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erform\DATAFILE\Web_Backup\web_development\salsa\thed\Reports\Perfomance\regions\2019\"/>
    </mc:Choice>
  </mc:AlternateContent>
  <bookViews>
    <workbookView xWindow="0" yWindow="0" windowWidth="28800" windowHeight="11835" tabRatio="891"/>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 sheetId="26"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 r:id="rId15"/>
    <externalReference r:id="rId16"/>
  </externalReferences>
  <definedNames>
    <definedName name="_TYPE_">#REF!</definedName>
    <definedName name="AsDeg5">#REF!</definedName>
    <definedName name="Associate_Degree1">#REF!</definedName>
    <definedName name="Associate_Degree9">#REF!</definedName>
    <definedName name="AssociateDegree1">#REF!</definedName>
    <definedName name="AssociateDegree2">#REF!</definedName>
    <definedName name="AssociateDegree3">#REF!</definedName>
    <definedName name="AssociateDegree4">#REF!</definedName>
    <definedName name="AssociateDegree9">#REF!</definedName>
    <definedName name="Bac5_">#REF!</definedName>
    <definedName name="Bachelor_s__or_Higher1">#REF!</definedName>
    <definedName name="Bachelor_s_or_Higher2">#REF!</definedName>
    <definedName name="Bachelor_s_or_Higher3">#REF!</definedName>
    <definedName name="Bachelor_s_or_Higher4">#REF!</definedName>
    <definedName name="Bachelor_s_or_Higher9">#REF!</definedName>
    <definedName name="Bachelor_sorHigher2">#REF!</definedName>
    <definedName name="BachelorsorHigher1">#REF!</definedName>
    <definedName name="black" localSheetId="7">#REF!</definedName>
    <definedName name="black">#REF!</definedName>
    <definedName name="black10">#REF!</definedName>
    <definedName name="black6">#REF!</definedName>
    <definedName name="black7">#REF!</definedName>
    <definedName name="black8">#REF!</definedName>
    <definedName name="black9">#REF!</definedName>
    <definedName name="Both_2">#REF!</definedName>
    <definedName name="Both4">#REF!</definedName>
    <definedName name="Both5">#REF!</definedName>
    <definedName name="BothBachelor_sorHigher___Associate_____2">#REF!</definedName>
    <definedName name="BothBachelor_sorHigher___Associate_____3">#REF!</definedName>
    <definedName name="BothBachelorsorHigher___Associate_____1">#REF!</definedName>
    <definedName name="Cert5">#REF!</definedName>
    <definedName name="Certicate1">#REF!</definedName>
    <definedName name="Certicate2">#REF!</definedName>
    <definedName name="Certicate3">#REF!</definedName>
    <definedName name="Certicate4">#REF!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DEGREESBYFICE">#REF!</definedName>
    <definedName name="Earned_Both_Bachelor_s_or_Higher___Associate_____9">#REF!</definedName>
    <definedName name="Earned_Both_Bachelors_or_Higher___Associate____1">#REF!</definedName>
    <definedName name="ENROLLINREGION">#REF!</definedName>
    <definedName name="EnrollInRegion_Private_xls">#REF!</definedName>
    <definedName name="female">#REF!</definedName>
    <definedName name="female10">#REF!</definedName>
    <definedName name="female6">#REF!</definedName>
    <definedName name="female7">#REF!</definedName>
    <definedName name="female8">#REF!</definedName>
    <definedName name="female9">#REF!</definedName>
    <definedName name="h">#REF!</definedName>
    <definedName name="hispanic">#REF!</definedName>
    <definedName name="hispanic10">#REF!</definedName>
    <definedName name="hispanic6">#REF!</definedName>
    <definedName name="hispanic7">#REF!</definedName>
    <definedName name="hispanic8">#REF!</definedName>
    <definedName name="hispanic9">#REF!</definedName>
    <definedName name="iname">#REF!</definedName>
    <definedName name="InstiName">#REF!</definedName>
    <definedName name="InstiName7">#REF!</definedName>
    <definedName name="instlegalname">#REF!</definedName>
    <definedName name="instname">#REF!</definedName>
    <definedName name="instname_enroll_In">#REF!</definedName>
    <definedName name="instname_pvt">#REF!</definedName>
    <definedName name="instname1">#REF!</definedName>
    <definedName name="instname10">#REF!</definedName>
    <definedName name="instname2">#REF!</definedName>
    <definedName name="instname6">#REF!</definedName>
    <definedName name="instname7">#REF!</definedName>
    <definedName name="instname8">#REF!</definedName>
    <definedName name="instname9">#REF!</definedName>
    <definedName name="instregion">#REF!</definedName>
    <definedName name="instregion_pvt_wtx">#REF!</definedName>
    <definedName name="instregion9">'Enrollment In&amp;Out'!$J$13:$J$21</definedName>
    <definedName name="l">#REF!</definedName>
    <definedName name="male" localSheetId="7">#REF!</definedName>
    <definedName name="male">#REF!</definedName>
    <definedName name="male10">#REF!</definedName>
    <definedName name="male6">#REF!</definedName>
    <definedName name="male7">#REF!</definedName>
    <definedName name="male8">#REF!</definedName>
    <definedName name="male9">#REF!</definedName>
    <definedName name="other">#REF!</definedName>
    <definedName name="other10">#REF!</definedName>
    <definedName name="other6">#REF!</definedName>
    <definedName name="other7">#REF!</definedName>
    <definedName name="other8">#REF!</definedName>
    <definedName name="other9">#REF!</definedName>
    <definedName name="PellTotal">#REF!</definedName>
    <definedName name="PellTotal6">#REF!</definedName>
    <definedName name="_xlnm.Print_Area" localSheetId="4">Attainment!$A$1:$G$53</definedName>
    <definedName name="_xlnm.Print_Area" localSheetId="5">'Comp by Inst Reg-counts'!$A$1:$K$72</definedName>
    <definedName name="_xlnm.Print_Area" localSheetId="6">'Comp by Inst Reg-percent'!$A$1:$K$69</definedName>
    <definedName name="_xlnm.Print_Area" localSheetId="0">Contents!$A$1:$H$32</definedName>
    <definedName name="_xlnm.Print_Area" localSheetId="11">'Enrollment at Inst in Region'!$A$1:$M$47</definedName>
    <definedName name="_xlnm.Print_Area" localSheetId="12">'Enrollment In&amp;Out'!$A$1:$H$54</definedName>
    <definedName name="_xlnm.Print_Area" localSheetId="10">'Enrollment-Region of Residence'!$A$1:$M$36</definedName>
    <definedName name="_xlnm.Print_Area" localSheetId="9">'HS to Coll - College Readiness'!$A$1:$I$74</definedName>
    <definedName name="_xlnm.Print_Area" localSheetId="8">'HS to Coll. '!$A$1:$K$183</definedName>
    <definedName name="_xlnm.Print_Area" localSheetId="1">Map!$A$1:$H$44</definedName>
    <definedName name="_xlnm.Print_Area" localSheetId="2">'Occ. Growth'!$A$1:$H$25</definedName>
    <definedName name="_xlnm.Print_Area" localSheetId="3">'Pop. Proj.'!$A$1:$K$47</definedName>
    <definedName name="School1">#REF!</definedName>
    <definedName name="School2">#REF!</definedName>
    <definedName name="School3">#REF!</definedName>
    <definedName name="School4">#REF!</definedName>
    <definedName name="School5">#REF!</definedName>
    <definedName name="School9">'[1]Reg College summary'!$B$1161:$B$1268</definedName>
    <definedName name="total" localSheetId="7">#REF!</definedName>
    <definedName name="total">#REF!</definedName>
    <definedName name="total_enroll_In">#REF!</definedName>
    <definedName name="total_pvt_wtx">#REF!</definedName>
    <definedName name="total10">#REF!</definedName>
    <definedName name="total6">#REF!</definedName>
    <definedName name="total7">#REF!</definedName>
    <definedName name="total8">#REF!</definedName>
    <definedName name="total9">'Enrollment In&amp;Out'!$M$13:$M$21</definedName>
    <definedName name="totalx">#REF!</definedName>
    <definedName name="white" localSheetId="7">#REF!</definedName>
    <definedName name="white">#REF!</definedName>
    <definedName name="white10">#REF!</definedName>
    <definedName name="white6">#REF!</definedName>
    <definedName name="white7">#REF!</definedName>
    <definedName name="white8">#REF!</definedName>
    <definedName name="white9">#REF!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7" i="9" l="1"/>
  <c r="E37" i="9"/>
  <c r="C42" i="21" l="1"/>
  <c r="D45" i="21" l="1"/>
  <c r="C45" i="21"/>
  <c r="D44" i="21"/>
  <c r="D43" i="21"/>
  <c r="C44" i="21"/>
  <c r="C43" i="21"/>
  <c r="D42" i="21"/>
  <c r="D41" i="21"/>
  <c r="C41" i="21"/>
  <c r="D40" i="21"/>
  <c r="C40" i="21"/>
  <c r="C39" i="21"/>
  <c r="D39" i="21"/>
  <c r="C38" i="21"/>
  <c r="D38" i="21"/>
  <c r="C15" i="3" l="1"/>
  <c r="D65" i="17" l="1"/>
  <c r="K44" i="4" l="1"/>
  <c r="D44" i="4" s="1"/>
  <c r="K43" i="4"/>
  <c r="J43" i="4" s="1"/>
  <c r="K42" i="4"/>
  <c r="H42" i="4" s="1"/>
  <c r="K41" i="4"/>
  <c r="J41" i="4" s="1"/>
  <c r="K39" i="4"/>
  <c r="J39" i="4" s="1"/>
  <c r="K38" i="4"/>
  <c r="J38" i="4" s="1"/>
  <c r="K37" i="4"/>
  <c r="H37" i="4" s="1"/>
  <c r="K36" i="4"/>
  <c r="F36" i="4" s="1"/>
  <c r="K34" i="4"/>
  <c r="J34" i="4" s="1"/>
  <c r="K33" i="4"/>
  <c r="J33" i="4" s="1"/>
  <c r="K32" i="4"/>
  <c r="J32" i="4" s="1"/>
  <c r="K31" i="4"/>
  <c r="J31" i="4" s="1"/>
  <c r="D38" i="4" l="1"/>
  <c r="J42" i="4"/>
  <c r="J44" i="4"/>
  <c r="D39" i="4"/>
  <c r="H31" i="4"/>
  <c r="F44" i="4"/>
  <c r="D32" i="4"/>
  <c r="D41" i="4"/>
  <c r="F41" i="4"/>
  <c r="D42" i="4"/>
  <c r="F42" i="4"/>
  <c r="H32" i="4"/>
  <c r="H38" i="4"/>
  <c r="H41" i="4"/>
  <c r="D31" i="4"/>
  <c r="H34" i="4"/>
  <c r="H39" i="4"/>
  <c r="H44" i="4"/>
  <c r="J36" i="4"/>
  <c r="F37" i="4"/>
  <c r="J37" i="4"/>
  <c r="F43" i="4"/>
  <c r="D33" i="4"/>
  <c r="F38" i="4"/>
  <c r="D43" i="4"/>
  <c r="D34" i="4"/>
  <c r="H33" i="4"/>
  <c r="F39" i="4"/>
  <c r="F31" i="4"/>
  <c r="D36" i="4"/>
  <c r="H36" i="4"/>
  <c r="F32" i="4"/>
  <c r="D37" i="4"/>
  <c r="H43" i="4"/>
  <c r="F33" i="4"/>
  <c r="F34" i="4"/>
  <c r="N34" i="17"/>
  <c r="M34" i="17"/>
  <c r="L34" i="17"/>
  <c r="N28" i="17"/>
  <c r="M28" i="17"/>
  <c r="L28" i="17"/>
  <c r="N46" i="17" l="1"/>
  <c r="L46" i="17"/>
  <c r="M45" i="17"/>
  <c r="N45" i="17"/>
  <c r="M46" i="17"/>
  <c r="L45" i="17"/>
  <c r="E66" i="17" l="1"/>
  <c r="E65" i="17"/>
  <c r="B48" i="16"/>
  <c r="E48" i="16" s="1"/>
  <c r="B49" i="16"/>
  <c r="J49" i="16" s="1"/>
  <c r="B50" i="16"/>
  <c r="E50" i="16" s="1"/>
  <c r="B47" i="16"/>
  <c r="J47" i="16" s="1"/>
  <c r="D47" i="16" l="1"/>
  <c r="D49" i="16"/>
  <c r="F47" i="16"/>
  <c r="H49" i="16"/>
  <c r="H47" i="16"/>
  <c r="F48" i="16"/>
  <c r="F50" i="16"/>
  <c r="E47" i="16"/>
  <c r="C48" i="16"/>
  <c r="G48" i="16"/>
  <c r="E49" i="16"/>
  <c r="C50" i="16"/>
  <c r="G50" i="16"/>
  <c r="J48" i="16"/>
  <c r="D48" i="16"/>
  <c r="H48" i="16"/>
  <c r="F49" i="16"/>
  <c r="D50" i="16"/>
  <c r="H50" i="16"/>
  <c r="C47" i="16"/>
  <c r="G47" i="16"/>
  <c r="C49" i="16"/>
  <c r="G49" i="16"/>
  <c r="B22" i="16" l="1"/>
  <c r="B23" i="16"/>
  <c r="B14" i="16"/>
  <c r="B16" i="16"/>
  <c r="B15" i="16"/>
  <c r="B13" i="16"/>
  <c r="J13" i="16" s="1"/>
  <c r="J28" i="17"/>
  <c r="J34" i="17"/>
  <c r="F34" i="17"/>
  <c r="E34" i="17"/>
  <c r="H34" i="17"/>
  <c r="D34" i="17"/>
  <c r="G34" i="17"/>
  <c r="C34" i="17"/>
  <c r="B34" i="17"/>
  <c r="F28" i="17"/>
  <c r="E28" i="17"/>
  <c r="H28" i="17"/>
  <c r="D28" i="17"/>
  <c r="G28" i="17"/>
  <c r="C28" i="17"/>
  <c r="B28" i="17"/>
  <c r="J45" i="17" l="1"/>
  <c r="F23" i="16"/>
  <c r="J23" i="16"/>
  <c r="D22" i="16"/>
  <c r="J22" i="16"/>
  <c r="C23" i="16"/>
  <c r="D23" i="16"/>
  <c r="G23" i="16"/>
  <c r="H23" i="16"/>
  <c r="C22" i="16"/>
  <c r="H22" i="16"/>
  <c r="E23" i="16"/>
  <c r="G22" i="16"/>
  <c r="F22" i="16"/>
  <c r="E22" i="16"/>
  <c r="B25" i="16"/>
  <c r="J25" i="16" s="1"/>
  <c r="C15" i="16"/>
  <c r="J15" i="16"/>
  <c r="C16" i="16"/>
  <c r="J16" i="16"/>
  <c r="F14" i="16"/>
  <c r="J14" i="16"/>
  <c r="C13" i="16"/>
  <c r="F16" i="16"/>
  <c r="D16" i="16"/>
  <c r="H15" i="16"/>
  <c r="E14" i="16"/>
  <c r="D14" i="16"/>
  <c r="G13" i="16"/>
  <c r="D15" i="16"/>
  <c r="H14" i="16"/>
  <c r="E13" i="16"/>
  <c r="G14" i="16"/>
  <c r="F13" i="16"/>
  <c r="G15" i="16"/>
  <c r="E16" i="16"/>
  <c r="H16" i="16"/>
  <c r="H13" i="16"/>
  <c r="E15" i="16"/>
  <c r="F15" i="16"/>
  <c r="G16" i="16"/>
  <c r="D13" i="16"/>
  <c r="C14" i="16"/>
  <c r="B18" i="16"/>
  <c r="J46" i="17"/>
  <c r="G45" i="17"/>
  <c r="G46" i="17"/>
  <c r="H45" i="17"/>
  <c r="H46" i="17"/>
  <c r="F46" i="17"/>
  <c r="F45" i="17"/>
  <c r="D46" i="17"/>
  <c r="D45" i="17"/>
  <c r="C45" i="17"/>
  <c r="C46" i="17"/>
  <c r="E46" i="17"/>
  <c r="E45" i="17"/>
  <c r="B45" i="17"/>
  <c r="B46" i="17"/>
  <c r="B14" i="17" s="1"/>
  <c r="B38" i="16" l="1"/>
  <c r="B39" i="16"/>
  <c r="H18" i="16"/>
  <c r="J18" i="16"/>
  <c r="F18" i="16"/>
  <c r="G18" i="16"/>
  <c r="D18" i="16"/>
  <c r="E18" i="16"/>
  <c r="C18" i="16"/>
  <c r="B23" i="9"/>
  <c r="B34" i="9" s="1"/>
  <c r="D34" i="9" s="1"/>
  <c r="F34" i="9" s="1"/>
  <c r="E34" i="9" l="1"/>
  <c r="E22" i="9"/>
  <c r="F22" i="9"/>
  <c r="C36" i="9" s="1"/>
  <c r="B18" i="9"/>
  <c r="D58" i="17"/>
  <c r="F58" i="17"/>
  <c r="B58" i="17"/>
  <c r="H58" i="17"/>
  <c r="C58" i="17"/>
  <c r="G58" i="17"/>
  <c r="E58" i="17"/>
  <c r="D36" i="9" l="1"/>
  <c r="F36" i="9" s="1"/>
  <c r="B29" i="9"/>
  <c r="B35" i="9"/>
  <c r="D35" i="9" s="1"/>
  <c r="F35" i="9" s="1"/>
  <c r="C37" i="9"/>
  <c r="E36" i="9"/>
  <c r="H63" i="12"/>
  <c r="F63" i="12"/>
  <c r="D63" i="12"/>
  <c r="D37" i="9" l="1"/>
  <c r="E35" i="9"/>
  <c r="B37" i="9"/>
  <c r="G63" i="12"/>
  <c r="K15" i="3" l="1"/>
  <c r="J15" i="3" l="1"/>
  <c r="H15" i="3"/>
  <c r="I15" i="3"/>
  <c r="E14" i="12" l="1"/>
  <c r="J58" i="17" l="1"/>
  <c r="D67" i="17" s="1"/>
  <c r="C14" i="3" l="1"/>
  <c r="C13" i="3"/>
  <c r="C12" i="3"/>
  <c r="H12" i="3" s="1"/>
  <c r="J14" i="3" l="1"/>
  <c r="H14" i="3"/>
  <c r="I14" i="3"/>
  <c r="K14" i="3"/>
  <c r="K12" i="3"/>
  <c r="J12" i="3"/>
  <c r="I12" i="3"/>
  <c r="J13" i="3"/>
  <c r="K13" i="3"/>
  <c r="H13" i="3"/>
  <c r="I13" i="3"/>
  <c r="G14" i="12" l="1"/>
  <c r="F14" i="12"/>
  <c r="C67" i="17" l="1"/>
  <c r="E67" i="17" s="1"/>
</calcChain>
</file>

<file path=xl/sharedStrings.xml><?xml version="1.0" encoding="utf-8"?>
<sst xmlns="http://schemas.openxmlformats.org/spreadsheetml/2006/main" count="718" uniqueCount="370">
  <si>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</si>
  <si>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</si>
  <si>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</si>
  <si>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</si>
  <si>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</si>
  <si>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</si>
  <si>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</si>
  <si>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</si>
  <si>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</si>
  <si>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</si>
  <si>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</si>
  <si>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</si>
  <si>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</si>
  <si>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</si>
  <si>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</si>
  <si>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</si>
  <si>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</si>
  <si>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</si>
  <si>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</si>
  <si>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</si>
  <si>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</si>
  <si>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</si>
  <si>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</si>
  <si>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</si>
  <si>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</si>
  <si>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</si>
  <si>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</si>
  <si>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</si>
  <si>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</si>
  <si>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</si>
  <si>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</si>
  <si>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</si>
  <si>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</si>
  <si>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</si>
  <si>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</si>
  <si>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</si>
  <si>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</si>
  <si>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</si>
  <si>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</si>
  <si>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</si>
  <si>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</si>
  <si>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</si>
  <si>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</si>
  <si>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</si>
  <si>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</si>
  <si>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</si>
  <si>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SOUTHWEST TEXAS JUNIOR COLLEGE</t>
  </si>
  <si>
    <t>TEXAS A&amp;M UNIV-CORPUS CHRISTI</t>
  </si>
  <si>
    <t>TEXAS A&amp;M UNIV-KINGSVILLE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</si>
  <si>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</si>
  <si>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</si>
  <si>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</si>
  <si>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</si>
  <si>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</si>
  <si>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</si>
  <si>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</si>
  <si>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</si>
  <si>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</si>
  <si>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</si>
  <si>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</si>
  <si>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</si>
  <si>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</si>
  <si>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</si>
  <si>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</si>
  <si>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</si>
  <si>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</si>
  <si>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</si>
  <si>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</si>
  <si>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</si>
  <si>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</si>
  <si>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</si>
  <si>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</si>
  <si>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</si>
  <si>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</si>
  <si>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AUSTIN COLLEGE</t>
  </si>
  <si>
    <t>BAYLOR UNIVERSITY</t>
  </si>
  <si>
    <t>DALLAS BAPTIST UNIVERSITY</t>
  </si>
  <si>
    <t>HARDIN-SIMMONS UNIVERSITY</t>
  </si>
  <si>
    <t>HOWARD PAYNE UNIVERSITY</t>
  </si>
  <si>
    <t>LETOURNEAU UNIVERSITY</t>
  </si>
  <si>
    <t>MCMURRY UNIVERSITY</t>
  </si>
  <si>
    <t>MIDWESTERN STATE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</si>
  <si>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</si>
  <si>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</si>
  <si>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</si>
  <si>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</si>
  <si>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</si>
  <si>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</si>
  <si>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</si>
  <si>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</si>
  <si>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</si>
  <si>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</si>
  <si>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</si>
  <si>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</si>
  <si>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</si>
  <si>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</si>
  <si>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</si>
  <si>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</si>
  <si>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</si>
  <si>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</si>
  <si>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</si>
  <si>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</si>
  <si>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</si>
  <si>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</si>
  <si>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</si>
  <si>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</si>
  <si>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</si>
  <si>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 OF TEXAS-PERMIAN BASIN</t>
  </si>
  <si>
    <t>UNIV OF MARY HARDIN-BAYLOR</t>
  </si>
  <si>
    <t>UNIVERSITY OF DALLAS</t>
  </si>
  <si>
    <t>UNIVERSITY OF HOUSTON</t>
  </si>
  <si>
    <t>UNIVERSITY OF NORTH TEXAS</t>
  </si>
  <si>
    <t>WAYLAND BAPTIST UNIVERSITY</t>
  </si>
  <si>
    <t>WEST TEXAS A&amp;M UNIVERSITY</t>
  </si>
  <si>
    <t>ALAMO CCD SAN ANTONIO COLLEGE</t>
  </si>
  <si>
    <t>AUSTIN COMMUNITY COLLEGE</t>
  </si>
  <si>
    <t>CENTRAL TEXAS COLLEGE</t>
  </si>
  <si>
    <t>CLARENDON COLLEGE</t>
  </si>
  <si>
    <t>DCCCD CEDAR VALLEY COLLEGE</t>
  </si>
  <si>
    <t>HILL COLLEGE</t>
  </si>
  <si>
    <t>KILGORE COLLEGE</t>
  </si>
  <si>
    <t>MCLENNAN COMMUNITY COLLEGE</t>
  </si>
  <si>
    <t>NAVARRO COLLEGE</t>
  </si>
  <si>
    <t>RANGER COLLEGE</t>
  </si>
  <si>
    <t>SOUTH PLAINS COLLEGE</t>
  </si>
  <si>
    <t>TEXAS STATE T. C. WACO</t>
  </si>
  <si>
    <t>TRINITY VALLEY COMM COLLEGE</t>
  </si>
  <si>
    <t>TYLER JUNIOR COLLEGE</t>
  </si>
  <si>
    <t>VERNON COLLEGE</t>
  </si>
  <si>
    <t>WESTERN TEXAS COLLEGE</t>
  </si>
  <si>
    <t>Source: TEA, THECB</t>
  </si>
  <si>
    <t>Enrollment</t>
  </si>
  <si>
    <t>West
 Texas</t>
  </si>
  <si>
    <t>Region 9</t>
  </si>
  <si>
    <t>Certificate or higher attainment</t>
  </si>
  <si>
    <t>Population age 25-34 (PUMS 1-year estimate, ACS)</t>
  </si>
  <si>
    <t>Others</t>
  </si>
  <si>
    <t>Leading occupations typically requiring an associate's degree or higher*</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</si>
  <si>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</si>
  <si>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</si>
  <si>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</si>
  <si>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</si>
  <si>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</si>
  <si>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</si>
  <si>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</si>
  <si>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</si>
  <si>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</si>
  <si>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</si>
  <si>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</si>
  <si>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</si>
  <si>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</si>
  <si>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</si>
  <si>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</si>
  <si>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</si>
  <si>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</si>
  <si>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</si>
  <si>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</si>
  <si>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</si>
  <si>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</si>
  <si>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</si>
  <si>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</si>
  <si>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</si>
  <si>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</si>
  <si>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</si>
  <si>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</si>
  <si>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</si>
  <si>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</si>
  <si>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</si>
  <si>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</si>
  <si>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</si>
  <si>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</si>
  <si>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</si>
  <si>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</si>
  <si>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</si>
  <si>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</si>
  <si>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</si>
  <si>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</si>
  <si>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</si>
  <si>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</si>
  <si>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</si>
  <si>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</si>
  <si>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</si>
  <si>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</si>
  <si>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</si>
  <si>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</si>
  <si>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</si>
  <si>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</si>
  <si>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</si>
  <si>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</si>
  <si>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</si>
  <si>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</si>
  <si>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</si>
  <si>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</si>
  <si>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</si>
  <si>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</si>
  <si>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</si>
  <si>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</si>
  <si>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</si>
  <si>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</si>
  <si>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</si>
  <si>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</si>
  <si>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</si>
  <si>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</si>
  <si>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</si>
  <si>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</si>
  <si>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</si>
  <si>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</si>
  <si>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</si>
  <si>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</si>
  <si>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</si>
  <si>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</si>
  <si>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</si>
  <si>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</si>
  <si>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</si>
  <si>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</si>
  <si>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</si>
  <si>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</si>
  <si>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</si>
  <si>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</si>
  <si>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</si>
  <si>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</si>
  <si>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</si>
  <si>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</si>
  <si>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</si>
  <si>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</si>
  <si>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 xml:space="preserve">For additional years of data, see the Higher Education Accountability System: http://www.txhigheredaccountability.org/acctpublic/ </t>
  </si>
  <si>
    <t>Race/ Ethnicity</t>
  </si>
  <si>
    <t>Enroll in Public 2-year</t>
  </si>
  <si>
    <t>Enroll in Public Univ</t>
  </si>
  <si>
    <t>Enroll in Independent</t>
  </si>
  <si>
    <t>% Total Enrolled in Higher Ed</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</si>
  <si>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</si>
  <si>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</si>
  <si>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</si>
  <si>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</si>
  <si>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</si>
  <si>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</si>
  <si>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</si>
  <si>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</si>
  <si>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</si>
  <si>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</si>
  <si>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</si>
  <si>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</si>
  <si>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</si>
  <si>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</si>
  <si>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</si>
  <si>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</si>
  <si>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 xml:space="preserve">Statewide </t>
  </si>
  <si>
    <t>Central</t>
  </si>
  <si>
    <t>Students from Region's High Schools</t>
  </si>
  <si>
    <t>HS Grads in HE*</t>
  </si>
  <si>
    <t>HS Grads**</t>
  </si>
  <si>
    <t>% Public     2- yr</t>
  </si>
  <si>
    <t>UT MEDICAL BRANCH GALVESTON</t>
  </si>
  <si>
    <t>LONE STAR COLLEGE - KINGWOOD</t>
  </si>
  <si>
    <t>LONE STAR COLLEGE - N. HARRIS</t>
  </si>
  <si>
    <t>PANOLA COLLEGE</t>
  </si>
  <si>
    <t>* Public high school students who graduate in the school year prior to entering public or independent higher education in the fall semester</t>
  </si>
  <si>
    <t>**** Associates degree could be earned at any institution.</t>
  </si>
  <si>
    <t xml:space="preserve">Earned Both Bachelor's or Higher &amp; Associate****  </t>
  </si>
  <si>
    <t>Who Earned a Degree or Certificate Within Six Years of HS Graduation **</t>
  </si>
  <si>
    <t>TEXAS LUTHERAN UNIVERSITY</t>
  </si>
  <si>
    <t>MIDLAND COLLEGE</t>
  </si>
  <si>
    <t>SAN JACINTO COLLEGE CEN CAMPUS</t>
  </si>
  <si>
    <t>BRAZOSPORT COLLEGE</t>
  </si>
  <si>
    <t>ANGELO STATE UNIVERSITY</t>
  </si>
  <si>
    <t>LUBBOCK CHRISTIAN UNIVERSITY</t>
  </si>
  <si>
    <t>OUR LADY OF THE LAKE UNIV/SA</t>
  </si>
  <si>
    <t>UT HEALTH SCIENCE CTR/SA</t>
  </si>
  <si>
    <t>AMARILLO COLLEGE</t>
  </si>
  <si>
    <t>CISCO COLLEGE</t>
  </si>
  <si>
    <t>COLLIN CO COMM COLL DISTRICT</t>
  </si>
  <si>
    <t>HOWARD COLLEGE</t>
  </si>
  <si>
    <t>ODESSA COLLEGE</t>
  </si>
  <si>
    <t>SOUTHWEST COLLEGIATE INSTITUTE</t>
  </si>
  <si>
    <t>TEXAS STATE T. C. WEST TEXAS</t>
  </si>
  <si>
    <t>WEATHERFORD COLLEGE</t>
  </si>
  <si>
    <t>West Texas</t>
  </si>
  <si>
    <t>West Texas Totals</t>
  </si>
  <si>
    <t>West Texas To:</t>
  </si>
  <si>
    <t>Enrollment in West Texas Institutions and at Institutions Out of Region</t>
  </si>
  <si>
    <t>Regional Context Data Workbook - West Texas Region</t>
  </si>
  <si>
    <t>Content</t>
  </si>
  <si>
    <t>Population Projections</t>
  </si>
  <si>
    <t>Enrollment - Region of Residence</t>
  </si>
  <si>
    <t>Enrollment at Institution in Region</t>
  </si>
  <si>
    <t>Enrollment In and Out</t>
  </si>
  <si>
    <t>Occupation Growth</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</si>
  <si>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</si>
  <si>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</si>
  <si>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</si>
  <si>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</si>
  <si>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 xml:space="preserve">This page provides data on enrollment at institutions of higher education in your region. The graph highlights the disparity in enrollment among male and female students. Data are presented by race/ethnicity and sector for your region.  </t>
  </si>
  <si>
    <t>% of HS Graduates in Higher Ed Meeting TSI Standards</t>
  </si>
  <si>
    <t>Projected educational attainment (% cert or higher postsecondary degree)</t>
  </si>
  <si>
    <t>DCCCD BROOKHAVEN COLLEGE</t>
  </si>
  <si>
    <t>DCCCD EL CENTRO COLLEGE</t>
  </si>
  <si>
    <t>DCCCD MOUNTAIN VIEW COLLEGE</t>
  </si>
  <si>
    <t>TARRANT CO NORTHEAST CAMPUS</t>
  </si>
  <si>
    <t>UNT HEALTH SCIENCE CENTER</t>
  </si>
  <si>
    <t>EAST TEXAS BAPTIST UNIVERSITY</t>
  </si>
  <si>
    <t>COLLEGE OF THE MAINLAND COMMUN</t>
  </si>
  <si>
    <t>GALVESTON COLLEGE</t>
  </si>
  <si>
    <t>HOUSTON COMMUNITY COLLEGE</t>
  </si>
  <si>
    <t>LEE COLLEGE</t>
  </si>
  <si>
    <t>U. OF HOUSTON-DOWNTOWN</t>
  </si>
  <si>
    <t>BLINN COLLEGE DISTRICT</t>
  </si>
  <si>
    <t>LAREDO COLLEGE</t>
  </si>
  <si>
    <t>Student Enrollment in Higher Education by Residence Prior to Enrollment</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</si>
  <si>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</si>
  <si>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Average Annual Earnings of FY 2007 Graduates over 10 Years</t>
  </si>
  <si>
    <t>Year (Years after Graduation)</t>
  </si>
  <si>
    <t>2007 Graduates</t>
  </si>
  <si>
    <t>% Found with Earnings</t>
  </si>
  <si>
    <t>Highest Degree or Award</t>
  </si>
  <si>
    <t>2012 (5 years)</t>
  </si>
  <si>
    <t>2017 (10 years)</t>
  </si>
  <si>
    <t>Baccalaureate</t>
  </si>
  <si>
    <t>Source: TWC, THECB</t>
  </si>
  <si>
    <t>Completion Targets Submitted to the THECB August 2018</t>
  </si>
  <si>
    <t>https://www.census.gov/acs/www/data/data-tables-and-tools/data-profiles/2017/</t>
  </si>
  <si>
    <t>Occupations Adding the Most New Jobs or Growing the Fastest in a Region, 2016-2026.</t>
  </si>
  <si>
    <t>This page provides data from the Texas Workforce Commission that projects the occupations that will add the greatest number of jobs from now until 2026.   The table below identifies occupations with greatest growth in absolute number of jobs as well as occupations with highest percentage of growth.</t>
  </si>
  <si>
    <t>Occupations Adding the Most New Jobs or Growing the Fastest, 2016-2026, West Texas</t>
  </si>
  <si>
    <t>*Occupations with 500 or more jobs in 2016.</t>
  </si>
  <si>
    <t>General and Operations Managers</t>
  </si>
  <si>
    <t>Elementary School Teachers, Except Special Ed.</t>
  </si>
  <si>
    <t>Accountants and Auditors</t>
  </si>
  <si>
    <t>Secondary School Teachers, Except Special and Career/Technical Education</t>
  </si>
  <si>
    <t>Petroleum Engineers</t>
  </si>
  <si>
    <t>Educational, Guidance, School, and Vocational Counselors</t>
  </si>
  <si>
    <t>Education Admin., Elementary &amp; Secondary</t>
  </si>
  <si>
    <t>Middle School Teachers, Except Special and Career/Technical Education</t>
  </si>
  <si>
    <t>Completions by Level - FY 2018</t>
  </si>
  <si>
    <t>Completions by Economically Disadvantaged Students- FY 2018</t>
  </si>
  <si>
    <t>Completions (Certificate, Associate, Bachelor's, Master's) by Institution of Higher Education - Race/Ethnicity, Gender, Economically Disadvantaged Students - FY 2018</t>
  </si>
  <si>
    <t>Percent of High School Graduates (2017-2018) enrolling in Higher Education (Fall 2018)</t>
  </si>
  <si>
    <t>High School Graduates (2017-2018) Enrolling in Higher Education (Fall 2018) by Race/Ethnicity</t>
  </si>
  <si>
    <t>This page provides data about enrollment in higher education among students who completed high school or were residing in your region prior to enrollment. The tables and graphs highlight changes in 4-year and 2-year enrollment between 2000 and 2018.  Data are broken out by sector and race/ethnicity.</t>
  </si>
  <si>
    <t>2018 Regional Residents' Enrollments in Higher Education</t>
  </si>
  <si>
    <t xml:space="preserve">8th Grade Cohort </t>
  </si>
  <si>
    <t>High School Graduate in FY11-13</t>
  </si>
  <si>
    <t>Enrolled in HE</t>
  </si>
  <si>
    <t>HE Degree or Certificate in Texas</t>
  </si>
  <si>
    <r>
      <t xml:space="preserve">2008 </t>
    </r>
    <r>
      <rPr>
        <b/>
        <i/>
        <sz val="10"/>
        <color theme="1"/>
        <rFont val="Tahoma"/>
        <family val="2"/>
      </rPr>
      <t>(1 year)</t>
    </r>
  </si>
  <si>
    <t>Six-Year Graduation Rates of First Time Undergraduates (FTUG) at Public Universities (Bachelor's Degrees)- Fall 2012 Cohort</t>
  </si>
  <si>
    <t>Six-Year Graduation Rates of First Time Undergraduates (FTUG) at Public CTCs (Certificate, Associate or above) - Fall 2012 Cohort</t>
  </si>
  <si>
    <t>TEXAS A&amp;M UNIV-CENTRAL TEXAS</t>
  </si>
  <si>
    <t>TEXAS A&amp;M UNIV-SAN ANTONIO</t>
  </si>
  <si>
    <t>U. OF TEXAS PERMIAN BASIN</t>
  </si>
  <si>
    <t>FRANK PHILLIPS COLLEGE</t>
  </si>
  <si>
    <t>LONE STAR COLLEGE - UNIV PARK</t>
  </si>
  <si>
    <t>SAN JACINTO COLLEGE S CAMPUS</t>
  </si>
  <si>
    <t>SAN JACINTO COLLEGE N CAMPUS</t>
  </si>
  <si>
    <t>FY 2010, 2011, &amp; 2012 Public HS Graduates who Earned a Degree or Certificate within Six Years of HS Graduation</t>
  </si>
  <si>
    <t>2010, 2011, &amp; 2012 High School Graduates by Region</t>
  </si>
  <si>
    <t>Occupations Adding the Most New Jobs or Growing the Fastest In a Region, 2016-2026</t>
  </si>
  <si>
    <r>
      <rPr>
        <b/>
        <i/>
        <sz val="10"/>
        <color theme="1"/>
        <rFont val="Tahoma"/>
        <family val="2"/>
      </rPr>
      <t>60x30 Educated Population Goal: By 2030, at least 60 percent of Texans ages 25-34 will have a certificate or degree</t>
    </r>
    <r>
      <rPr>
        <b/>
        <sz val="10"/>
        <color theme="1"/>
        <rFont val="Tahoma"/>
        <family val="2"/>
      </rPr>
      <t xml:space="preserve">
Educational Attainment of Texas Residents Ages 25-34, 2017 to 2030, by Higher Education Region
2017 is Actual Data, 2020, 2025, and 2030 are Projections
</t>
    </r>
  </si>
  <si>
    <t>** Includes high school graduates minus non-trackable students. Non-trackable graduates have non-standard ID numbers that will not find a match at Texas higher education institutions.</t>
  </si>
  <si>
    <t>FY 2010, 2011, &amp; 2012 Public HS Graduates from West Texas who Earned a Degree or Certificate within Six Years of HS Graduation</t>
  </si>
  <si>
    <t>***Counts are combined totals for 2010, 2011, and 2012 high school graduates.</t>
  </si>
  <si>
    <t xml:space="preserve"> Percent of High School Graduates Enrolling in Higher Education the Following Fall</t>
  </si>
  <si>
    <t>Source: 2018 Texas Population Projections, Texas Demographic Center, https://demographics.texas.gov/</t>
  </si>
  <si>
    <r>
      <t xml:space="preserve">This workbook provides data relevant to the goals and targets of </t>
    </r>
    <r>
      <rPr>
        <i/>
        <sz val="10"/>
        <color theme="1"/>
        <rFont val="Tahoma"/>
        <family val="2"/>
      </rPr>
      <t>60x30TX</t>
    </r>
    <r>
      <rPr>
        <sz val="10"/>
        <color theme="1"/>
        <rFont val="Tahoma"/>
        <family val="2"/>
      </rPr>
      <t xml:space="preserve"> for your region, as well as data on population, educational attainment, enrollment in higher education, higher education outcomes and labor market information.</t>
    </r>
  </si>
  <si>
    <r>
      <t xml:space="preserve">This page presents the most recent estimates of population in your region, as well as projections of population in three age groups - 0-17 years, 18-24 years, and the critical </t>
    </r>
    <r>
      <rPr>
        <i/>
        <sz val="10"/>
        <color theme="1"/>
        <rFont val="Tahoma"/>
        <family val="2"/>
      </rPr>
      <t>60X30TX</t>
    </r>
    <r>
      <rPr>
        <sz val="10"/>
        <color theme="1"/>
        <rFont val="Tahoma"/>
        <family val="2"/>
      </rPr>
      <t xml:space="preserve"> age group - 25-34 years. Projections of the proportion of the population with a postsecondary credential needed to reach the 60x30 Goal are closely linked to population growth.  </t>
    </r>
  </si>
  <si>
    <r>
      <t xml:space="preserve">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(2018).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t>
    </r>
    <r>
      <rPr>
        <i/>
        <sz val="10"/>
        <color theme="1"/>
        <rFont val="Tahoma"/>
        <family val="2"/>
      </rPr>
      <t>60X30TX</t>
    </r>
    <r>
      <rPr>
        <sz val="10"/>
        <color theme="1"/>
        <rFont val="Tahoma"/>
        <family val="2"/>
      </rPr>
      <t xml:space="preserve">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r>
  </si>
  <si>
    <r>
      <t>This page presents (1) the percent of completions awarded to different race/ethnicities and gender in your region and recommend: the percent of completions awarded by race/ethnicity and gender of students in your region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t>
    </r>
    <r>
      <rPr>
        <i/>
        <sz val="10"/>
        <rFont val="Tahoma"/>
        <family val="2"/>
      </rPr>
      <t xml:space="preserve"> 60X30TX</t>
    </r>
    <r>
      <rPr>
        <sz val="10"/>
        <rFont val="Tahoma"/>
        <family val="2"/>
      </rPr>
      <t xml:space="preserve">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r>
  </si>
  <si>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The next three pages presents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r>
  </si>
  <si>
    <t>32.5% on 60x30TX.com</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</si>
  <si>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2008 until 2018.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presents levels of college readiness over the last three years.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</si>
</sst>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0.0%"/>
    <numFmt numFmtId="165" formatCode="_(* #,##0_);_(* \(#,##0\);_(* &quot;-&quot;??_);_(@_)"/>
    <numFmt numFmtId="166" formatCode="0.0"/>
    <numFmt numFmtId="167" formatCode="_(&quot;$&quot;* #,##0_);_(&quot;$&quot;* \(#,##0\);_(&quot;$&quot;* &quot;-&quot;??_);_(@_)"/>
  </numFmts>
  <fonts count="67"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sz val="11"/>
      <color rgb="FFFF0000"/>
      <name val="Tahoma"/>
      <family val="2"/>
    </font>
    <font>
      <i/>
      <sz val="10"/>
      <name val="Tahoma"/>
      <family val="2"/>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9F3515"/>
        <bgColor indexed="64"/>
      </patternFill>
    </fill>
    <fill>
      <patternFill patternType="solid">
        <fgColor rgb="FFFFFF0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rgb="FF005F84"/>
      </top>
      <bottom style="thin">
        <color rgb="FF005F84"/>
      </bottom>
      <diagonal/>
    </border>
    <border>
      <left/>
      <right/>
      <top style="thin">
        <color rgb="FF005F84"/>
      </top>
      <bottom/>
      <diagonal/>
    </border>
    <border>
      <left style="thin">
        <color rgb="FF005F84"/>
      </left>
      <right/>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theme="0"/>
      </left>
      <right style="thin">
        <color indexed="64"/>
      </right>
      <top style="thin">
        <color indexed="64"/>
      </top>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indexed="64"/>
      </left>
      <right style="medium">
        <color rgb="FF005F84"/>
      </right>
      <top style="thin">
        <color indexed="64"/>
      </top>
      <bottom style="medium">
        <color rgb="FF005F84"/>
      </bottom>
      <diagonal/>
    </border>
    <border>
      <left/>
      <right style="medium">
        <color indexed="64"/>
      </right>
      <top style="thin">
        <color indexed="64"/>
      </top>
      <bottom style="medium">
        <color indexed="64"/>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style="thin">
        <color indexed="64"/>
      </left>
      <right/>
      <top style="thin">
        <color indexed="64"/>
      </top>
      <bottom style="thin">
        <color rgb="FF005F84"/>
      </bottom>
      <diagonal/>
    </border>
    <border>
      <left/>
      <right/>
      <top style="thin">
        <color indexed="64"/>
      </top>
      <bottom style="thin">
        <color rgb="FF005F84"/>
      </bottom>
      <diagonal/>
    </border>
    <border>
      <left/>
      <right style="thin">
        <color indexed="64"/>
      </right>
      <top style="thin">
        <color indexed="64"/>
      </top>
      <bottom style="thin">
        <color rgb="FF005F84"/>
      </bottom>
      <diagonal/>
    </border>
    <border>
      <left style="thin">
        <color indexed="64"/>
      </left>
      <right/>
      <top style="thin">
        <color rgb="FF005F84"/>
      </top>
      <bottom style="thin">
        <color rgb="FF005F84"/>
      </bottom>
      <diagonal/>
    </border>
    <border>
      <left/>
      <right style="thin">
        <color indexed="64"/>
      </right>
      <top style="thin">
        <color rgb="FF005F84"/>
      </top>
      <bottom style="thin">
        <color rgb="FF005F84"/>
      </bottom>
      <diagonal/>
    </border>
    <border>
      <left style="thin">
        <color indexed="64"/>
      </left>
      <right/>
      <top style="thin">
        <color rgb="FF005F84"/>
      </top>
      <bottom/>
      <diagonal/>
    </border>
    <border>
      <left/>
      <right style="thin">
        <color indexed="64"/>
      </right>
      <top style="thin">
        <color rgb="FF005F84"/>
      </top>
      <bottom/>
      <diagonal/>
    </border>
    <border>
      <left style="medium">
        <color indexed="64"/>
      </left>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ck">
        <color rgb="FF005F84"/>
      </right>
      <top style="medium">
        <color indexed="64"/>
      </top>
      <bottom style="thin">
        <color indexed="64"/>
      </bottom>
      <diagonal/>
    </border>
    <border>
      <left style="thin">
        <color indexed="64"/>
      </left>
      <right style="thick">
        <color rgb="FF005F84"/>
      </right>
      <top style="thin">
        <color indexed="64"/>
      </top>
      <bottom/>
      <diagonal/>
    </border>
    <border>
      <left style="thin">
        <color indexed="64"/>
      </left>
      <right style="thick">
        <color rgb="FF005F8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s>
  <cellStyleXfs count="134">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4" fontId="12" fillId="0" borderId="0" applyFont="0" applyFill="0" applyBorder="0" applyAlignment="0" applyProtection="0"/>
  </cellStyleXfs>
  <cellXfs count="739">
    <xf numFmtId="0" fontId="0" fillId="0" borderId="0" xfId="0"/>
    <xf numFmtId="0" fontId="49" fillId="0" borderId="0" xfId="0" applyFont="1"/>
    <xf numFmtId="0" fontId="52" fillId="0" borderId="0" xfId="0" applyFont="1"/>
    <xf numFmtId="0" fontId="9" fillId="0" borderId="0" xfId="92" applyFont="1" applyBorder="1" applyAlignment="1">
      <alignment horizontal="center" vertical="center" wrapText="1"/>
    </xf>
    <xf numFmtId="0" fontId="50" fillId="0" borderId="0" xfId="0" applyFont="1" applyAlignment="1"/>
    <xf numFmtId="0" fontId="53"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4" fillId="0" borderId="0" xfId="82" applyFont="1" applyAlignment="1" applyProtection="1"/>
    <xf numFmtId="0" fontId="51" fillId="0" borderId="0" xfId="0" applyFont="1" applyAlignment="1"/>
    <xf numFmtId="0" fontId="55"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7" fillId="0" borderId="8" xfId="105" applyFont="1" applyBorder="1" applyAlignment="1">
      <alignment horizontal="center" vertical="center" wrapText="1"/>
    </xf>
    <xf numFmtId="0" fontId="57"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7" fillId="0" borderId="13" xfId="105" applyFont="1" applyBorder="1"/>
    <xf numFmtId="3" fontId="7" fillId="0" borderId="14"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7" fillId="33" borderId="26" xfId="0" applyFont="1" applyFill="1" applyBorder="1" applyAlignment="1">
      <alignment wrapText="1"/>
    </xf>
    <xf numFmtId="0" fontId="0" fillId="0" borderId="0" xfId="0" applyFill="1" applyBorder="1" applyAlignment="1">
      <alignment horizontal="left" vertical="top" wrapText="1"/>
    </xf>
    <xf numFmtId="0" fontId="0" fillId="0" borderId="0" xfId="0" applyFill="1" applyBorder="1" applyAlignment="1">
      <alignment vertical="top" wrapText="1"/>
    </xf>
    <xf numFmtId="0" fontId="50" fillId="0" borderId="0" xfId="0" applyFont="1" applyBorder="1" applyAlignment="1"/>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2" fillId="0" borderId="10" xfId="0" applyFont="1" applyBorder="1" applyAlignment="1">
      <alignment vertical="top" wrapText="1"/>
    </xf>
    <xf numFmtId="165" fontId="4" fillId="0" borderId="10" xfId="67" applyNumberFormat="1" applyFont="1" applyBorder="1"/>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55"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5" xfId="0" applyNumberFormat="1" applyFont="1" applyFill="1" applyBorder="1"/>
    <xf numFmtId="3" fontId="52" fillId="0" borderId="1" xfId="0" applyNumberFormat="1" applyFont="1" applyBorder="1"/>
    <xf numFmtId="3" fontId="52" fillId="0" borderId="1" xfId="0" applyNumberFormat="1" applyFont="1" applyFill="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59" xfId="67" applyNumberFormat="1" applyFont="1" applyBorder="1" applyAlignment="1">
      <alignment horizontal="right" vertical="top" wrapText="1"/>
    </xf>
    <xf numFmtId="165" fontId="52" fillId="0" borderId="59" xfId="67" applyNumberFormat="1" applyFont="1" applyBorder="1" applyAlignment="1">
      <alignment horizontal="right" vertical="center" wrapText="1"/>
    </xf>
    <xf numFmtId="164" fontId="52" fillId="0" borderId="58" xfId="132" applyNumberFormat="1" applyFont="1" applyBorder="1" applyAlignment="1">
      <alignment horizontal="right" vertical="top" wrapText="1"/>
    </xf>
    <xf numFmtId="165" fontId="52" fillId="0" borderId="62" xfId="67" applyNumberFormat="1" applyFont="1" applyBorder="1" applyAlignment="1">
      <alignment horizontal="right" vertical="top" wrapText="1"/>
    </xf>
    <xf numFmtId="165" fontId="52" fillId="0" borderId="60"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61" fillId="0" borderId="0" xfId="67" applyNumberFormat="1" applyFont="1" applyBorder="1"/>
    <xf numFmtId="3" fontId="61" fillId="0" borderId="4" xfId="0"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164" fontId="52" fillId="0" borderId="14" xfId="132" applyNumberFormat="1" applyFont="1" applyBorder="1"/>
    <xf numFmtId="164" fontId="52" fillId="0" borderId="12" xfId="132" applyNumberFormat="1" applyFont="1" applyBorder="1"/>
    <xf numFmtId="164" fontId="52" fillId="0" borderId="15" xfId="132" applyNumberFormat="1" applyFont="1" applyBorder="1"/>
    <xf numFmtId="164" fontId="52" fillId="0" borderId="10" xfId="132" applyNumberFormat="1" applyFont="1" applyBorder="1"/>
    <xf numFmtId="0" fontId="52" fillId="0" borderId="15" xfId="0" applyFont="1" applyBorder="1"/>
    <xf numFmtId="0" fontId="52" fillId="0" borderId="13" xfId="0" applyFont="1" applyFill="1" applyBorder="1" applyAlignment="1">
      <alignment horizontal="right"/>
    </xf>
    <xf numFmtId="0" fontId="63"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4"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43" fontId="52" fillId="0" borderId="0" xfId="67" applyFont="1" applyBorder="1"/>
    <xf numFmtId="0" fontId="7" fillId="0" borderId="11" xfId="0" applyFont="1" applyBorder="1"/>
    <xf numFmtId="0" fontId="7" fillId="0" borderId="8" xfId="0" applyFont="1" applyFill="1" applyBorder="1" applyAlignment="1">
      <alignment vertical="center"/>
    </xf>
    <xf numFmtId="0" fontId="52" fillId="0" borderId="0" xfId="0" applyFont="1" applyAlignment="1"/>
    <xf numFmtId="0" fontId="51" fillId="0" borderId="0" xfId="0" applyFont="1" applyBorder="1" applyAlignment="1">
      <alignment vertical="top"/>
    </xf>
    <xf numFmtId="0" fontId="64" fillId="0" borderId="0" xfId="0" applyFont="1" applyAlignment="1">
      <alignment horizontal="center" vertical="center" wrapText="1"/>
    </xf>
    <xf numFmtId="0" fontId="0" fillId="0" borderId="0" xfId="0"/>
    <xf numFmtId="0" fontId="4" fillId="0" borderId="0" xfId="112" applyFont="1"/>
    <xf numFmtId="165" fontId="52" fillId="35" borderId="1" xfId="67" applyNumberFormat="1" applyFont="1" applyFill="1" applyBorder="1"/>
    <xf numFmtId="165" fontId="4" fillId="35"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5" borderId="52" xfId="67" applyNumberFormat="1" applyFont="1" applyFill="1" applyBorder="1" applyAlignment="1">
      <alignment horizontal="right" wrapText="1"/>
    </xf>
    <xf numFmtId="165" fontId="4" fillId="35" borderId="51" xfId="67" applyNumberFormat="1" applyFont="1" applyFill="1" applyBorder="1" applyAlignment="1">
      <alignment horizontal="right"/>
    </xf>
    <xf numFmtId="165" fontId="4" fillId="35" borderId="52" xfId="67" applyNumberFormat="1" applyFont="1" applyFill="1" applyBorder="1" applyAlignment="1">
      <alignment horizontal="right"/>
    </xf>
    <xf numFmtId="3" fontId="4" fillId="35" borderId="51" xfId="0" applyNumberFormat="1" applyFont="1" applyFill="1" applyBorder="1" applyAlignment="1">
      <alignment horizontal="right"/>
    </xf>
    <xf numFmtId="3" fontId="4" fillId="35" borderId="52" xfId="0" applyNumberFormat="1" applyFont="1" applyFill="1" applyBorder="1" applyAlignment="1">
      <alignment horizontal="right"/>
    </xf>
    <xf numFmtId="165" fontId="4" fillId="35" borderId="53" xfId="67" applyNumberFormat="1" applyFont="1" applyFill="1" applyBorder="1" applyAlignment="1">
      <alignment horizontal="right" wrapText="1"/>
    </xf>
    <xf numFmtId="165" fontId="4" fillId="35" borderId="54" xfId="67" applyNumberFormat="1" applyFont="1" applyFill="1" applyBorder="1" applyAlignment="1">
      <alignment horizontal="right" wrapText="1"/>
    </xf>
    <xf numFmtId="165" fontId="4" fillId="35" borderId="53" xfId="67" applyNumberFormat="1" applyFont="1" applyFill="1" applyBorder="1" applyAlignment="1">
      <alignment horizontal="right"/>
    </xf>
    <xf numFmtId="165" fontId="4" fillId="35" borderId="54" xfId="67" applyNumberFormat="1" applyFont="1" applyFill="1" applyBorder="1" applyAlignment="1">
      <alignment horizontal="right"/>
    </xf>
    <xf numFmtId="3" fontId="4" fillId="35" borderId="53" xfId="0" applyNumberFormat="1" applyFont="1" applyFill="1" applyBorder="1" applyAlignment="1">
      <alignment horizontal="right"/>
    </xf>
    <xf numFmtId="3" fontId="4" fillId="35" borderId="54"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5"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5" borderId="59" xfId="67" applyNumberFormat="1" applyFont="1" applyFill="1" applyBorder="1" applyAlignment="1">
      <alignment horizontal="right" vertical="center" wrapText="1"/>
    </xf>
    <xf numFmtId="164" fontId="52" fillId="35" borderId="58" xfId="132" applyNumberFormat="1" applyFont="1" applyFill="1" applyBorder="1" applyAlignment="1">
      <alignment horizontal="right" vertical="top" wrapText="1"/>
    </xf>
    <xf numFmtId="165" fontId="52" fillId="35" borderId="59" xfId="67" applyNumberFormat="1" applyFont="1" applyFill="1" applyBorder="1" applyAlignment="1">
      <alignment horizontal="right" vertical="top" wrapText="1"/>
    </xf>
    <xf numFmtId="165" fontId="52" fillId="35" borderId="62" xfId="67" applyNumberFormat="1" applyFont="1" applyFill="1" applyBorder="1" applyAlignment="1">
      <alignment horizontal="right" vertical="top" wrapText="1"/>
    </xf>
    <xf numFmtId="165" fontId="52" fillId="35" borderId="61" xfId="67" applyNumberFormat="1" applyFont="1" applyFill="1" applyBorder="1" applyAlignment="1">
      <alignment horizontal="right" vertical="center" wrapText="1"/>
    </xf>
    <xf numFmtId="164" fontId="52" fillId="35" borderId="73" xfId="132" applyNumberFormat="1" applyFont="1" applyFill="1" applyBorder="1" applyAlignment="1">
      <alignment horizontal="right" vertical="top" wrapText="1"/>
    </xf>
    <xf numFmtId="165" fontId="52" fillId="35" borderId="61"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0" fontId="55"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4"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1" fillId="0" borderId="77" xfId="0" applyFont="1" applyBorder="1" applyAlignment="1">
      <alignment horizontal="center" vertical="center" wrapText="1"/>
    </xf>
    <xf numFmtId="0" fontId="51" fillId="0" borderId="78"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0" fontId="51" fillId="35" borderId="79" xfId="0" applyFont="1" applyFill="1" applyBorder="1" applyAlignment="1">
      <alignment horizontal="center" vertical="center" wrapText="1"/>
    </xf>
    <xf numFmtId="0" fontId="51" fillId="35" borderId="80" xfId="0" applyFont="1" applyFill="1" applyBorder="1" applyAlignment="1">
      <alignment horizontal="center" vertical="center" wrapText="1"/>
    </xf>
    <xf numFmtId="0" fontId="51" fillId="35" borderId="78" xfId="0" applyFont="1" applyFill="1" applyBorder="1" applyAlignment="1">
      <alignment horizontal="center" vertical="center" wrapText="1"/>
    </xf>
    <xf numFmtId="0" fontId="51" fillId="35" borderId="77" xfId="0" applyFont="1" applyFill="1" applyBorder="1" applyAlignment="1">
      <alignment horizontal="center" vertical="center" wrapText="1"/>
    </xf>
    <xf numFmtId="0" fontId="51" fillId="35" borderId="82" xfId="0" applyFont="1" applyFill="1" applyBorder="1" applyAlignment="1">
      <alignment horizontal="center" vertical="center" wrapText="1"/>
    </xf>
    <xf numFmtId="0" fontId="51" fillId="35" borderId="83" xfId="0" applyFont="1" applyFill="1" applyBorder="1" applyAlignment="1">
      <alignment horizontal="center" vertical="center" wrapText="1"/>
    </xf>
    <xf numFmtId="0" fontId="51" fillId="37" borderId="74"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5" borderId="51" xfId="67" applyNumberFormat="1" applyFont="1" applyFill="1" applyBorder="1"/>
    <xf numFmtId="165" fontId="52" fillId="35" borderId="52" xfId="67" applyNumberFormat="1" applyFont="1" applyFill="1" applyBorder="1"/>
    <xf numFmtId="165" fontId="52" fillId="35" borderId="53" xfId="67" applyNumberFormat="1" applyFont="1" applyFill="1" applyBorder="1"/>
    <xf numFmtId="165" fontId="52" fillId="35" borderId="81" xfId="67" applyNumberFormat="1" applyFont="1" applyFill="1" applyBorder="1"/>
    <xf numFmtId="164" fontId="52" fillId="35" borderId="51" xfId="132" applyNumberFormat="1" applyFont="1" applyFill="1" applyBorder="1" applyAlignment="1"/>
    <xf numFmtId="164" fontId="52" fillId="35" borderId="1" xfId="132" applyNumberFormat="1" applyFont="1" applyFill="1" applyBorder="1" applyAlignment="1">
      <alignment wrapText="1"/>
    </xf>
    <xf numFmtId="164" fontId="52" fillId="35" borderId="52" xfId="132" applyNumberFormat="1" applyFont="1" applyFill="1" applyBorder="1" applyAlignment="1"/>
    <xf numFmtId="164" fontId="52" fillId="35" borderId="53" xfId="132" applyNumberFormat="1" applyFont="1" applyFill="1" applyBorder="1" applyAlignment="1"/>
    <xf numFmtId="164" fontId="52" fillId="35" borderId="81" xfId="132" applyNumberFormat="1" applyFont="1" applyFill="1" applyBorder="1" applyAlignment="1">
      <alignment wrapText="1"/>
    </xf>
    <xf numFmtId="164" fontId="52" fillId="35" borderId="54" xfId="132" applyNumberFormat="1" applyFont="1" applyFill="1" applyBorder="1" applyAlignment="1"/>
    <xf numFmtId="164" fontId="52" fillId="37" borderId="75" xfId="132" applyNumberFormat="1" applyFont="1" applyFill="1" applyBorder="1"/>
    <xf numFmtId="164" fontId="52" fillId="37" borderId="68" xfId="132" applyNumberFormat="1" applyFont="1" applyFill="1" applyBorder="1"/>
    <xf numFmtId="0" fontId="4" fillId="0" borderId="1" xfId="112" applyFont="1" applyBorder="1" applyAlignment="1">
      <alignment wrapText="1"/>
    </xf>
    <xf numFmtId="9" fontId="4" fillId="0" borderId="52" xfId="132" applyFont="1" applyBorder="1" applyAlignment="1">
      <alignment horizontal="right"/>
    </xf>
    <xf numFmtId="0" fontId="52" fillId="0" borderId="0" xfId="0" applyFont="1" applyAlignment="1">
      <alignment vertical="center"/>
    </xf>
    <xf numFmtId="9" fontId="4" fillId="35" borderId="52" xfId="132" applyFont="1" applyFill="1" applyBorder="1" applyAlignment="1">
      <alignment horizontal="right"/>
    </xf>
    <xf numFmtId="0" fontId="51" fillId="36" borderId="84"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 fontId="51" fillId="36" borderId="37" xfId="67" applyNumberFormat="1" applyFont="1" applyFill="1" applyBorder="1" applyAlignment="1">
      <alignment horizontal="center"/>
    </xf>
    <xf numFmtId="1" fontId="51" fillId="36" borderId="38" xfId="67" applyNumberFormat="1" applyFont="1" applyFill="1" applyBorder="1" applyAlignment="1">
      <alignment horizontal="center"/>
    </xf>
    <xf numFmtId="9" fontId="52" fillId="36" borderId="42" xfId="132" applyNumberFormat="1" applyFont="1" applyFill="1" applyBorder="1" applyAlignment="1">
      <alignment horizontal="center"/>
    </xf>
    <xf numFmtId="9" fontId="52" fillId="36" borderId="43" xfId="132"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64" xfId="100" applyNumberFormat="1" applyFont="1" applyBorder="1" applyAlignment="1">
      <alignment horizontal="center" wrapText="1"/>
    </xf>
    <xf numFmtId="165" fontId="52" fillId="0" borderId="51" xfId="67" applyNumberFormat="1" applyFont="1" applyBorder="1"/>
    <xf numFmtId="165" fontId="52" fillId="0" borderId="11" xfId="67" applyNumberFormat="1" applyFont="1" applyBorder="1"/>
    <xf numFmtId="165" fontId="52" fillId="35" borderId="11" xfId="67" applyNumberFormat="1" applyFont="1" applyFill="1" applyBorder="1"/>
    <xf numFmtId="165" fontId="52" fillId="0" borderId="11" xfId="67" applyNumberFormat="1" applyFont="1" applyFill="1" applyBorder="1"/>
    <xf numFmtId="165" fontId="52" fillId="35" borderId="85" xfId="67" applyNumberFormat="1" applyFont="1" applyFill="1" applyBorder="1"/>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77" xfId="67" applyNumberFormat="1" applyFont="1" applyBorder="1" applyAlignment="1">
      <alignment horizontal="center"/>
    </xf>
    <xf numFmtId="165" fontId="51" fillId="0" borderId="82" xfId="67" applyNumberFormat="1" applyFont="1" applyBorder="1" applyAlignment="1">
      <alignment horizontal="center"/>
    </xf>
    <xf numFmtId="165" fontId="51" fillId="0" borderId="83" xfId="67" applyNumberFormat="1" applyFont="1" applyBorder="1" applyAlignment="1">
      <alignment horizontal="center"/>
    </xf>
    <xf numFmtId="9" fontId="4" fillId="0" borderId="51" xfId="132" applyFont="1" applyBorder="1" applyAlignment="1">
      <alignment horizontal="right"/>
    </xf>
    <xf numFmtId="9" fontId="4" fillId="35" borderId="51" xfId="132" applyFont="1" applyFill="1" applyBorder="1" applyAlignment="1">
      <alignment horizontal="right"/>
    </xf>
    <xf numFmtId="9" fontId="4" fillId="35" borderId="53" xfId="132" applyFont="1" applyFill="1" applyBorder="1" applyAlignment="1">
      <alignment horizontal="right"/>
    </xf>
    <xf numFmtId="9" fontId="4" fillId="35" borderId="81" xfId="132" applyFont="1" applyFill="1" applyBorder="1" applyAlignment="1">
      <alignment horizontal="right"/>
    </xf>
    <xf numFmtId="9" fontId="4" fillId="35" borderId="54"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77" xfId="111" applyFont="1" applyFill="1" applyBorder="1" applyAlignment="1">
      <alignment horizontal="right" vertical="center"/>
    </xf>
    <xf numFmtId="0" fontId="6" fillId="0" borderId="83" xfId="111" applyFont="1" applyFill="1" applyBorder="1" applyAlignment="1">
      <alignment vertical="center"/>
    </xf>
    <xf numFmtId="3" fontId="52" fillId="0" borderId="11" xfId="0" applyNumberFormat="1" applyFont="1" applyBorder="1"/>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0" fontId="7" fillId="35" borderId="3" xfId="0" applyFont="1" applyFill="1" applyBorder="1" applyAlignment="1">
      <alignment horizontal="center" wrapText="1"/>
    </xf>
    <xf numFmtId="165" fontId="52" fillId="0" borderId="7" xfId="67" applyNumberFormat="1" applyFont="1" applyBorder="1" applyAlignment="1">
      <alignment horizontal="center"/>
    </xf>
    <xf numFmtId="165" fontId="52" fillId="0" borderId="86" xfId="67" applyNumberFormat="1" applyFont="1" applyBorder="1" applyAlignment="1">
      <alignment horizontal="center"/>
    </xf>
    <xf numFmtId="1" fontId="51" fillId="36" borderId="84" xfId="67" applyNumberFormat="1" applyFont="1" applyFill="1" applyBorder="1" applyAlignment="1">
      <alignment horizontal="center"/>
    </xf>
    <xf numFmtId="164" fontId="52" fillId="0" borderId="11" xfId="132" applyNumberFormat="1" applyFont="1" applyFill="1" applyBorder="1" applyAlignment="1">
      <alignment horizontal="center"/>
    </xf>
    <xf numFmtId="0" fontId="4" fillId="0" borderId="89" xfId="0" applyFont="1" applyFill="1" applyBorder="1" applyAlignment="1">
      <alignment horizontal="left"/>
    </xf>
    <xf numFmtId="0" fontId="7" fillId="0" borderId="53" xfId="0" applyFont="1" applyFill="1" applyBorder="1" applyAlignment="1">
      <alignment horizontal="center"/>
    </xf>
    <xf numFmtId="164" fontId="52" fillId="0" borderId="85" xfId="132" applyNumberFormat="1" applyFont="1" applyFill="1" applyBorder="1" applyAlignment="1">
      <alignment horizontal="center"/>
    </xf>
    <xf numFmtId="9" fontId="52" fillId="36" borderId="41" xfId="132"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166" fontId="4" fillId="0" borderId="1" xfId="112" applyNumberFormat="1" applyFont="1" applyBorder="1"/>
    <xf numFmtId="0" fontId="7" fillId="0" borderId="3" xfId="112" applyFont="1" applyBorder="1"/>
    <xf numFmtId="0" fontId="7" fillId="0" borderId="90" xfId="112" applyFont="1" applyBorder="1"/>
    <xf numFmtId="0" fontId="63" fillId="0" borderId="0" xfId="0" applyFont="1"/>
    <xf numFmtId="165" fontId="4" fillId="0" borderId="2" xfId="67" applyNumberFormat="1" applyFont="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4" fontId="52" fillId="0" borderId="5" xfId="132" applyNumberFormat="1" applyFont="1" applyFill="1" applyBorder="1"/>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1" xfId="67" applyNumberFormat="1" applyFont="1" applyFill="1" applyBorder="1" applyAlignment="1">
      <alignment horizontal="right" vertical="center" wrapText="1"/>
    </xf>
    <xf numFmtId="164" fontId="52" fillId="0" borderId="72" xfId="132" applyNumberFormat="1" applyFont="1" applyFill="1" applyBorder="1" applyAlignment="1">
      <alignment horizontal="right" vertical="top" wrapText="1"/>
    </xf>
    <xf numFmtId="165" fontId="52" fillId="0" borderId="71" xfId="67" applyNumberFormat="1" applyFont="1" applyFill="1" applyBorder="1" applyAlignment="1">
      <alignment horizontal="right" vertical="top" wrapText="1"/>
    </xf>
    <xf numFmtId="164" fontId="52" fillId="0" borderId="92" xfId="132" applyNumberFormat="1" applyFont="1" applyFill="1" applyBorder="1" applyAlignment="1">
      <alignment horizontal="right" vertical="top" wrapText="1"/>
    </xf>
    <xf numFmtId="165" fontId="52" fillId="0" borderId="65" xfId="67" applyNumberFormat="1" applyFont="1" applyFill="1" applyBorder="1" applyAlignment="1">
      <alignment horizontal="right" vertical="top" wrapText="1"/>
    </xf>
    <xf numFmtId="0" fontId="7" fillId="0" borderId="8" xfId="0" applyFont="1" applyBorder="1"/>
    <xf numFmtId="164" fontId="49" fillId="0" borderId="0" xfId="0" applyNumberFormat="1" applyFont="1"/>
    <xf numFmtId="164" fontId="52" fillId="36" borderId="40" xfId="132" applyNumberFormat="1" applyFont="1" applyFill="1" applyBorder="1" applyAlignment="1">
      <alignment horizontal="center"/>
    </xf>
    <xf numFmtId="164" fontId="52" fillId="36" borderId="1" xfId="132" applyNumberFormat="1" applyFont="1" applyFill="1" applyBorder="1" applyAlignment="1">
      <alignment horizontal="center"/>
    </xf>
    <xf numFmtId="164" fontId="52" fillId="36" borderId="39" xfId="132" applyNumberFormat="1" applyFont="1" applyFill="1" applyBorder="1" applyAlignment="1">
      <alignment horizontal="center"/>
    </xf>
    <xf numFmtId="164" fontId="7" fillId="0" borderId="1" xfId="132" applyNumberFormat="1" applyFont="1" applyBorder="1"/>
    <xf numFmtId="165" fontId="52" fillId="35" borderId="93" xfId="67" applyNumberFormat="1" applyFont="1" applyFill="1" applyBorder="1" applyAlignment="1">
      <alignment horizontal="right" vertical="top" wrapText="1"/>
    </xf>
    <xf numFmtId="164" fontId="52" fillId="0" borderId="5" xfId="132" applyNumberFormat="1" applyFont="1" applyBorder="1"/>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164" fontId="65" fillId="0" borderId="0" xfId="0" applyNumberFormat="1" applyFont="1" applyFill="1" applyBorder="1" applyAlignment="1">
      <alignment vertical="center"/>
    </xf>
    <xf numFmtId="0" fontId="54" fillId="0" borderId="0" xfId="82" applyFont="1" applyFill="1" applyAlignment="1" applyProtection="1"/>
    <xf numFmtId="0" fontId="51" fillId="0" borderId="0" xfId="0" applyFont="1" applyFill="1" applyAlignment="1">
      <alignment horizontal="left"/>
    </xf>
    <xf numFmtId="0" fontId="4" fillId="0" borderId="0" xfId="0" applyFont="1" applyFill="1" applyBorder="1" applyAlignment="1">
      <alignment vertical="top" wrapText="1"/>
    </xf>
    <xf numFmtId="3" fontId="52" fillId="0" borderId="1" xfId="0" applyNumberFormat="1" applyFont="1" applyFill="1" applyBorder="1" applyAlignment="1">
      <alignment horizontal="right"/>
    </xf>
    <xf numFmtId="3" fontId="52" fillId="0" borderId="11" xfId="67" applyNumberFormat="1" applyFont="1" applyBorder="1"/>
    <xf numFmtId="9" fontId="52" fillId="0" borderId="0" xfId="132" applyFont="1"/>
    <xf numFmtId="9" fontId="52" fillId="0" borderId="0" xfId="0" applyNumberFormat="1" applyFont="1"/>
    <xf numFmtId="0" fontId="51" fillId="0" borderId="1" xfId="0" applyFont="1" applyBorder="1" applyAlignment="1">
      <alignment horizontal="center" wrapText="1"/>
    </xf>
    <xf numFmtId="0" fontId="4" fillId="0" borderId="11" xfId="0" applyFont="1" applyBorder="1" applyAlignment="1"/>
    <xf numFmtId="0" fontId="4" fillId="0" borderId="10" xfId="0" applyFont="1" applyBorder="1" applyAlignment="1"/>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0" fontId="56" fillId="0" borderId="1" xfId="0" applyFont="1" applyBorder="1" applyAlignment="1">
      <alignment horizontal="center" vertical="top" wrapText="1"/>
    </xf>
    <xf numFmtId="0" fontId="51" fillId="0" borderId="11" xfId="0" applyFont="1" applyBorder="1" applyAlignment="1"/>
    <xf numFmtId="0" fontId="51" fillId="0" borderId="10" xfId="0" applyFont="1" applyBorder="1" applyAlignment="1"/>
    <xf numFmtId="0" fontId="60" fillId="0" borderId="0" xfId="0" applyFont="1"/>
    <xf numFmtId="3" fontId="52" fillId="0" borderId="5" xfId="0" applyNumberFormat="1" applyFont="1" applyBorder="1" applyAlignment="1">
      <alignment horizontal="left"/>
    </xf>
    <xf numFmtId="0" fontId="58" fillId="34" borderId="13" xfId="0" applyFont="1" applyFill="1" applyBorder="1" applyAlignment="1">
      <alignment horizontal="center" vertical="top"/>
    </xf>
    <xf numFmtId="0" fontId="58" fillId="34" borderId="8" xfId="0" applyFont="1" applyFill="1" applyBorder="1" applyAlignment="1">
      <alignment vertical="top"/>
    </xf>
    <xf numFmtId="3" fontId="52" fillId="36" borderId="96" xfId="0" applyNumberFormat="1" applyFont="1" applyFill="1" applyBorder="1" applyAlignment="1">
      <alignment horizontal="left"/>
    </xf>
    <xf numFmtId="3" fontId="52" fillId="36" borderId="96" xfId="0" applyNumberFormat="1" applyFont="1" applyFill="1" applyBorder="1"/>
    <xf numFmtId="3" fontId="52" fillId="36" borderId="97" xfId="0" applyNumberFormat="1" applyFont="1" applyFill="1" applyBorder="1"/>
    <xf numFmtId="3" fontId="52" fillId="36" borderId="99" xfId="0" applyNumberFormat="1" applyFont="1" applyFill="1" applyBorder="1"/>
    <xf numFmtId="164" fontId="52" fillId="36" borderId="99" xfId="0" applyNumberFormat="1" applyFont="1" applyFill="1" applyBorder="1"/>
    <xf numFmtId="0" fontId="52" fillId="36" borderId="104" xfId="0" applyFont="1" applyFill="1" applyBorder="1"/>
    <xf numFmtId="164" fontId="52" fillId="36" borderId="105" xfId="0" applyNumberFormat="1" applyFont="1" applyFill="1" applyBorder="1"/>
    <xf numFmtId="164" fontId="52" fillId="36" borderId="106" xfId="0" applyNumberFormat="1" applyFont="1" applyFill="1" applyBorder="1"/>
    <xf numFmtId="3" fontId="52" fillId="0" borderId="8" xfId="67" applyNumberFormat="1" applyFont="1" applyFill="1" applyBorder="1" applyAlignment="1">
      <alignment horizontal="center"/>
    </xf>
    <xf numFmtId="3" fontId="52" fillId="0" borderId="8" xfId="132" applyNumberFormat="1" applyFont="1" applyFill="1" applyBorder="1" applyAlignment="1">
      <alignment horizontal="center"/>
    </xf>
    <xf numFmtId="165" fontId="52" fillId="37" borderId="107" xfId="0" applyNumberFormat="1" applyFont="1" applyFill="1" applyBorder="1" applyAlignment="1">
      <alignment wrapText="1"/>
    </xf>
    <xf numFmtId="166" fontId="52" fillId="0" borderId="0" xfId="0" applyNumberFormat="1" applyFont="1"/>
    <xf numFmtId="3" fontId="52" fillId="0" borderId="13" xfId="67" applyNumberFormat="1" applyFont="1" applyBorder="1"/>
    <xf numFmtId="3" fontId="7" fillId="0" borderId="12" xfId="105" applyNumberFormat="1" applyFont="1" applyBorder="1"/>
    <xf numFmtId="3" fontId="52" fillId="0" borderId="1" xfId="67" applyNumberFormat="1" applyFont="1" applyBorder="1" applyAlignment="1">
      <alignment horizontal="right" vertical="center"/>
    </xf>
    <xf numFmtId="3" fontId="52" fillId="0" borderId="1" xfId="67" applyNumberFormat="1" applyFont="1" applyFill="1" applyBorder="1" applyAlignment="1">
      <alignment horizontal="right"/>
    </xf>
    <xf numFmtId="0" fontId="52" fillId="0" borderId="11" xfId="0" applyFont="1" applyBorder="1" applyAlignment="1"/>
    <xf numFmtId="0" fontId="52" fillId="0" borderId="10" xfId="0" applyFont="1" applyBorder="1" applyAlignment="1"/>
    <xf numFmtId="164" fontId="52" fillId="0" borderId="1" xfId="132" applyNumberFormat="1" applyFont="1" applyBorder="1" applyAlignment="1">
      <alignment horizontal="center" vertical="center"/>
    </xf>
    <xf numFmtId="165" fontId="52" fillId="0" borderId="9" xfId="67" applyNumberFormat="1" applyFont="1" applyFill="1" applyBorder="1"/>
    <xf numFmtId="0" fontId="7" fillId="0" borderId="9" xfId="0" applyFont="1" applyFill="1" applyBorder="1" applyAlignment="1">
      <alignment horizontal="center" wrapText="1"/>
    </xf>
    <xf numFmtId="165" fontId="52" fillId="0" borderId="9" xfId="67" applyNumberFormat="1" applyFont="1" applyFill="1" applyBorder="1" applyAlignment="1">
      <alignment horizontal="right"/>
    </xf>
    <xf numFmtId="165" fontId="4" fillId="35" borderId="89" xfId="67" applyNumberFormat="1" applyFont="1" applyFill="1" applyBorder="1" applyAlignment="1">
      <alignment horizontal="right" wrapText="1"/>
    </xf>
    <xf numFmtId="165" fontId="4" fillId="35" borderId="63" xfId="67" applyNumberFormat="1" applyFont="1" applyFill="1" applyBorder="1" applyAlignment="1">
      <alignment horizontal="right" wrapText="1"/>
    </xf>
    <xf numFmtId="165" fontId="4" fillId="35" borderId="89" xfId="67" applyNumberFormat="1" applyFont="1" applyFill="1" applyBorder="1" applyAlignment="1">
      <alignment horizontal="right"/>
    </xf>
    <xf numFmtId="165" fontId="4" fillId="35" borderId="63" xfId="67" applyNumberFormat="1" applyFont="1" applyFill="1" applyBorder="1" applyAlignment="1">
      <alignment horizontal="right"/>
    </xf>
    <xf numFmtId="3" fontId="4" fillId="35" borderId="89" xfId="0" applyNumberFormat="1" applyFont="1" applyFill="1" applyBorder="1" applyAlignment="1">
      <alignment horizontal="right"/>
    </xf>
    <xf numFmtId="3" fontId="4" fillId="35" borderId="63" xfId="0" applyNumberFormat="1" applyFont="1" applyFill="1" applyBorder="1" applyAlignment="1">
      <alignment horizontal="right"/>
    </xf>
    <xf numFmtId="0" fontId="7" fillId="35" borderId="85" xfId="100" applyNumberFormat="1" applyFont="1" applyFill="1" applyBorder="1"/>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55" fillId="38" borderId="4" xfId="0" applyFont="1" applyFill="1" applyBorder="1" applyAlignment="1">
      <alignment vertical="center"/>
    </xf>
    <xf numFmtId="0" fontId="10" fillId="38" borderId="91" xfId="0" applyFont="1" applyFill="1" applyBorder="1" applyAlignment="1">
      <alignment vertical="center"/>
    </xf>
    <xf numFmtId="0" fontId="55" fillId="38" borderId="10" xfId="92" applyFont="1" applyFill="1" applyBorder="1" applyAlignment="1">
      <alignment horizontal="center" vertical="center"/>
    </xf>
    <xf numFmtId="0" fontId="55" fillId="38" borderId="7" xfId="105" applyFont="1" applyFill="1" applyBorder="1" applyAlignment="1">
      <alignment vertical="center"/>
    </xf>
    <xf numFmtId="0" fontId="55" fillId="38" borderId="6" xfId="105" applyFont="1" applyFill="1" applyBorder="1" applyAlignment="1">
      <alignment vertical="center"/>
    </xf>
    <xf numFmtId="0" fontId="58" fillId="38" borderId="8" xfId="105" applyFont="1" applyFill="1" applyBorder="1" applyAlignment="1">
      <alignment horizontal="left" vertical="center"/>
    </xf>
    <xf numFmtId="0" fontId="58" fillId="38" borderId="11" xfId="92" applyFont="1" applyFill="1" applyBorder="1" applyAlignment="1">
      <alignment horizontal="left" vertical="center"/>
    </xf>
    <xf numFmtId="0" fontId="7" fillId="38" borderId="94" xfId="0" applyFont="1" applyFill="1" applyBorder="1" applyAlignment="1">
      <alignment horizontal="center" vertical="center"/>
    </xf>
    <xf numFmtId="0" fontId="7" fillId="38" borderId="44" xfId="0" applyFont="1" applyFill="1" applyBorder="1" applyAlignment="1">
      <alignment horizontal="center" vertical="center" wrapText="1"/>
    </xf>
    <xf numFmtId="0" fontId="51" fillId="0" borderId="1" xfId="0" applyFont="1" applyFill="1" applyBorder="1"/>
    <xf numFmtId="9" fontId="52" fillId="0" borderId="1" xfId="0" applyNumberFormat="1" applyFont="1" applyFill="1" applyBorder="1"/>
    <xf numFmtId="9" fontId="52" fillId="0" borderId="1" xfId="0" applyNumberFormat="1" applyFont="1" applyBorder="1"/>
    <xf numFmtId="9" fontId="52" fillId="0" borderId="7" xfId="0" applyNumberFormat="1" applyFont="1" applyBorder="1"/>
    <xf numFmtId="0" fontId="7" fillId="0" borderId="123" xfId="0" applyFont="1" applyFill="1" applyBorder="1" applyAlignment="1">
      <alignment horizontal="center"/>
    </xf>
    <xf numFmtId="165" fontId="52" fillId="0" borderId="7" xfId="67" applyNumberFormat="1" applyFont="1" applyFill="1" applyBorder="1" applyAlignment="1">
      <alignment horizontal="center"/>
    </xf>
    <xf numFmtId="0" fontId="7" fillId="0" borderId="77" xfId="0" applyFont="1" applyFill="1" applyBorder="1" applyAlignment="1">
      <alignment horizontal="center"/>
    </xf>
    <xf numFmtId="0" fontId="7" fillId="0" borderId="124" xfId="0" applyFont="1" applyFill="1" applyBorder="1" applyAlignment="1">
      <alignment horizontal="center"/>
    </xf>
    <xf numFmtId="0" fontId="7" fillId="0" borderId="125" xfId="0" applyFont="1" applyFill="1" applyBorder="1" applyAlignment="1">
      <alignment horizontal="center"/>
    </xf>
    <xf numFmtId="0" fontId="7" fillId="0" borderId="126" xfId="0" applyFont="1" applyFill="1" applyBorder="1" applyAlignment="1">
      <alignment horizontal="center"/>
    </xf>
    <xf numFmtId="164" fontId="52" fillId="0" borderId="39" xfId="132" applyNumberFormat="1" applyFont="1" applyFill="1" applyBorder="1" applyAlignment="1">
      <alignment horizontal="center"/>
    </xf>
    <xf numFmtId="3" fontId="52" fillId="0" borderId="127" xfId="67" applyNumberFormat="1" applyFont="1" applyFill="1" applyBorder="1" applyAlignment="1">
      <alignment horizontal="center"/>
    </xf>
    <xf numFmtId="3" fontId="52" fillId="0" borderId="127" xfId="132" applyNumberFormat="1" applyFont="1" applyFill="1" applyBorder="1" applyAlignment="1">
      <alignment horizontal="center"/>
    </xf>
    <xf numFmtId="164" fontId="52" fillId="0" borderId="128" xfId="132" applyNumberFormat="1" applyFont="1" applyFill="1" applyBorder="1" applyAlignment="1">
      <alignment horizontal="center"/>
    </xf>
    <xf numFmtId="0" fontId="52" fillId="0" borderId="3" xfId="0" applyFont="1" applyBorder="1"/>
    <xf numFmtId="0" fontId="52" fillId="0" borderId="49" xfId="0" applyFont="1" applyBorder="1" applyAlignment="1">
      <alignment wrapText="1"/>
    </xf>
    <xf numFmtId="0" fontId="51" fillId="0" borderId="66" xfId="0" applyFont="1" applyBorder="1" applyAlignment="1">
      <alignment horizontal="right"/>
    </xf>
    <xf numFmtId="165" fontId="51" fillId="0" borderId="129" xfId="67" applyNumberFormat="1" applyFont="1" applyBorder="1" applyAlignment="1">
      <alignment horizontal="right"/>
    </xf>
    <xf numFmtId="0" fontId="51" fillId="37" borderId="130" xfId="0" applyFont="1" applyFill="1" applyBorder="1" applyAlignment="1">
      <alignment horizontal="center" vertical="center" wrapText="1"/>
    </xf>
    <xf numFmtId="165" fontId="52" fillId="37" borderId="67" xfId="0" applyNumberFormat="1" applyFont="1" applyFill="1" applyBorder="1" applyAlignment="1">
      <alignment wrapText="1"/>
    </xf>
    <xf numFmtId="0" fontId="52" fillId="0" borderId="57" xfId="0" applyFont="1" applyBorder="1"/>
    <xf numFmtId="0" fontId="51" fillId="0" borderId="112" xfId="0" applyFont="1" applyBorder="1" applyAlignment="1">
      <alignment wrapText="1"/>
    </xf>
    <xf numFmtId="167" fontId="51" fillId="0" borderId="1" xfId="133" applyNumberFormat="1" applyFont="1" applyBorder="1" applyAlignment="1">
      <alignment horizontal="center" wrapText="1"/>
    </xf>
    <xf numFmtId="0" fontId="51" fillId="0" borderId="112" xfId="0" applyFont="1" applyBorder="1"/>
    <xf numFmtId="167" fontId="52" fillId="0" borderId="1" xfId="133" applyNumberFormat="1" applyFont="1" applyBorder="1" applyAlignment="1">
      <alignment horizontal="center"/>
    </xf>
    <xf numFmtId="0" fontId="52" fillId="0" borderId="1" xfId="0" applyFont="1" applyBorder="1" applyAlignment="1">
      <alignment horizontal="center"/>
    </xf>
    <xf numFmtId="9" fontId="52" fillId="0" borderId="111" xfId="132" applyFont="1" applyBorder="1" applyAlignment="1">
      <alignment horizontal="center"/>
    </xf>
    <xf numFmtId="0" fontId="51" fillId="0" borderId="113" xfId="0" applyFont="1" applyBorder="1"/>
    <xf numFmtId="167" fontId="52" fillId="0" borderId="114" xfId="133" applyNumberFormat="1" applyFont="1" applyBorder="1" applyAlignment="1">
      <alignment horizontal="center"/>
    </xf>
    <xf numFmtId="0" fontId="52" fillId="0" borderId="114" xfId="0" applyFont="1" applyBorder="1" applyAlignment="1">
      <alignment horizontal="center"/>
    </xf>
    <xf numFmtId="9" fontId="52" fillId="0" borderId="115" xfId="132" applyFont="1" applyBorder="1" applyAlignment="1">
      <alignment horizontal="center"/>
    </xf>
    <xf numFmtId="0" fontId="0" fillId="0" borderId="0" xfId="0"/>
    <xf numFmtId="0" fontId="0" fillId="0" borderId="0" xfId="0" applyNumberFormat="1"/>
    <xf numFmtId="49" fontId="0" fillId="0" borderId="0" xfId="0" applyNumberFormat="1"/>
    <xf numFmtId="0" fontId="51" fillId="0" borderId="11" xfId="0" applyFont="1" applyBorder="1" applyAlignment="1">
      <alignment horizontal="left"/>
    </xf>
    <xf numFmtId="0" fontId="52" fillId="0" borderId="0"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2" fillId="0" borderId="0" xfId="0" applyFont="1" applyFill="1" applyBorder="1" applyAlignment="1">
      <alignment horizontal="left"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7" fillId="0" borderId="51" xfId="0" applyFont="1" applyFill="1" applyBorder="1" applyAlignment="1">
      <alignment horizontal="center"/>
    </xf>
    <xf numFmtId="0" fontId="7" fillId="0" borderId="1" xfId="0" applyFont="1" applyFill="1" applyBorder="1" applyAlignment="1">
      <alignment horizont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7" fillId="0" borderId="3" xfId="116" applyFont="1" applyBorder="1" applyAlignment="1">
      <alignment horizontal="center" vertical="center"/>
    </xf>
    <xf numFmtId="0" fontId="7" fillId="0" borderId="1" xfId="100" applyNumberFormat="1" applyFont="1" applyBorder="1" applyAlignment="1">
      <alignment horizontal="center" vertical="center" wrapText="1"/>
    </xf>
    <xf numFmtId="0" fontId="7" fillId="0" borderId="0" xfId="112" applyFont="1" applyAlignment="1">
      <alignment horizontal="left"/>
    </xf>
    <xf numFmtId="0" fontId="4" fillId="0" borderId="0" xfId="0" applyFont="1" applyFill="1" applyBorder="1" applyAlignment="1">
      <alignment horizontal="left" vertical="top" wrapText="1"/>
    </xf>
    <xf numFmtId="0" fontId="64" fillId="0" borderId="0" xfId="0" applyFont="1"/>
    <xf numFmtId="0" fontId="4" fillId="0" borderId="0" xfId="92" applyFont="1" applyBorder="1" applyAlignment="1">
      <alignment horizontal="left" vertical="center"/>
    </xf>
    <xf numFmtId="0" fontId="4" fillId="0" borderId="0" xfId="92" applyFont="1" applyBorder="1" applyAlignment="1">
      <alignment horizontal="center" vertical="center" wrapText="1"/>
    </xf>
    <xf numFmtId="0" fontId="52" fillId="0" borderId="0" xfId="0" applyFont="1" applyBorder="1" applyAlignment="1">
      <alignment horizontal="left" vertical="center" wrapText="1"/>
    </xf>
    <xf numFmtId="0" fontId="52" fillId="0" borderId="8" xfId="0" applyFont="1" applyBorder="1"/>
    <xf numFmtId="165" fontId="52" fillId="0" borderId="8" xfId="67" applyNumberFormat="1" applyFont="1" applyBorder="1"/>
    <xf numFmtId="165" fontId="52" fillId="0" borderId="6" xfId="67" applyNumberFormat="1" applyFont="1" applyBorder="1"/>
    <xf numFmtId="165" fontId="52" fillId="0" borderId="3" xfId="67" applyNumberFormat="1" applyFont="1" applyBorder="1"/>
    <xf numFmtId="165" fontId="52" fillId="0" borderId="4" xfId="67" applyNumberFormat="1" applyFont="1" applyBorder="1"/>
    <xf numFmtId="3" fontId="52" fillId="0" borderId="1" xfId="0" applyNumberFormat="1" applyFont="1" applyBorder="1" applyAlignment="1">
      <alignment horizontal="right"/>
    </xf>
    <xf numFmtId="164" fontId="52" fillId="0" borderId="6" xfId="132" applyNumberFormat="1" applyFont="1" applyBorder="1"/>
    <xf numFmtId="164" fontId="52" fillId="0" borderId="3" xfId="132" applyNumberFormat="1" applyFont="1" applyBorder="1"/>
    <xf numFmtId="164" fontId="63" fillId="0" borderId="0" xfId="0" applyNumberFormat="1" applyFont="1" applyFill="1" applyBorder="1" applyAlignment="1">
      <alignment vertical="center"/>
    </xf>
    <xf numFmtId="164" fontId="52" fillId="0" borderId="2" xfId="132" applyNumberFormat="1" applyFont="1" applyBorder="1"/>
    <xf numFmtId="164" fontId="52" fillId="0" borderId="4" xfId="132" applyNumberFormat="1" applyFont="1" applyBorder="1"/>
    <xf numFmtId="0" fontId="52" fillId="0" borderId="13" xfId="0" applyFont="1" applyBorder="1"/>
    <xf numFmtId="0" fontId="52" fillId="0" borderId="4" xfId="0" applyFont="1" applyBorder="1"/>
    <xf numFmtId="0" fontId="52" fillId="0" borderId="5" xfId="0" applyFont="1" applyBorder="1"/>
    <xf numFmtId="0" fontId="52" fillId="0" borderId="12" xfId="0" applyFont="1" applyBorder="1"/>
    <xf numFmtId="3" fontId="52" fillId="0" borderId="53" xfId="0" applyNumberFormat="1" applyFont="1" applyBorder="1"/>
    <xf numFmtId="3" fontId="52" fillId="0" borderId="54" xfId="0" applyNumberFormat="1" applyFont="1" applyBorder="1"/>
    <xf numFmtId="3" fontId="52" fillId="35" borderId="53" xfId="0" applyNumberFormat="1" applyFont="1" applyFill="1" applyBorder="1"/>
    <xf numFmtId="3" fontId="52" fillId="35" borderId="81" xfId="0" applyNumberFormat="1" applyFont="1" applyFill="1" applyBorder="1"/>
    <xf numFmtId="3" fontId="52" fillId="35" borderId="54" xfId="0" applyNumberFormat="1" applyFont="1" applyFill="1" applyBorder="1"/>
    <xf numFmtId="0" fontId="51" fillId="0" borderId="1" xfId="0" applyFont="1" applyFill="1" applyBorder="1" applyAlignment="1">
      <alignment horizontal="center" wrapText="1"/>
    </xf>
    <xf numFmtId="0" fontId="51" fillId="0" borderId="1" xfId="0" applyFont="1" applyFill="1" applyBorder="1" applyAlignment="1">
      <alignment horizontal="center"/>
    </xf>
    <xf numFmtId="0" fontId="51" fillId="0" borderId="7" xfId="0" applyFont="1" applyFill="1" applyBorder="1" applyAlignment="1">
      <alignment horizontal="center"/>
    </xf>
    <xf numFmtId="165" fontId="51" fillId="0" borderId="5" xfId="67" applyNumberFormat="1" applyFont="1" applyBorder="1" applyAlignment="1">
      <alignment horizontal="center" wrapText="1"/>
    </xf>
    <xf numFmtId="165" fontId="51" fillId="0" borderId="82" xfId="67" applyNumberFormat="1" applyFont="1" applyBorder="1" applyAlignment="1">
      <alignment horizontal="center" wrapText="1"/>
    </xf>
    <xf numFmtId="164" fontId="52" fillId="39" borderId="1" xfId="0" applyNumberFormat="1" applyFont="1" applyFill="1" applyBorder="1"/>
    <xf numFmtId="165" fontId="52" fillId="0" borderId="8" xfId="67" applyNumberFormat="1" applyFont="1" applyFill="1" applyBorder="1"/>
    <xf numFmtId="165" fontId="52" fillId="0" borderId="7" xfId="67" applyNumberFormat="1" applyFont="1" applyFill="1" applyBorder="1"/>
    <xf numFmtId="165" fontId="52" fillId="0" borderId="6" xfId="67" applyNumberFormat="1" applyFont="1" applyFill="1" applyBorder="1"/>
    <xf numFmtId="165" fontId="52" fillId="0" borderId="2" xfId="67" applyNumberFormat="1" applyFont="1" applyFill="1" applyBorder="1"/>
    <xf numFmtId="0" fontId="52" fillId="0" borderId="0" xfId="0" applyFont="1" applyFill="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4" fillId="38" borderId="1" xfId="0" applyFont="1" applyFill="1" applyBorder="1" applyAlignment="1">
      <alignment horizontal="center" vertic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5" fillId="38" borderId="11" xfId="0" applyFont="1" applyFill="1" applyBorder="1" applyAlignment="1">
      <alignment horizontal="center"/>
    </xf>
    <xf numFmtId="0" fontId="55" fillId="38" borderId="15" xfId="0" applyFont="1" applyFill="1" applyBorder="1" applyAlignment="1">
      <alignment horizontal="center"/>
    </xf>
    <xf numFmtId="0" fontId="55" fillId="38"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1" fillId="0" borderId="108" xfId="0" applyFont="1" applyBorder="1" applyAlignment="1">
      <alignment horizontal="center"/>
    </xf>
    <xf numFmtId="0" fontId="51" fillId="0" borderId="109" xfId="0" applyFont="1" applyBorder="1" applyAlignment="1">
      <alignment horizontal="center"/>
    </xf>
    <xf numFmtId="0" fontId="51" fillId="0" borderId="110" xfId="0" applyFont="1" applyBorder="1" applyAlignment="1">
      <alignment horizontal="center"/>
    </xf>
    <xf numFmtId="0" fontId="51" fillId="0" borderId="1" xfId="0" applyFont="1" applyBorder="1" applyAlignment="1">
      <alignment horizontal="center"/>
    </xf>
    <xf numFmtId="0" fontId="51" fillId="0" borderId="1" xfId="0" applyFont="1" applyBorder="1" applyAlignment="1">
      <alignment horizontal="center" wrapText="1"/>
    </xf>
    <xf numFmtId="9" fontId="51" fillId="0" borderId="111" xfId="132" applyFont="1" applyBorder="1" applyAlignment="1">
      <alignment horizontal="center" wrapText="1"/>
    </xf>
    <xf numFmtId="0" fontId="52" fillId="0" borderId="6" xfId="0" applyFont="1" applyFill="1" applyBorder="1" applyAlignment="1">
      <alignment vertical="top" wrapText="1"/>
    </xf>
    <xf numFmtId="0" fontId="52" fillId="0" borderId="3" xfId="0" applyFont="1" applyFill="1" applyBorder="1" applyAlignment="1">
      <alignment vertical="top" wrapText="1"/>
    </xf>
    <xf numFmtId="0" fontId="52" fillId="0" borderId="8" xfId="0" applyFont="1" applyFill="1" applyBorder="1" applyAlignment="1">
      <alignment vertical="top"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5" fillId="38" borderId="13" xfId="0" applyFont="1" applyFill="1" applyBorder="1" applyAlignment="1">
      <alignment horizontal="center" vertical="center"/>
    </xf>
    <xf numFmtId="0" fontId="55" fillId="38" borderId="14" xfId="0" applyFont="1" applyFill="1" applyBorder="1" applyAlignment="1">
      <alignment horizontal="center" vertical="center"/>
    </xf>
    <xf numFmtId="0" fontId="55" fillId="38" borderId="12" xfId="0" applyFont="1" applyFill="1" applyBorder="1" applyAlignment="1">
      <alignment horizontal="center" vertical="center"/>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63" xfId="107" applyFont="1" applyFill="1" applyBorder="1" applyAlignment="1">
      <alignment horizontal="center" vertical="center"/>
    </xf>
    <xf numFmtId="0" fontId="6" fillId="0" borderId="88" xfId="107" applyFont="1" applyFill="1" applyBorder="1" applyAlignment="1">
      <alignment horizontal="center" vertical="center"/>
    </xf>
    <xf numFmtId="0" fontId="51" fillId="0" borderId="116" xfId="0" applyFont="1" applyBorder="1" applyAlignment="1">
      <alignment horizontal="left"/>
    </xf>
    <xf numFmtId="0" fontId="51" fillId="0" borderId="117" xfId="0" applyFont="1" applyBorder="1" applyAlignment="1">
      <alignment horizontal="left"/>
    </xf>
    <xf numFmtId="0" fontId="51" fillId="0" borderId="118" xfId="0" applyFont="1" applyBorder="1" applyAlignment="1">
      <alignment horizontal="left"/>
    </xf>
    <xf numFmtId="0" fontId="55" fillId="38" borderId="119" xfId="0" applyFont="1" applyFill="1" applyBorder="1" applyAlignment="1">
      <alignment horizontal="center" vertical="center"/>
    </xf>
    <xf numFmtId="0" fontId="55" fillId="38" borderId="55" xfId="0" applyFont="1" applyFill="1" applyBorder="1" applyAlignment="1">
      <alignment horizontal="center" vertical="center"/>
    </xf>
    <xf numFmtId="0" fontId="55" fillId="38" borderId="120"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1" fillId="0" borderId="2" xfId="0" applyFont="1" applyBorder="1" applyAlignment="1">
      <alignment horizontal="left"/>
    </xf>
    <xf numFmtId="0" fontId="52" fillId="0" borderId="121" xfId="0" applyFont="1" applyBorder="1" applyAlignment="1">
      <alignment horizontal="left" vertical="top" wrapText="1"/>
    </xf>
    <xf numFmtId="0" fontId="52" fillId="0" borderId="56" xfId="0" applyFont="1" applyBorder="1" applyAlignment="1">
      <alignment horizontal="left" vertical="top" wrapText="1"/>
    </xf>
    <xf numFmtId="0" fontId="52" fillId="0" borderId="122" xfId="0" applyFont="1" applyBorder="1" applyAlignment="1">
      <alignment horizontal="left" vertical="top" wrapText="1"/>
    </xf>
    <xf numFmtId="0" fontId="6" fillId="0" borderId="69" xfId="107" applyFont="1" applyFill="1" applyBorder="1" applyAlignment="1">
      <alignment horizontal="center" vertical="center"/>
    </xf>
    <xf numFmtId="0" fontId="6" fillId="0" borderId="70" xfId="107" applyFont="1" applyFill="1" applyBorder="1" applyAlignment="1">
      <alignment horizontal="center" vertical="center"/>
    </xf>
    <xf numFmtId="0" fontId="6" fillId="0" borderId="66" xfId="107" applyFont="1" applyFill="1" applyBorder="1" applyAlignment="1">
      <alignment horizontal="center" vertical="center"/>
    </xf>
    <xf numFmtId="0" fontId="6" fillId="0" borderId="67" xfId="107" applyFont="1" applyFill="1" applyBorder="1" applyAlignment="1">
      <alignment horizontal="center" vertical="center"/>
    </xf>
    <xf numFmtId="0" fontId="51" fillId="0" borderId="4" xfId="0" applyFont="1" applyBorder="1" applyAlignment="1">
      <alignment horizontal="center" vertical="center"/>
    </xf>
    <xf numFmtId="0" fontId="51" fillId="36" borderId="95" xfId="0" applyFont="1" applyFill="1" applyBorder="1" applyAlignment="1">
      <alignment horizontal="center" vertical="center"/>
    </xf>
    <xf numFmtId="0" fontId="51" fillId="36" borderId="98" xfId="0" applyFont="1" applyFill="1" applyBorder="1" applyAlignment="1">
      <alignment horizontal="center" vertical="center"/>
    </xf>
    <xf numFmtId="0" fontId="51" fillId="36" borderId="100" xfId="0" applyFont="1" applyFill="1" applyBorder="1" applyAlignment="1">
      <alignment horizontal="center" vertical="center"/>
    </xf>
    <xf numFmtId="0" fontId="51" fillId="36" borderId="101" xfId="0" applyFont="1" applyFill="1" applyBorder="1" applyAlignment="1">
      <alignment horizontal="center" vertical="center"/>
    </xf>
    <xf numFmtId="0" fontId="51" fillId="36" borderId="102" xfId="0" applyFont="1" applyFill="1" applyBorder="1" applyAlignment="1">
      <alignment horizontal="center" vertical="center"/>
    </xf>
    <xf numFmtId="0" fontId="51" fillId="36" borderId="103" xfId="0" applyFont="1" applyFill="1" applyBorder="1" applyAlignment="1">
      <alignment horizontal="center" vertical="center"/>
    </xf>
    <xf numFmtId="0" fontId="51" fillId="0" borderId="1" xfId="0" applyFont="1" applyBorder="1" applyAlignment="1">
      <alignment horizontal="left"/>
    </xf>
    <xf numFmtId="0" fontId="55" fillId="38" borderId="1" xfId="0" applyFont="1" applyFill="1" applyBorder="1" applyAlignment="1">
      <alignment horizontal="left" vertical="center"/>
    </xf>
    <xf numFmtId="0" fontId="52" fillId="0" borderId="1" xfId="0" applyFont="1" applyBorder="1" applyAlignment="1">
      <alignment horizontal="left" vertical="top" wrapText="1"/>
    </xf>
    <xf numFmtId="0" fontId="51" fillId="0" borderId="8" xfId="0" applyFont="1" applyBorder="1" applyAlignment="1">
      <alignment horizontal="center" wrapText="1"/>
    </xf>
    <xf numFmtId="0" fontId="51" fillId="0" borderId="7" xfId="0" applyFont="1" applyBorder="1" applyAlignment="1">
      <alignment horizontal="center" wrapText="1"/>
    </xf>
    <xf numFmtId="0" fontId="51"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3" fontId="51" fillId="0" borderId="11" xfId="0" applyNumberFormat="1" applyFont="1" applyBorder="1" applyAlignment="1">
      <alignment horizontal="left" vertical="center" wrapText="1"/>
    </xf>
    <xf numFmtId="3" fontId="51" fillId="0" borderId="10" xfId="0" applyNumberFormat="1"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3" fontId="51" fillId="0" borderId="11" xfId="0" applyNumberFormat="1" applyFont="1" applyBorder="1" applyAlignment="1">
      <alignment horizontal="left" vertical="center"/>
    </xf>
    <xf numFmtId="3" fontId="51" fillId="0" borderId="10" xfId="0" applyNumberFormat="1" applyFont="1" applyBorder="1" applyAlignment="1">
      <alignment horizontal="left" vertical="center"/>
    </xf>
    <xf numFmtId="0" fontId="55" fillId="38" borderId="9" xfId="0" applyFont="1" applyFill="1" applyBorder="1" applyAlignment="1">
      <alignment horizontal="left" vertical="center"/>
    </xf>
    <xf numFmtId="0" fontId="55" fillId="38" borderId="0"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5" fillId="38" borderId="11" xfId="0" applyFont="1" applyFill="1" applyBorder="1" applyAlignment="1">
      <alignment horizontal="center" vertical="center"/>
    </xf>
    <xf numFmtId="0" fontId="55" fillId="38" borderId="15" xfId="0" applyFont="1" applyFill="1" applyBorder="1" applyAlignment="1">
      <alignment horizontal="center" vertical="center"/>
    </xf>
    <xf numFmtId="0" fontId="55" fillId="38" borderId="10" xfId="0" applyFont="1" applyFill="1" applyBorder="1" applyAlignment="1">
      <alignment horizontal="center" vertical="center"/>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2" xfId="0" applyFont="1" applyBorder="1" applyAlignment="1">
      <alignment horizontal="left" vertical="top" wrapText="1"/>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76" xfId="0" applyFont="1" applyFill="1" applyBorder="1" applyAlignment="1">
      <alignment horizontal="center" vertical="center" wrapText="1"/>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55" fillId="38" borderId="1" xfId="0" applyFont="1" applyFill="1" applyBorder="1" applyAlignment="1">
      <alignment horizontal="center" vertical="center"/>
    </xf>
    <xf numFmtId="0" fontId="52" fillId="0" borderId="1" xfId="0" applyFont="1" applyFill="1" applyBorder="1" applyAlignment="1">
      <alignment horizontal="left" vertical="top" wrapText="1"/>
    </xf>
    <xf numFmtId="0" fontId="51" fillId="0" borderId="0" xfId="0" applyFont="1" applyAlignment="1">
      <alignment horizontal="center" vertical="center"/>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7" fillId="33" borderId="9" xfId="0" applyFont="1" applyFill="1" applyBorder="1" applyAlignment="1">
      <alignment horizont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33" xfId="0" applyFont="1" applyBorder="1" applyAlignment="1">
      <alignment horizontal="center" vertical="center" wrapText="1"/>
    </xf>
    <xf numFmtId="0" fontId="52" fillId="0" borderId="45" xfId="0" applyFont="1" applyBorder="1" applyAlignment="1">
      <alignment horizontal="center" vertical="center" wrapText="1"/>
    </xf>
    <xf numFmtId="0" fontId="4" fillId="0" borderId="14" xfId="112" applyFont="1" applyBorder="1" applyAlignment="1">
      <alignment horizont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4" fillId="0" borderId="0" xfId="112" applyFont="1" applyAlignment="1">
      <alignment horizontal="left"/>
    </xf>
    <xf numFmtId="0" fontId="52" fillId="0" borderId="0" xfId="0" applyFont="1" applyBorder="1" applyAlignment="1">
      <alignment horizontal="left"/>
    </xf>
    <xf numFmtId="0" fontId="52" fillId="0" borderId="0" xfId="0" applyFont="1" applyAlignment="1">
      <alignment wrapText="1"/>
    </xf>
    <xf numFmtId="0" fontId="4" fillId="0" borderId="3"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55" fillId="38" borderId="11" xfId="0" applyFont="1" applyFill="1" applyBorder="1" applyAlignment="1">
      <alignment horizontal="left" vertical="center"/>
    </xf>
    <xf numFmtId="0" fontId="55" fillId="38" borderId="15" xfId="0" applyFont="1" applyFill="1" applyBorder="1" applyAlignment="1">
      <alignment horizontal="left" vertical="center"/>
    </xf>
    <xf numFmtId="0" fontId="55" fillId="38" borderId="10" xfId="0" applyFont="1" applyFill="1" applyBorder="1" applyAlignment="1">
      <alignment horizontal="left" vertical="center"/>
    </xf>
    <xf numFmtId="0" fontId="51" fillId="0" borderId="3" xfId="0" applyFont="1" applyBorder="1" applyAlignment="1">
      <alignment horizontal="center"/>
    </xf>
    <xf numFmtId="0" fontId="7" fillId="0" borderId="77" xfId="0" applyFont="1" applyFill="1" applyBorder="1" applyAlignment="1">
      <alignment horizontal="center" wrapText="1"/>
    </xf>
    <xf numFmtId="0" fontId="7" fillId="0" borderId="82" xfId="0" applyFont="1" applyFill="1" applyBorder="1" applyAlignment="1">
      <alignment horizontal="center" wrapText="1"/>
    </xf>
    <xf numFmtId="0" fontId="7" fillId="0" borderId="83"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1" fillId="0" borderId="3" xfId="0" applyFont="1" applyFill="1" applyBorder="1" applyAlignment="1">
      <alignment horizontal="center" wrapText="1"/>
    </xf>
    <xf numFmtId="0" fontId="7" fillId="0" borderId="8" xfId="112" applyFont="1" applyBorder="1" applyAlignment="1">
      <alignment horizontal="center"/>
    </xf>
    <xf numFmtId="0" fontId="7" fillId="0" borderId="7" xfId="112" applyFont="1" applyBorder="1" applyAlignment="1">
      <alignment horizontal="center"/>
    </xf>
    <xf numFmtId="0" fontId="7" fillId="0" borderId="6" xfId="112" applyFont="1" applyBorder="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51" fillId="0" borderId="11" xfId="0" applyFont="1" applyFill="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87" xfId="0" applyNumberFormat="1" applyFont="1" applyBorder="1" applyAlignment="1">
      <alignment horizont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74" xfId="100" applyNumberFormat="1" applyFont="1" applyBorder="1" applyAlignment="1">
      <alignment horizontal="center" vertical="center" wrapText="1"/>
    </xf>
    <xf numFmtId="0" fontId="7" fillId="0" borderId="75" xfId="100" applyNumberFormat="1" applyFont="1" applyBorder="1" applyAlignment="1">
      <alignment horizontal="center" vertical="center" wrapText="1"/>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3" xfId="100" quotePrefix="1" applyNumberFormat="1" applyFont="1" applyBorder="1" applyAlignment="1">
      <alignment horizontal="center" vertical="center"/>
    </xf>
    <xf numFmtId="0" fontId="7" fillId="0" borderId="5" xfId="100" quotePrefix="1" applyNumberFormat="1" applyFont="1" applyBorder="1" applyAlignment="1">
      <alignment horizontal="center" vertical="center"/>
    </xf>
    <xf numFmtId="0" fontId="7" fillId="0" borderId="3" xfId="100" applyNumberFormat="1" applyFont="1" applyBorder="1" applyAlignment="1">
      <alignment horizontal="center" vertical="center"/>
    </xf>
    <xf numFmtId="0" fontId="7" fillId="0" borderId="5" xfId="100" applyNumberFormat="1" applyFont="1" applyBorder="1" applyAlignment="1">
      <alignment horizontal="center" vertical="center"/>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4">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urrency" xfId="133"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9F3515"/>
      <color rgb="FF005F84"/>
      <color rgb="FFC5BE97"/>
      <color rgb="FFFFFF93"/>
      <color rgb="FF93B5FF"/>
      <color rgb="FFD1E0B2"/>
      <color rgb="FF7DBD3D"/>
      <color rgb="FFBD92DE"/>
      <color rgb="FFB7DEE8"/>
      <color rgb="FFFC9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sz="1200" b="0" i="0" baseline="0">
                <a:effectLst/>
                <a:latin typeface="Tahoma" panose="020B0604030504040204" pitchFamily="34" charset="0"/>
                <a:ea typeface="Tahoma" panose="020B0604030504040204" pitchFamily="34" charset="0"/>
                <a:cs typeface="Tahoma" panose="020B0604030504040204" pitchFamily="34" charset="0"/>
              </a:rPr>
              <a:t>Average Annual Earnings of 2007 Graduates over 10 Years</a:t>
            </a:r>
            <a:endParaRPr lang="en-US" sz="1200">
              <a:effectLst/>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18736678810671054"/>
          <c:y val="9.326269949419055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0.13207841383631866"/>
          <c:y val="0.22617152961980549"/>
          <c:w val="0.66851130175892193"/>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34979.747823129299</c:v>
              </c:pt>
              <c:pt idx="1">
                <c:v>38774.009355555499</c:v>
              </c:pt>
              <c:pt idx="2">
                <c:v>33855.617308016903</c:v>
              </c:pt>
              <c:pt idx="3">
                <c:v>51364.663584905597</c:v>
              </c:pt>
            </c:numLit>
          </c:val>
          <c:extLst xmlns:c16r2="http://schemas.microsoft.com/office/drawing/2015/06/chart">
            <c:ext xmlns:c16="http://schemas.microsoft.com/office/drawing/2014/chart" uri="{C3380CC4-5D6E-409C-BE32-E72D297353CC}">
              <c16:uniqueId val="{00000000-1405-4346-A26C-D4830314578A}"/>
            </c:ext>
          </c:extLst>
        </c:ser>
        <c:ser>
          <c:idx val="1"/>
          <c:order val="1"/>
          <c:tx>
            <c:v>2012 (5 years)</c:v>
          </c:tx>
          <c:spPr>
            <a:solidFill>
              <a:srgbClr val="F6B11A"/>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45424.8063090129</c:v>
              </c:pt>
              <c:pt idx="1">
                <c:v>49976.021788617902</c:v>
              </c:pt>
              <c:pt idx="2">
                <c:v>46226.401604046201</c:v>
              </c:pt>
              <c:pt idx="3">
                <c:v>64269.293298791003</c:v>
              </c:pt>
            </c:numLit>
          </c:val>
          <c:extLst xmlns:c16r2="http://schemas.microsoft.com/office/drawing/2015/06/chart">
            <c:ext xmlns:c16="http://schemas.microsoft.com/office/drawing/2014/chart" uri="{C3380CC4-5D6E-409C-BE32-E72D297353CC}">
              <c16:uniqueId val="{00000001-1405-4346-A26C-D4830314578A}"/>
            </c:ext>
          </c:extLst>
        </c:ser>
        <c:ser>
          <c:idx val="2"/>
          <c:order val="2"/>
          <c:tx>
            <c:v>2017 (10 years)</c:v>
          </c:tx>
          <c:spPr>
            <a:solidFill>
              <a:srgbClr val="4BACC6"/>
            </a:solidFill>
            <a:ln>
              <a:noFill/>
            </a:ln>
            <a:effectLst/>
          </c:spPr>
          <c:invertIfNegative val="0"/>
          <c:cat>
            <c:strLit>
              <c:ptCount val="4"/>
              <c:pt idx="0">
                <c:v>Certificate</c:v>
              </c:pt>
              <c:pt idx="1">
                <c:v>Associate</c:v>
              </c:pt>
              <c:pt idx="2">
                <c:v>Baccalaureate</c:v>
              </c:pt>
              <c:pt idx="3">
                <c:v>Master's</c:v>
              </c:pt>
            </c:strLit>
          </c:cat>
          <c:val>
            <c:numLit>
              <c:formatCode>General</c:formatCode>
              <c:ptCount val="4"/>
              <c:pt idx="0">
                <c:v>52349.459100775202</c:v>
              </c:pt>
              <c:pt idx="1">
                <c:v>59413.828676716897</c:v>
              </c:pt>
              <c:pt idx="2">
                <c:v>62359.084267483398</c:v>
              </c:pt>
              <c:pt idx="3">
                <c:v>81315.463124999995</c:v>
              </c:pt>
            </c:numLit>
          </c:val>
          <c:extLst xmlns:c16r2="http://schemas.microsoft.com/office/drawing/2015/06/chart">
            <c:ext xmlns:c16="http://schemas.microsoft.com/office/drawing/2014/chart" uri="{C3380CC4-5D6E-409C-BE32-E72D297353CC}">
              <c16:uniqueId val="{00000002-1405-4346-A26C-D4830314578A}"/>
            </c:ext>
          </c:extLst>
        </c:ser>
        <c:dLbls>
          <c:showLegendKey val="0"/>
          <c:showVal val="0"/>
          <c:showCatName val="0"/>
          <c:showSerName val="0"/>
          <c:showPercent val="0"/>
          <c:showBubbleSize val="0"/>
        </c:dLbls>
        <c:gapWidth val="50"/>
        <c:axId val="268235904"/>
        <c:axId val="268236464"/>
      </c:barChart>
      <c:catAx>
        <c:axId val="26823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236464"/>
        <c:crosses val="autoZero"/>
        <c:auto val="1"/>
        <c:lblAlgn val="ctr"/>
        <c:lblOffset val="100"/>
        <c:noMultiLvlLbl val="0"/>
      </c:catAx>
      <c:valAx>
        <c:axId val="268236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a:latin typeface="Tahoma" panose="020B0604030504040204" pitchFamily="34" charset="0"/>
                    <a:ea typeface="Tahoma" panose="020B0604030504040204" pitchFamily="34" charset="0"/>
                    <a:cs typeface="Tahoma" panose="020B0604030504040204" pitchFamily="34" charset="0"/>
                  </a:rPr>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crossAx val="268235904"/>
        <c:crosses val="autoZero"/>
        <c:crossBetween val="between"/>
      </c:valAx>
      <c:spPr>
        <a:noFill/>
        <a:ln>
          <a:noFill/>
        </a:ln>
        <a:effectLst/>
      </c:spPr>
    </c:plotArea>
    <c:legend>
      <c:legendPos val="r"/>
      <c:layout>
        <c:manualLayout>
          <c:xMode val="edge"/>
          <c:yMode val="edge"/>
          <c:x val="0.81740447369451952"/>
          <c:y val="0.38938908498506652"/>
          <c:w val="0.151231360397131"/>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West Texas</c:v>
                </c:pt>
              </c:strCache>
            </c:strRef>
          </c:tx>
          <c:spPr>
            <a:solidFill>
              <a:schemeClr val="accent2"/>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5CA-4A0E-BF9B-D9925A7CA95E}"/>
                </c:ext>
                <c:ext xmlns:c15="http://schemas.microsoft.com/office/drawing/2012/chart" uri="{CE6537A1-D6FC-4f65-9D91-7224C49458BB}"/>
              </c:extLst>
            </c:dLbl>
            <c:dLbl>
              <c:idx val="1"/>
              <c:layout>
                <c:manualLayout>
                  <c:x val="-8.3333333333333332E-3"/>
                  <c:y val="-8.4875562720133283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5CA-4A0E-BF9B-D9925A7CA95E}"/>
                </c:ext>
                <c:ext xmlns:c15="http://schemas.microsoft.com/office/drawing/2012/chart" uri="{CE6537A1-D6FC-4f65-9D91-7224C49458BB}"/>
              </c:extLst>
            </c:dLbl>
            <c:dLbl>
              <c:idx val="3"/>
              <c:layout>
                <c:manualLayout>
                  <c:x val="-1.6666666666666666E-2"/>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C5CA-4A0E-BF9B-D9925A7CA95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0.23330197554092191</c:v>
                </c:pt>
                <c:pt idx="1">
                  <c:v>0.20413922859830669</c:v>
                </c:pt>
                <c:pt idx="2">
                  <c:v>2.4772656005017248E-2</c:v>
                </c:pt>
                <c:pt idx="3">
                  <c:v>0.46221386014424587</c:v>
                </c:pt>
              </c:numCache>
            </c:numRef>
          </c:val>
          <c:extLst xmlns:c16r2="http://schemas.microsoft.com/office/drawing/2015/06/char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5CA-4A0E-BF9B-D9925A7CA95E}"/>
                </c:ext>
                <c:ext xmlns:c15="http://schemas.microsoft.com/office/drawing/2012/chart" uri="{CE6537A1-D6FC-4f65-9D91-7224C49458BB}"/>
              </c:extLst>
            </c:dLbl>
            <c:dLbl>
              <c:idx val="3"/>
              <c:layout>
                <c:manualLayout>
                  <c:x val="8.3333333333332309E-3"/>
                  <c:y val="4.629629629629608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C5CA-4A0E-BF9B-D9925A7CA95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0.2504643229988589</c:v>
                </c:pt>
                <c:pt idx="1">
                  <c:v>0.23007659812085751</c:v>
                </c:pt>
                <c:pt idx="2">
                  <c:v>3.5419043919493069E-2</c:v>
                </c:pt>
                <c:pt idx="3">
                  <c:v>0.51595996503920949</c:v>
                </c:pt>
              </c:numCache>
            </c:numRef>
          </c:val>
          <c:extLst xmlns:c16r2="http://schemas.microsoft.com/office/drawing/2015/06/char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270261504"/>
        <c:axId val="270262064"/>
      </c:barChart>
      <c:catAx>
        <c:axId val="270261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262064"/>
        <c:crosses val="autoZero"/>
        <c:auto val="1"/>
        <c:lblAlgn val="ctr"/>
        <c:lblOffset val="100"/>
        <c:noMultiLvlLbl val="0"/>
      </c:catAx>
      <c:valAx>
        <c:axId val="270262064"/>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261504"/>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All Areas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Readiness'!$B$64</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Readiness'!$C$64:$E$64</c:f>
              <c:numCache>
                <c:formatCode>0.0%</c:formatCode>
                <c:ptCount val="3"/>
                <c:pt idx="0">
                  <c:v>0.58025570107649338</c:v>
                </c:pt>
                <c:pt idx="1">
                  <c:v>0.61</c:v>
                </c:pt>
                <c:pt idx="2">
                  <c:v>0.61657016940163278</c:v>
                </c:pt>
              </c:numCache>
            </c:numRef>
          </c:val>
          <c:smooth val="0"/>
          <c:extLst xmlns:c16r2="http://schemas.microsoft.com/office/drawing/2015/06/chart">
            <c:ext xmlns:c16="http://schemas.microsoft.com/office/drawing/2014/chart" uri="{C3380CC4-5D6E-409C-BE32-E72D297353CC}">
              <c16:uniqueId val="{00000000-B10A-4609-A711-290402FD1017}"/>
            </c:ext>
          </c:extLst>
        </c:ser>
        <c:ser>
          <c:idx val="1"/>
          <c:order val="1"/>
          <c:tx>
            <c:strRef>
              <c:f>'HS to Coll - College Readiness'!$B$65</c:f>
              <c:strCache>
                <c:ptCount val="1"/>
                <c:pt idx="0">
                  <c:v>West Texas</c:v>
                </c:pt>
              </c:strCache>
            </c:strRef>
          </c:tx>
          <c:spPr>
            <a:ln w="28575" cap="rnd">
              <a:solidFill>
                <a:srgbClr val="9F3515"/>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Readiness'!$C$65:$E$65</c:f>
              <c:numCache>
                <c:formatCode>0.0%</c:formatCode>
                <c:ptCount val="3"/>
                <c:pt idx="0">
                  <c:v>0.51549865229110514</c:v>
                </c:pt>
                <c:pt idx="1">
                  <c:v>0.51700000000000002</c:v>
                </c:pt>
                <c:pt idx="2">
                  <c:v>0.52186379928315407</c:v>
                </c:pt>
              </c:numCache>
            </c:numRef>
          </c:val>
          <c:smooth val="0"/>
          <c:extLst xmlns:c16r2="http://schemas.microsoft.com/office/drawing/2015/06/chart">
            <c:ext xmlns:c16="http://schemas.microsoft.com/office/drawing/2014/chart" uri="{C3380CC4-5D6E-409C-BE32-E72D297353CC}">
              <c16:uniqueId val="{00000001-B10A-4609-A711-290402FD1017}"/>
            </c:ext>
          </c:extLst>
        </c:ser>
        <c:dLbls>
          <c:showLegendKey val="0"/>
          <c:showVal val="0"/>
          <c:showCatName val="0"/>
          <c:showSerName val="0"/>
          <c:showPercent val="0"/>
          <c:showBubbleSize val="0"/>
        </c:dLbls>
        <c:smooth val="0"/>
        <c:axId val="270544320"/>
        <c:axId val="270544880"/>
      </c:lineChart>
      <c:catAx>
        <c:axId val="270544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544880"/>
        <c:crosses val="autoZero"/>
        <c:auto val="1"/>
        <c:lblAlgn val="ctr"/>
        <c:lblOffset val="100"/>
        <c:noMultiLvlLbl val="0"/>
      </c:catAx>
      <c:valAx>
        <c:axId val="270544880"/>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544320"/>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Math</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Readiness'!$B$66</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Readiness'!$C$66:$E$66</c:f>
              <c:numCache>
                <c:formatCode>0.0%</c:formatCode>
                <c:ptCount val="3"/>
                <c:pt idx="0">
                  <c:v>0.63255511266574471</c:v>
                </c:pt>
                <c:pt idx="1">
                  <c:v>0.65300000000000002</c:v>
                </c:pt>
                <c:pt idx="2">
                  <c:v>0.65129024314785233</c:v>
                </c:pt>
              </c:numCache>
            </c:numRef>
          </c:val>
          <c:smooth val="0"/>
          <c:extLst xmlns:c16r2="http://schemas.microsoft.com/office/drawing/2015/06/chart">
            <c:ext xmlns:c16="http://schemas.microsoft.com/office/drawing/2014/chart" uri="{C3380CC4-5D6E-409C-BE32-E72D297353CC}">
              <c16:uniqueId val="{00000000-0F4E-4F55-8843-833AFADDECC6}"/>
            </c:ext>
          </c:extLst>
        </c:ser>
        <c:ser>
          <c:idx val="1"/>
          <c:order val="1"/>
          <c:tx>
            <c:strRef>
              <c:f>'HS to Coll - College Readiness'!$B$67</c:f>
              <c:strCache>
                <c:ptCount val="1"/>
                <c:pt idx="0">
                  <c:v>West Texas</c:v>
                </c:pt>
              </c:strCache>
            </c:strRef>
          </c:tx>
          <c:spPr>
            <a:ln w="28575" cap="rnd">
              <a:solidFill>
                <a:srgbClr val="9F3515"/>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Readiness'!$C$67:$E$67</c:f>
              <c:numCache>
                <c:formatCode>0.0%</c:formatCode>
                <c:ptCount val="3"/>
                <c:pt idx="0">
                  <c:v>0.57075471698113212</c:v>
                </c:pt>
                <c:pt idx="1">
                  <c:v>0.55800000000000005</c:v>
                </c:pt>
                <c:pt idx="2">
                  <c:v>0.57132616487455201</c:v>
                </c:pt>
              </c:numCache>
            </c:numRef>
          </c:val>
          <c:smooth val="0"/>
          <c:extLst xmlns:c16r2="http://schemas.microsoft.com/office/drawing/2015/06/chart">
            <c:ext xmlns:c16="http://schemas.microsoft.com/office/drawing/2014/chart" uri="{C3380CC4-5D6E-409C-BE32-E72D297353CC}">
              <c16:uniqueId val="{00000001-0F4E-4F55-8843-833AFADDECC6}"/>
            </c:ext>
          </c:extLst>
        </c:ser>
        <c:dLbls>
          <c:showLegendKey val="0"/>
          <c:showVal val="0"/>
          <c:showCatName val="0"/>
          <c:showSerName val="0"/>
          <c:showPercent val="0"/>
          <c:showBubbleSize val="0"/>
        </c:dLbls>
        <c:smooth val="0"/>
        <c:axId val="270548240"/>
        <c:axId val="270548800"/>
      </c:lineChart>
      <c:catAx>
        <c:axId val="270548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548800"/>
        <c:crosses val="autoZero"/>
        <c:auto val="1"/>
        <c:lblAlgn val="ctr"/>
        <c:lblOffset val="100"/>
        <c:noMultiLvlLbl val="0"/>
      </c:catAx>
      <c:valAx>
        <c:axId val="270548800"/>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548240"/>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Writing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Readiness'!$B$68</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Readiness'!$C$68:$E$68</c:f>
              <c:numCache>
                <c:formatCode>0.0%</c:formatCode>
                <c:ptCount val="3"/>
                <c:pt idx="0">
                  <c:v>0.77828845684535919</c:v>
                </c:pt>
                <c:pt idx="1">
                  <c:v>0.85599999999999998</c:v>
                </c:pt>
                <c:pt idx="2">
                  <c:v>0.88040232098547178</c:v>
                </c:pt>
              </c:numCache>
            </c:numRef>
          </c:val>
          <c:smooth val="0"/>
          <c:extLst xmlns:c16r2="http://schemas.microsoft.com/office/drawing/2015/06/chart">
            <c:ext xmlns:c16="http://schemas.microsoft.com/office/drawing/2014/chart" uri="{C3380CC4-5D6E-409C-BE32-E72D297353CC}">
              <c16:uniqueId val="{00000000-03B9-4C4C-8565-F446F14DD3E6}"/>
            </c:ext>
          </c:extLst>
        </c:ser>
        <c:ser>
          <c:idx val="1"/>
          <c:order val="1"/>
          <c:tx>
            <c:strRef>
              <c:f>'HS to Coll - College Readiness'!$B$69</c:f>
              <c:strCache>
                <c:ptCount val="1"/>
                <c:pt idx="0">
                  <c:v>West Texas</c:v>
                </c:pt>
              </c:strCache>
            </c:strRef>
          </c:tx>
          <c:spPr>
            <a:ln w="28575" cap="rnd">
              <a:solidFill>
                <a:srgbClr val="9F3515"/>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Readiness'!$C$69:$E$69</c:f>
              <c:numCache>
                <c:formatCode>0.0%</c:formatCode>
                <c:ptCount val="3"/>
                <c:pt idx="0">
                  <c:v>0.72944743935309975</c:v>
                </c:pt>
                <c:pt idx="1">
                  <c:v>0.80200000000000005</c:v>
                </c:pt>
                <c:pt idx="2">
                  <c:v>0.80430107526881722</c:v>
                </c:pt>
              </c:numCache>
            </c:numRef>
          </c:val>
          <c:smooth val="0"/>
          <c:extLst xmlns:c16r2="http://schemas.microsoft.com/office/drawing/2015/06/chart">
            <c:ext xmlns:c16="http://schemas.microsoft.com/office/drawing/2014/chart" uri="{C3380CC4-5D6E-409C-BE32-E72D297353CC}">
              <c16:uniqueId val="{00000001-03B9-4C4C-8565-F446F14DD3E6}"/>
            </c:ext>
          </c:extLst>
        </c:ser>
        <c:dLbls>
          <c:showLegendKey val="0"/>
          <c:showVal val="0"/>
          <c:showCatName val="0"/>
          <c:showSerName val="0"/>
          <c:showPercent val="0"/>
          <c:showBubbleSize val="0"/>
        </c:dLbls>
        <c:smooth val="0"/>
        <c:axId val="270600016"/>
        <c:axId val="270600576"/>
      </c:lineChart>
      <c:catAx>
        <c:axId val="27060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600576"/>
        <c:crosses val="autoZero"/>
        <c:auto val="1"/>
        <c:lblAlgn val="ctr"/>
        <c:lblOffset val="100"/>
        <c:noMultiLvlLbl val="0"/>
      </c:catAx>
      <c:valAx>
        <c:axId val="27060057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60001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Reading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Readiness'!$B$70</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Readiness'!$C$70:$E$70</c:f>
              <c:numCache>
                <c:formatCode>0.0%</c:formatCode>
                <c:ptCount val="3"/>
                <c:pt idx="0">
                  <c:v>0.75913799181105779</c:v>
                </c:pt>
                <c:pt idx="1">
                  <c:v>0.78700000000000003</c:v>
                </c:pt>
                <c:pt idx="2">
                  <c:v>0.78861100763349135</c:v>
                </c:pt>
              </c:numCache>
            </c:numRef>
          </c:val>
          <c:smooth val="0"/>
          <c:extLst xmlns:c16r2="http://schemas.microsoft.com/office/drawing/2015/06/chart">
            <c:ext xmlns:c16="http://schemas.microsoft.com/office/drawing/2014/chart" uri="{C3380CC4-5D6E-409C-BE32-E72D297353CC}">
              <c16:uniqueId val="{00000000-7856-4697-AE27-998F2756CF95}"/>
            </c:ext>
          </c:extLst>
        </c:ser>
        <c:ser>
          <c:idx val="1"/>
          <c:order val="1"/>
          <c:tx>
            <c:strRef>
              <c:f>'HS to Coll - College Readiness'!$B$71</c:f>
              <c:strCache>
                <c:ptCount val="1"/>
                <c:pt idx="0">
                  <c:v>West Texas</c:v>
                </c:pt>
              </c:strCache>
            </c:strRef>
          </c:tx>
          <c:spPr>
            <a:ln w="28575" cap="rnd">
              <a:solidFill>
                <a:srgbClr val="9F3515"/>
              </a:solidFill>
              <a:round/>
            </a:ln>
            <a:effectLst/>
          </c:spPr>
          <c:marker>
            <c:symbol val="none"/>
          </c:marker>
          <c:cat>
            <c:numRef>
              <c:f>'HS to Coll - College Readiness'!$C$63:$E$63</c:f>
              <c:numCache>
                <c:formatCode>General</c:formatCode>
                <c:ptCount val="3"/>
                <c:pt idx="0">
                  <c:v>2016</c:v>
                </c:pt>
                <c:pt idx="1">
                  <c:v>2017</c:v>
                </c:pt>
                <c:pt idx="2">
                  <c:v>2018</c:v>
                </c:pt>
              </c:numCache>
            </c:numRef>
          </c:cat>
          <c:val>
            <c:numRef>
              <c:f>'HS to Coll - College Readiness'!$C$71:$E$71</c:f>
              <c:numCache>
                <c:formatCode>0.0%</c:formatCode>
                <c:ptCount val="3"/>
                <c:pt idx="0">
                  <c:v>0.72540431266846361</c:v>
                </c:pt>
                <c:pt idx="1">
                  <c:v>0.749</c:v>
                </c:pt>
                <c:pt idx="2">
                  <c:v>0.73512544802867386</c:v>
                </c:pt>
              </c:numCache>
            </c:numRef>
          </c:val>
          <c:smooth val="0"/>
          <c:extLst xmlns:c16r2="http://schemas.microsoft.com/office/drawing/2015/06/chart">
            <c:ext xmlns:c16="http://schemas.microsoft.com/office/drawing/2014/chart" uri="{C3380CC4-5D6E-409C-BE32-E72D297353CC}">
              <c16:uniqueId val="{00000001-7856-4697-AE27-998F2756CF95}"/>
            </c:ext>
          </c:extLst>
        </c:ser>
        <c:dLbls>
          <c:showLegendKey val="0"/>
          <c:showVal val="0"/>
          <c:showCatName val="0"/>
          <c:showSerName val="0"/>
          <c:showPercent val="0"/>
          <c:showBubbleSize val="0"/>
        </c:dLbls>
        <c:smooth val="0"/>
        <c:axId val="270603936"/>
        <c:axId val="270604496"/>
      </c:lineChart>
      <c:catAx>
        <c:axId val="27060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604496"/>
        <c:crosses val="autoZero"/>
        <c:auto val="1"/>
        <c:lblAlgn val="ctr"/>
        <c:lblOffset val="100"/>
        <c:noMultiLvlLbl val="0"/>
      </c:catAx>
      <c:valAx>
        <c:axId val="270604496"/>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60393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r>
              <a:rPr lang="en-US" sz="1300"/>
              <a:t>% of 8th Grade Cohort</a:t>
            </a:r>
            <a:r>
              <a:rPr lang="en-US" sz="1300" baseline="0"/>
              <a:t> (FY2008) that Graduate from HS, Enroll in HE &amp; Complete HE (FY2018)</a:t>
            </a:r>
            <a:endParaRPr lang="en-US" sz="1300"/>
          </a:p>
        </c:rich>
      </c:tx>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609055118110225"/>
          <c:h val="0.58888305628463111"/>
        </c:manualLayout>
      </c:layout>
      <c:barChart>
        <c:barDir val="col"/>
        <c:grouping val="clustered"/>
        <c:varyColors val="0"/>
        <c:ser>
          <c:idx val="0"/>
          <c:order val="0"/>
          <c:tx>
            <c:strRef>
              <c:f>'HS to Coll - College Readiness'!$B$55</c:f>
              <c:strCache>
                <c:ptCount val="1"/>
                <c:pt idx="0">
                  <c:v>High School Graduate in FY11-13</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B520-479D-9628-35181A66D436}"/>
              </c:ext>
            </c:extLst>
          </c:dPt>
          <c:dPt>
            <c:idx val="1"/>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B520-479D-9628-35181A66D436}"/>
              </c:ext>
            </c:extLst>
          </c:dPt>
          <c:dPt>
            <c:idx val="2"/>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B520-479D-9628-35181A66D436}"/>
              </c:ext>
            </c:extLst>
          </c:dPt>
          <c:dPt>
            <c:idx val="3"/>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7-B520-479D-9628-35181A66D436}"/>
              </c:ext>
            </c:extLst>
          </c:dPt>
          <c:dLbls>
            <c:dLbl>
              <c:idx val="1"/>
              <c:layout>
                <c:manualLayout>
                  <c:x val="0"/>
                  <c:y val="2.171552660152012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Readiness'!$B$56:$B$59</c:f>
              <c:numCache>
                <c:formatCode>0%</c:formatCode>
                <c:ptCount val="4"/>
                <c:pt idx="0">
                  <c:v>0.78668054110301766</c:v>
                </c:pt>
                <c:pt idx="1">
                  <c:v>0.73274336283185837</c:v>
                </c:pt>
                <c:pt idx="2">
                  <c:v>0.72809667673716016</c:v>
                </c:pt>
                <c:pt idx="3">
                  <c:v>0.75903614457831325</c:v>
                </c:pt>
              </c:numCache>
            </c:numRef>
          </c:val>
          <c:extLst xmlns:c16r2="http://schemas.microsoft.com/office/drawing/2015/06/chart">
            <c:ext xmlns:c16="http://schemas.microsoft.com/office/drawing/2014/chart" uri="{C3380CC4-5D6E-409C-BE32-E72D297353CC}">
              <c16:uniqueId val="{00000008-B520-479D-9628-35181A66D436}"/>
            </c:ext>
          </c:extLst>
        </c:ser>
        <c:ser>
          <c:idx val="1"/>
          <c:order val="1"/>
          <c:tx>
            <c:strRef>
              <c:f>'HS to Coll - College Readiness'!$C$55</c:f>
              <c:strCache>
                <c:ptCount val="1"/>
                <c:pt idx="0">
                  <c:v>Enrolled in HE</c:v>
                </c:pt>
              </c:strCache>
            </c:strRef>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A-B520-479D-9628-35181A66D436}"/>
              </c:ext>
            </c:extLst>
          </c:dPt>
          <c:dPt>
            <c:idx val="1"/>
            <c:invertIfNegative val="0"/>
            <c:bubble3D val="0"/>
            <c:spPr>
              <a:pattFill prst="dkDnDiag">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C-B520-479D-9628-35181A66D436}"/>
              </c:ext>
            </c:extLst>
          </c:dPt>
          <c:dPt>
            <c:idx val="2"/>
            <c:invertIfNegative val="0"/>
            <c:bubble3D val="0"/>
            <c:spPr>
              <a:pattFill prst="dkDnDiag">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E-B520-479D-9628-35181A66D436}"/>
              </c:ext>
            </c:extLst>
          </c:dPt>
          <c:dPt>
            <c:idx val="3"/>
            <c:invertIfNegative val="0"/>
            <c:bubble3D val="0"/>
            <c:spPr>
              <a:pattFill prst="dkDnDiag">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0-B520-479D-9628-35181A66D436}"/>
              </c:ext>
            </c:extLst>
          </c:dPt>
          <c:dLbls>
            <c:dLbl>
              <c:idx val="0"/>
              <c:layout>
                <c:manualLayout>
                  <c:x val="5.5555555555555809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B520-479D-9628-35181A66D436}"/>
                </c:ext>
                <c:ext xmlns:c15="http://schemas.microsoft.com/office/drawing/2012/chart" uri="{CE6537A1-D6FC-4f65-9D91-7224C49458BB}"/>
              </c:extLst>
            </c:dLbl>
            <c:dLbl>
              <c:idx val="1"/>
              <c:layout>
                <c:manualLayout>
                  <c:x val="8.3332565885404202E-3"/>
                  <c:y val="2.60586319218241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B520-479D-9628-35181A66D436}"/>
                </c:ext>
                <c:ext xmlns:c15="http://schemas.microsoft.com/office/drawing/2012/chart" uri="{CE6537A1-D6FC-4f65-9D91-7224C49458BB}"/>
              </c:extLst>
            </c:dLbl>
            <c:dLbl>
              <c:idx val="2"/>
              <c:layout>
                <c:manualLayout>
                  <c:x val="5.5555043923603119E-3"/>
                  <c:y val="1.737242128121599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B520-479D-9628-35181A66D436}"/>
                </c:ext>
                <c:ext xmlns:c15="http://schemas.microsoft.com/office/drawing/2012/chart" uri="{CE6537A1-D6FC-4f65-9D91-7224C49458BB}"/>
              </c:extLst>
            </c:dLbl>
            <c:dLbl>
              <c:idx val="3"/>
              <c:layout>
                <c:manualLayout>
                  <c:x val="5.5555555555555558E-3"/>
                  <c:y val="-4.2437781360066642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B520-479D-9628-35181A66D436}"/>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Readiness'!$C$56:$C$59</c:f>
              <c:numCache>
                <c:formatCode>0%</c:formatCode>
                <c:ptCount val="4"/>
                <c:pt idx="0">
                  <c:v>0.57995143947277139</c:v>
                </c:pt>
                <c:pt idx="1">
                  <c:v>0.44197218710493047</c:v>
                </c:pt>
                <c:pt idx="2">
                  <c:v>0.45619335347432022</c:v>
                </c:pt>
                <c:pt idx="3">
                  <c:v>0.60240963855421692</c:v>
                </c:pt>
              </c:numCache>
            </c:numRef>
          </c:val>
          <c:extLst xmlns:c16r2="http://schemas.microsoft.com/office/drawing/2015/06/chart">
            <c:ext xmlns:c16="http://schemas.microsoft.com/office/drawing/2014/chart" uri="{C3380CC4-5D6E-409C-BE32-E72D297353CC}">
              <c16:uniqueId val="{00000011-B520-479D-9628-35181A66D436}"/>
            </c:ext>
          </c:extLst>
        </c:ser>
        <c:ser>
          <c:idx val="2"/>
          <c:order val="2"/>
          <c:tx>
            <c:strRef>
              <c:f>'HS to Coll - College Readiness'!$D$55</c:f>
              <c:strCache>
                <c:ptCount val="1"/>
                <c:pt idx="0">
                  <c:v>HE Degree or Certificate in Texas</c:v>
                </c:pt>
              </c:strCache>
            </c:strRef>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3-B520-479D-9628-35181A66D436}"/>
              </c:ext>
            </c:extLst>
          </c:dPt>
          <c:dPt>
            <c:idx val="2"/>
            <c:invertIfNegative val="0"/>
            <c:bubble3D val="0"/>
            <c:spPr>
              <a:pattFill prst="pct9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5-B520-479D-9628-35181A66D436}"/>
              </c:ext>
            </c:extLst>
          </c:dPt>
          <c:dPt>
            <c:idx val="3"/>
            <c:invertIfNegative val="0"/>
            <c:bubble3D val="0"/>
            <c:spPr>
              <a:pattFill prst="pct9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7-B520-479D-9628-35181A66D436}"/>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'HS to Coll - College Readiness'!$A$56:$A$59</c:f>
              <c:strCache>
                <c:ptCount val="4"/>
                <c:pt idx="0">
                  <c:v>White</c:v>
                </c:pt>
                <c:pt idx="1">
                  <c:v>Hispanic</c:v>
                </c:pt>
                <c:pt idx="2">
                  <c:v>African American</c:v>
                </c:pt>
                <c:pt idx="3">
                  <c:v>Others</c:v>
                </c:pt>
              </c:strCache>
            </c:strRef>
          </c:cat>
          <c:val>
            <c:numRef>
              <c:f>'HS to Coll - College Readiness'!$D$56:$D$59</c:f>
              <c:numCache>
                <c:formatCode>0%</c:formatCode>
                <c:ptCount val="4"/>
                <c:pt idx="0">
                  <c:v>0.28928199791883452</c:v>
                </c:pt>
                <c:pt idx="1">
                  <c:v>0.14589127686472819</c:v>
                </c:pt>
                <c:pt idx="2">
                  <c:v>0.13595166163141995</c:v>
                </c:pt>
                <c:pt idx="3">
                  <c:v>0.33734939759036142</c:v>
                </c:pt>
              </c:numCache>
            </c:numRef>
          </c:val>
          <c:extLst xmlns:c16r2="http://schemas.microsoft.com/office/drawing/2015/06/chart">
            <c:ext xmlns:c16="http://schemas.microsoft.com/office/drawing/2014/chart" uri="{C3380CC4-5D6E-409C-BE32-E72D297353CC}">
              <c16:uniqueId val="{00000018-B520-479D-9628-35181A66D436}"/>
            </c:ext>
          </c:extLst>
        </c:ser>
        <c:dLbls>
          <c:dLblPos val="outEnd"/>
          <c:showLegendKey val="0"/>
          <c:showVal val="1"/>
          <c:showCatName val="0"/>
          <c:showSerName val="0"/>
          <c:showPercent val="0"/>
          <c:showBubbleSize val="0"/>
        </c:dLbls>
        <c:gapWidth val="219"/>
        <c:axId val="270789008"/>
        <c:axId val="270789568"/>
      </c:barChart>
      <c:catAx>
        <c:axId val="27078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789568"/>
        <c:crosses val="autoZero"/>
        <c:auto val="1"/>
        <c:lblAlgn val="ctr"/>
        <c:lblOffset val="100"/>
        <c:noMultiLvlLbl val="0"/>
      </c:catAx>
      <c:valAx>
        <c:axId val="2707895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789008"/>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2018 High School Graduates in Higher Ed-  Performance on TSI Readiness Measures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strRef>
              <c:f>'[3]West TX'!$A$3</c:f>
              <c:strCache>
                <c:ptCount val="1"/>
                <c:pt idx="0">
                  <c:v>West TX</c:v>
                </c:pt>
              </c:strCache>
            </c:strRef>
          </c:tx>
          <c:spPr>
            <a:solidFill>
              <a:srgbClr val="C0504D"/>
            </a:solidFill>
            <a:ln>
              <a:solidFill>
                <a:srgbClr val="C5BE97"/>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'[3]West TX'!$B$2:$E$2</c:f>
              <c:strCache>
                <c:ptCount val="4"/>
                <c:pt idx="0">
                  <c:v>All areas</c:v>
                </c:pt>
                <c:pt idx="1">
                  <c:v>Math</c:v>
                </c:pt>
                <c:pt idx="2">
                  <c:v>Writing</c:v>
                </c:pt>
                <c:pt idx="3">
                  <c:v>Reading</c:v>
                </c:pt>
              </c:strCache>
            </c:strRef>
          </c:cat>
          <c:val>
            <c:numRef>
              <c:f>'[3]West TX'!$B$3:$E$3</c:f>
              <c:numCache>
                <c:formatCode>General</c:formatCode>
                <c:ptCount val="4"/>
                <c:pt idx="0">
                  <c:v>0.52186379928315407</c:v>
                </c:pt>
                <c:pt idx="1">
                  <c:v>0.57132616487455201</c:v>
                </c:pt>
                <c:pt idx="2">
                  <c:v>0.80430107526881722</c:v>
                </c:pt>
                <c:pt idx="3">
                  <c:v>0.73512544802867386</c:v>
                </c:pt>
              </c:numCache>
            </c:numRef>
          </c:val>
          <c:extLst xmlns:c16r2="http://schemas.microsoft.com/office/drawing/2015/06/chart">
            <c:ext xmlns:c16="http://schemas.microsoft.com/office/drawing/2014/chart" uri="{C3380CC4-5D6E-409C-BE32-E72D297353CC}">
              <c16:uniqueId val="{00000000-3E0B-46F2-9D8C-2A01A4F6B254}"/>
            </c:ext>
          </c:extLst>
        </c:ser>
        <c:ser>
          <c:idx val="1"/>
          <c:order val="1"/>
          <c:tx>
            <c:strRef>
              <c:f>'[3]West TX'!$A$4</c:f>
              <c:strCache>
                <c:ptCount val="1"/>
                <c:pt idx="0">
                  <c:v>Statewide</c:v>
                </c:pt>
              </c:strCache>
            </c:strRef>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'[3]West TX'!$B$2:$E$2</c:f>
              <c:strCache>
                <c:ptCount val="4"/>
                <c:pt idx="0">
                  <c:v>All areas</c:v>
                </c:pt>
                <c:pt idx="1">
                  <c:v>Math</c:v>
                </c:pt>
                <c:pt idx="2">
                  <c:v>Writing</c:v>
                </c:pt>
                <c:pt idx="3">
                  <c:v>Reading</c:v>
                </c:pt>
              </c:strCache>
            </c:strRef>
          </c:cat>
          <c:val>
            <c:numRef>
              <c:f>'[3]West TX'!$B$4:$E$4</c:f>
              <c:numCache>
                <c:formatCode>General</c:formatCode>
                <c:ptCount val="4"/>
                <c:pt idx="0">
                  <c:v>0.61657016940163278</c:v>
                </c:pt>
                <c:pt idx="1">
                  <c:v>0.65129024314785233</c:v>
                </c:pt>
                <c:pt idx="2">
                  <c:v>0.88040232098547178</c:v>
                </c:pt>
                <c:pt idx="3">
                  <c:v>0.78861100763349135</c:v>
                </c:pt>
              </c:numCache>
            </c:numRef>
          </c:val>
          <c:extLst xmlns:c16r2="http://schemas.microsoft.com/office/drawing/2015/06/chart">
            <c:ext xmlns:c16="http://schemas.microsoft.com/office/drawing/2014/chart" uri="{C3380CC4-5D6E-409C-BE32-E72D297353CC}">
              <c16:uniqueId val="{00000001-3E0B-46F2-9D8C-2A01A4F6B254}"/>
            </c:ext>
          </c:extLst>
        </c:ser>
        <c:dLbls>
          <c:dLblPos val="outEnd"/>
          <c:showLegendKey val="0"/>
          <c:showVal val="1"/>
          <c:showCatName val="0"/>
          <c:showSerName val="0"/>
          <c:showPercent val="0"/>
          <c:showBubbleSize val="0"/>
        </c:dLbls>
        <c:gapWidth val="219"/>
        <c:overlap val="-27"/>
        <c:axId val="270792928"/>
        <c:axId val="270793488"/>
      </c:barChart>
      <c:catAx>
        <c:axId val="2707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793488"/>
        <c:crosses val="autoZero"/>
        <c:auto val="1"/>
        <c:lblAlgn val="ctr"/>
        <c:lblOffset val="100"/>
        <c:noMultiLvlLbl val="0"/>
      </c:catAx>
      <c:valAx>
        <c:axId val="270793488"/>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792928"/>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2018</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Residence'!$D$12:$D$15</c:f>
              <c:numCache>
                <c:formatCode>_(* #,##0_);_(* \(#,##0\);_(* "-"??_);_(@_)</c:formatCode>
                <c:ptCount val="4"/>
                <c:pt idx="0">
                  <c:v>8070</c:v>
                </c:pt>
                <c:pt idx="1">
                  <c:v>7652</c:v>
                </c:pt>
                <c:pt idx="2">
                  <c:v>5327</c:v>
                </c:pt>
                <c:pt idx="3">
                  <c:v>5348</c:v>
                </c:pt>
              </c:numCache>
            </c:numRef>
          </c:val>
          <c:extLst xmlns:c16r2="http://schemas.microsoft.com/office/drawing/2015/06/char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Residence'!$E$12:$E$15</c:f>
              <c:numCache>
                <c:formatCode>_(* #,##0_);_(* \(#,##0\);_(* "-"??_);_(@_)</c:formatCode>
                <c:ptCount val="4"/>
                <c:pt idx="0">
                  <c:v>2150</c:v>
                </c:pt>
                <c:pt idx="1">
                  <c:v>3803</c:v>
                </c:pt>
                <c:pt idx="2">
                  <c:v>4626</c:v>
                </c:pt>
                <c:pt idx="3">
                  <c:v>9029</c:v>
                </c:pt>
              </c:numCache>
            </c:numRef>
          </c:val>
          <c:extLst xmlns:c16r2="http://schemas.microsoft.com/office/drawing/2015/06/char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Residence'!$F$12:$F$15</c:f>
              <c:numCache>
                <c:formatCode>_(* #,##0_);_(* \(#,##0\);_(* "-"??_);_(@_)</c:formatCode>
                <c:ptCount val="4"/>
                <c:pt idx="0">
                  <c:v>350</c:v>
                </c:pt>
                <c:pt idx="1">
                  <c:v>483</c:v>
                </c:pt>
                <c:pt idx="2">
                  <c:v>397</c:v>
                </c:pt>
                <c:pt idx="3">
                  <c:v>766</c:v>
                </c:pt>
              </c:numCache>
            </c:numRef>
          </c:val>
          <c:extLst xmlns:c16r2="http://schemas.microsoft.com/office/drawing/2015/06/char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2018</c:v>
                  </c:pt>
                </c:lvl>
              </c:multiLvlStrCache>
            </c:multiLvlStrRef>
          </c:cat>
          <c:val>
            <c:numRef>
              <c:f>'Enrollment-Region of Residence'!$G$12:$G$15</c:f>
              <c:numCache>
                <c:formatCode>_(* #,##0_);_(* \(#,##0\);_(* "-"??_);_(@_)</c:formatCode>
                <c:ptCount val="4"/>
                <c:pt idx="0">
                  <c:v>264</c:v>
                </c:pt>
                <c:pt idx="1">
                  <c:v>222</c:v>
                </c:pt>
                <c:pt idx="2">
                  <c:v>497</c:v>
                </c:pt>
                <c:pt idx="3">
                  <c:v>807</c:v>
                </c:pt>
              </c:numCache>
            </c:numRef>
          </c:val>
          <c:extLst xmlns:c16r2="http://schemas.microsoft.com/office/drawing/2015/06/char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271270432"/>
        <c:axId val="271270992"/>
      </c:barChart>
      <c:catAx>
        <c:axId val="271270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1270992"/>
        <c:crosses val="autoZero"/>
        <c:auto val="1"/>
        <c:lblAlgn val="ctr"/>
        <c:lblOffset val="100"/>
        <c:noMultiLvlLbl val="0"/>
      </c:catAx>
      <c:valAx>
        <c:axId val="271270992"/>
        <c:scaling>
          <c:orientation val="minMax"/>
          <c:max val="20000"/>
          <c:min val="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1270432"/>
        <c:crosses val="autoZero"/>
        <c:crossBetween val="between"/>
        <c:majorUnit val="5000"/>
      </c:valAx>
      <c:spPr>
        <a:noFill/>
        <a:ln>
          <a:noFill/>
        </a:ln>
        <a:effectLst/>
      </c:spPr>
    </c:plotArea>
    <c:legend>
      <c:legendPos val="b"/>
      <c:layout>
        <c:manualLayout>
          <c:xMode val="edge"/>
          <c:yMode val="edge"/>
          <c:x val="0.23561111111111105"/>
          <c:y val="0.21359231065645881"/>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2018</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Region'!$C$37</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1-F774-4244-B043-A00C1B77C0A2}"/>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3-F774-4244-B043-A00C1B77C0A2}"/>
              </c:ext>
            </c:extLst>
          </c:dPt>
          <c:dPt>
            <c:idx val="4"/>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5-F774-4244-B043-A00C1B77C0A2}"/>
              </c:ext>
            </c:extLst>
          </c:dPt>
          <c:dPt>
            <c:idx val="5"/>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7-F774-4244-B043-A00C1B77C0A2}"/>
              </c:ext>
            </c:extLst>
          </c:dPt>
          <c:dPt>
            <c:idx val="6"/>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9-F774-4244-B043-A00C1B77C0A2}"/>
              </c:ext>
            </c:extLst>
          </c:dPt>
          <c:dPt>
            <c:idx val="7"/>
            <c:invertIfNegative val="0"/>
            <c:bubble3D val="0"/>
            <c:spPr>
              <a:solidFill>
                <a:srgbClr val="8BD1E5"/>
              </a:solidFill>
              <a:ln>
                <a:noFill/>
              </a:ln>
              <a:effectLst/>
            </c:spPr>
            <c:extLst xmlns:c16r2="http://schemas.microsoft.com/office/drawing/2015/06/chart">
              <c:ext xmlns:c16="http://schemas.microsoft.com/office/drawing/2014/chart" uri="{C3380CC4-5D6E-409C-BE32-E72D297353CC}">
                <c16:uniqueId val="{0000000B-F774-4244-B043-A00C1B77C0A2}"/>
              </c:ext>
            </c:extLst>
          </c:dPt>
          <c:dLbls>
            <c:dLbl>
              <c:idx val="0"/>
              <c:layout>
                <c:manualLayout>
                  <c:x val="0"/>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F774-4244-B043-A00C1B77C0A2}"/>
                </c:ext>
                <c:ext xmlns:c15="http://schemas.microsoft.com/office/drawing/2012/chart" uri="{CE6537A1-D6FC-4f65-9D91-7224C49458BB}"/>
              </c:extLst>
            </c:dLbl>
            <c:dLbl>
              <c:idx val="1"/>
              <c:layout>
                <c:manualLayout>
                  <c:x val="-2.5462668816039986E-17"/>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F774-4244-B043-A00C1B77C0A2}"/>
                </c:ext>
                <c:ext xmlns:c15="http://schemas.microsoft.com/office/drawing/2012/chart" uri="{CE6537A1-D6FC-4f65-9D91-7224C49458BB}"/>
              </c:extLst>
            </c:dLbl>
            <c:dLbl>
              <c:idx val="2"/>
              <c:layout>
                <c:manualLayout>
                  <c:x val="2.7777777777777779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774-4244-B043-A00C1B77C0A2}"/>
                </c:ext>
                <c:ext xmlns:c15="http://schemas.microsoft.com/office/drawing/2012/chart" uri="{CE6537A1-D6FC-4f65-9D91-7224C49458BB}"/>
              </c:extLst>
            </c:dLbl>
            <c:dLbl>
              <c:idx val="3"/>
              <c:layout>
                <c:manualLayout>
                  <c:x val="2.7777777777777267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774-4244-B043-A00C1B77C0A2}"/>
                </c:ext>
                <c:ext xmlns:c15="http://schemas.microsoft.com/office/drawing/2012/chart" uri="{CE6537A1-D6FC-4f65-9D91-7224C49458BB}"/>
              </c:extLst>
            </c:dLbl>
            <c:dLbl>
              <c:idx val="4"/>
              <c:layout>
                <c:manualLayout>
                  <c:x val="-8.3333333333334356E-3"/>
                  <c:y val="1.3888888888888805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774-4244-B043-A00C1B77C0A2}"/>
                </c:ext>
                <c:ext xmlns:c15="http://schemas.microsoft.com/office/drawing/2012/chart" uri="{CE6537A1-D6FC-4f65-9D91-7224C49458BB}"/>
              </c:extLst>
            </c:dLbl>
            <c:dLbl>
              <c:idx val="5"/>
              <c:layout>
                <c:manualLayout>
                  <c:x val="-1.0185067526415994E-16"/>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774-4244-B043-A00C1B77C0A2}"/>
                </c:ext>
                <c:ext xmlns:c15="http://schemas.microsoft.com/office/drawing/2012/chart" uri="{CE6537A1-D6FC-4f65-9D91-7224C49458BB}"/>
              </c:extLst>
            </c:dLbl>
            <c:dLbl>
              <c:idx val="6"/>
              <c:layout>
                <c:manualLayout>
                  <c:x val="-8.3333333333333332E-3"/>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F774-4244-B043-A00C1B77C0A2}"/>
                </c:ext>
                <c:ext xmlns:c15="http://schemas.microsoft.com/office/drawing/2012/chart" uri="{CE6537A1-D6FC-4f65-9D91-7224C49458BB}"/>
              </c:extLst>
            </c:dLbl>
            <c:dLbl>
              <c:idx val="7"/>
              <c:layout>
                <c:manualLayout>
                  <c:x val="-1.0185067526415994E-16"/>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F774-4244-B043-A00C1B77C0A2}"/>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Region'!$A$38:$B$45</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Region'!$C$38:$C$45</c:f>
              <c:numCache>
                <c:formatCode>0.0%</c:formatCode>
                <c:ptCount val="8"/>
                <c:pt idx="0">
                  <c:v>0.59006376195536658</c:v>
                </c:pt>
                <c:pt idx="1">
                  <c:v>0.59616438356164381</c:v>
                </c:pt>
                <c:pt idx="2">
                  <c:v>0.60498163819255946</c:v>
                </c:pt>
                <c:pt idx="3">
                  <c:v>0.61542681588764536</c:v>
                </c:pt>
                <c:pt idx="4">
                  <c:v>0.51989839119390346</c:v>
                </c:pt>
                <c:pt idx="5">
                  <c:v>0.6118047673098751</c:v>
                </c:pt>
                <c:pt idx="6">
                  <c:v>0.55947712418300655</c:v>
                </c:pt>
                <c:pt idx="7">
                  <c:v>0.61969904240766072</c:v>
                </c:pt>
              </c:numCache>
            </c:numRef>
          </c:val>
          <c:extLst xmlns:c16r2="http://schemas.microsoft.com/office/drawing/2015/06/chart">
            <c:ext xmlns:c16="http://schemas.microsoft.com/office/drawing/2014/chart" uri="{C3380CC4-5D6E-409C-BE32-E72D297353CC}">
              <c16:uniqueId val="{0000000E-F774-4244-B043-A00C1B77C0A2}"/>
            </c:ext>
          </c:extLst>
        </c:ser>
        <c:ser>
          <c:idx val="1"/>
          <c:order val="1"/>
          <c:tx>
            <c:strRef>
              <c:f>'Enrollment at Inst in Region'!$D$37</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0-F774-4244-B043-A00C1B77C0A2}"/>
              </c:ext>
            </c:extLst>
          </c:dPt>
          <c:dPt>
            <c:idx val="1"/>
            <c:invertIfNegative val="0"/>
            <c:bubble3D val="0"/>
            <c:spPr>
              <a:pattFill prst="pct6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12-F774-4244-B043-A00C1B77C0A2}"/>
              </c:ext>
            </c:extLst>
          </c:dPt>
          <c:dPt>
            <c:idx val="2"/>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4-F774-4244-B043-A00C1B77C0A2}"/>
              </c:ext>
            </c:extLst>
          </c:dPt>
          <c:dPt>
            <c:idx val="3"/>
            <c:invertIfNegative val="0"/>
            <c:bubble3D val="0"/>
            <c:spPr>
              <a:pattFill prst="pct6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16-F774-4244-B043-A00C1B77C0A2}"/>
              </c:ext>
            </c:extLst>
          </c:dPt>
          <c:dPt>
            <c:idx val="4"/>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8-F774-4244-B043-A00C1B77C0A2}"/>
              </c:ext>
            </c:extLst>
          </c:dPt>
          <c:dPt>
            <c:idx val="5"/>
            <c:invertIfNegative val="0"/>
            <c:bubble3D val="0"/>
            <c:spPr>
              <a:pattFill prst="pct6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A-F774-4244-B043-A00C1B77C0A2}"/>
              </c:ext>
            </c:extLst>
          </c:dPt>
          <c:dPt>
            <c:idx val="6"/>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C-F774-4244-B043-A00C1B77C0A2}"/>
              </c:ext>
            </c:extLst>
          </c:dPt>
          <c:dPt>
            <c:idx val="7"/>
            <c:invertIfNegative val="0"/>
            <c:bubble3D val="0"/>
            <c:spPr>
              <a:pattFill prst="pct60">
                <a:fgClr>
                  <a:srgbClr val="8BD1E5"/>
                </a:fgClr>
                <a:bgClr>
                  <a:schemeClr val="bg1"/>
                </a:bgClr>
              </a:pattFill>
              <a:ln>
                <a:noFill/>
              </a:ln>
              <a:effectLst/>
            </c:spPr>
            <c:extLst xmlns:c16r2="http://schemas.microsoft.com/office/drawing/2015/06/chart">
              <c:ext xmlns:c16="http://schemas.microsoft.com/office/drawing/2014/chart" uri="{C3380CC4-5D6E-409C-BE32-E72D297353CC}">
                <c16:uniqueId val="{0000001E-F774-4244-B043-A00C1B77C0A2}"/>
              </c:ext>
            </c:extLst>
          </c:dPt>
          <c:dLbls>
            <c:dLbl>
              <c:idx val="0"/>
              <c:layout>
                <c:manualLayout>
                  <c:x val="1.3888888888888902E-2"/>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F774-4244-B043-A00C1B77C0A2}"/>
                </c:ext>
                <c:ext xmlns:c15="http://schemas.microsoft.com/office/drawing/2012/chart" uri="{CE6537A1-D6FC-4f65-9D91-7224C49458BB}"/>
              </c:extLst>
            </c:dLbl>
            <c:dLbl>
              <c:idx val="1"/>
              <c:layout>
                <c:manualLayout>
                  <c:x val="8.3333333333333072E-3"/>
                  <c:y val="1.3888888888888888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F774-4244-B043-A00C1B77C0A2}"/>
                </c:ext>
                <c:ext xmlns:c15="http://schemas.microsoft.com/office/drawing/2012/chart" uri="{CE6537A1-D6FC-4f65-9D91-7224C49458BB}"/>
              </c:extLst>
            </c:dLbl>
            <c:dLbl>
              <c:idx val="2"/>
              <c:layout>
                <c:manualLayout>
                  <c:x val="8.3333333333332829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F774-4244-B043-A00C1B77C0A2}"/>
                </c:ext>
                <c:ext xmlns:c15="http://schemas.microsoft.com/office/drawing/2012/chart" uri="{CE6537A1-D6FC-4f65-9D91-7224C49458BB}"/>
              </c:extLst>
            </c:dLbl>
            <c:dLbl>
              <c:idx val="3"/>
              <c:layout>
                <c:manualLayout>
                  <c:x val="8.3333333333333332E-3"/>
                  <c:y val="9.2592592592592587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F774-4244-B043-A00C1B77C0A2}"/>
                </c:ext>
                <c:ext xmlns:c15="http://schemas.microsoft.com/office/drawing/2012/chart" uri="{CE6537A1-D6FC-4f65-9D91-7224C49458BB}"/>
              </c:extLst>
            </c:dLbl>
            <c:dLbl>
              <c:idx val="4"/>
              <c:layout>
                <c:manualLayout>
                  <c:x val="8.3333333333333332E-3"/>
                  <c:y val="1.3888888888888846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F774-4244-B043-A00C1B77C0A2}"/>
                </c:ext>
                <c:ext xmlns:c15="http://schemas.microsoft.com/office/drawing/2012/chart" uri="{CE6537A1-D6FC-4f65-9D91-7224C49458BB}"/>
              </c:extLst>
            </c:dLbl>
            <c:dLbl>
              <c:idx val="5"/>
              <c:layout>
                <c:manualLayout>
                  <c:x val="5.5555555555555558E-3"/>
                  <c:y val="2.314814814814814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F774-4244-B043-A00C1B77C0A2}"/>
                </c:ext>
                <c:ext xmlns:c15="http://schemas.microsoft.com/office/drawing/2012/chart" uri="{CE6537A1-D6FC-4f65-9D91-7224C49458BB}"/>
              </c:extLst>
            </c:dLbl>
            <c:dLbl>
              <c:idx val="6"/>
              <c:layout>
                <c:manualLayout>
                  <c:x val="1.3888888888888888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F774-4244-B043-A00C1B77C0A2}"/>
                </c:ext>
                <c:ext xmlns:c15="http://schemas.microsoft.com/office/drawing/2012/chart" uri="{CE6537A1-D6FC-4f65-9D91-7224C49458BB}"/>
              </c:extLst>
            </c:dLbl>
            <c:dLbl>
              <c:idx val="7"/>
              <c:layout>
                <c:manualLayout>
                  <c:x val="1.1111111111111112E-2"/>
                  <c:y val="1.8518518518518517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F774-4244-B043-A00C1B77C0A2}"/>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Region'!$A$38:$B$45</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Region'!$D$38:$D$45</c:f>
              <c:numCache>
                <c:formatCode>0.0%</c:formatCode>
                <c:ptCount val="8"/>
                <c:pt idx="0">
                  <c:v>0.40993623804463336</c:v>
                </c:pt>
                <c:pt idx="1">
                  <c:v>0.40383561643835614</c:v>
                </c:pt>
                <c:pt idx="2">
                  <c:v>0.39501836180744054</c:v>
                </c:pt>
                <c:pt idx="3">
                  <c:v>0.38457318411235464</c:v>
                </c:pt>
                <c:pt idx="4">
                  <c:v>0.48010160880609654</c:v>
                </c:pt>
                <c:pt idx="5">
                  <c:v>0.38819523269012485</c:v>
                </c:pt>
                <c:pt idx="6">
                  <c:v>0.44052287581699345</c:v>
                </c:pt>
                <c:pt idx="7">
                  <c:v>0.38030095759233928</c:v>
                </c:pt>
              </c:numCache>
            </c:numRef>
          </c:val>
          <c:extLst xmlns:c16r2="http://schemas.microsoft.com/office/drawing/2015/06/chart">
            <c:ext xmlns:c16="http://schemas.microsoft.com/office/drawing/2014/chart" uri="{C3380CC4-5D6E-409C-BE32-E72D297353CC}">
              <c16:uniqueId val="{0000001F-F774-4244-B043-A00C1B77C0A2}"/>
            </c:ext>
          </c:extLst>
        </c:ser>
        <c:dLbls>
          <c:showLegendKey val="0"/>
          <c:showVal val="0"/>
          <c:showCatName val="0"/>
          <c:showSerName val="0"/>
          <c:showPercent val="0"/>
          <c:showBubbleSize val="0"/>
        </c:dLbls>
        <c:gapWidth val="219"/>
        <c:overlap val="-27"/>
        <c:axId val="271235856"/>
        <c:axId val="271236416"/>
      </c:barChart>
      <c:catAx>
        <c:axId val="271235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1236416"/>
        <c:crosses val="autoZero"/>
        <c:auto val="1"/>
        <c:lblAlgn val="ctr"/>
        <c:lblOffset val="100"/>
        <c:noMultiLvlLbl val="0"/>
      </c:catAx>
      <c:valAx>
        <c:axId val="271236416"/>
        <c:scaling>
          <c:orientation val="minMax"/>
        </c:scaling>
        <c:delete val="1"/>
        <c:axPos val="l"/>
        <c:numFmt formatCode="0.0%" sourceLinked="1"/>
        <c:majorTickMark val="none"/>
        <c:minorTickMark val="none"/>
        <c:tickLblPos val="nextTo"/>
        <c:crossAx val="271235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In&amp;Out'!$E$33</c:f>
              <c:strCache>
                <c:ptCount val="1"/>
                <c:pt idx="0">
                  <c:v>In Region</c:v>
                </c:pt>
              </c:strCache>
            </c:strRef>
          </c:tx>
          <c:spPr>
            <a:solidFill>
              <a:schemeClr val="accent2"/>
            </a:solidFill>
            <a:ln>
              <a:noFill/>
            </a:ln>
            <a:effectLst/>
          </c:spPr>
          <c:invertIfNegative val="0"/>
          <c:cat>
            <c:strRef>
              <c:f>'Enrollment In&amp;Out'!$A$34:$A$37</c:f>
              <c:strCache>
                <c:ptCount val="4"/>
                <c:pt idx="0">
                  <c:v>Public 4-yr</c:v>
                </c:pt>
                <c:pt idx="1">
                  <c:v>Public 2-yr</c:v>
                </c:pt>
                <c:pt idx="2">
                  <c:v>Independent</c:v>
                </c:pt>
                <c:pt idx="3">
                  <c:v>Total</c:v>
                </c:pt>
              </c:strCache>
            </c:strRef>
          </c:cat>
          <c:val>
            <c:numRef>
              <c:f>'Enrollment In&amp;Out'!$E$34:$E$37</c:f>
              <c:numCache>
                <c:formatCode>0.0%</c:formatCode>
                <c:ptCount val="4"/>
                <c:pt idx="0">
                  <c:v>0.57997603023877575</c:v>
                </c:pt>
                <c:pt idx="1">
                  <c:v>0.92470219435736678</c:v>
                </c:pt>
                <c:pt idx="2">
                  <c:v>0</c:v>
                </c:pt>
                <c:pt idx="3">
                  <c:v>0.75945711810568872</c:v>
                </c:pt>
              </c:numCache>
            </c:numRef>
          </c:val>
          <c:extLst xmlns:c16r2="http://schemas.microsoft.com/office/drawing/2015/06/chart">
            <c:ext xmlns:c16="http://schemas.microsoft.com/office/drawing/2014/chart" uri="{C3380CC4-5D6E-409C-BE32-E72D297353CC}">
              <c16:uniqueId val="{00000000-7659-4962-A93C-5E8708FA39D7}"/>
            </c:ext>
          </c:extLst>
        </c:ser>
        <c:ser>
          <c:idx val="1"/>
          <c:order val="1"/>
          <c:tx>
            <c:strRef>
              <c:f>'Enrollment In&amp;Out'!$F$33</c:f>
              <c:strCache>
                <c:ptCount val="1"/>
                <c:pt idx="0">
                  <c:v>Out of Region</c:v>
                </c:pt>
              </c:strCache>
            </c:strRef>
          </c:tx>
          <c:spPr>
            <a:solidFill>
              <a:schemeClr val="tx1">
                <a:lumMod val="75000"/>
                <a:lumOff val="25000"/>
              </a:schemeClr>
            </a:solidFill>
            <a:ln>
              <a:noFill/>
            </a:ln>
            <a:effectLst/>
          </c:spPr>
          <c:invertIfNegative val="0"/>
          <c:cat>
            <c:strRef>
              <c:f>'Enrollment In&amp;Out'!$A$34:$A$37</c:f>
              <c:strCache>
                <c:ptCount val="4"/>
                <c:pt idx="0">
                  <c:v>Public 4-yr</c:v>
                </c:pt>
                <c:pt idx="1">
                  <c:v>Public 2-yr</c:v>
                </c:pt>
                <c:pt idx="2">
                  <c:v>Independent</c:v>
                </c:pt>
                <c:pt idx="3">
                  <c:v>Total</c:v>
                </c:pt>
              </c:strCache>
            </c:strRef>
          </c:cat>
          <c:val>
            <c:numRef>
              <c:f>'Enrollment In&amp;Out'!$F$34:$F$37</c:f>
              <c:numCache>
                <c:formatCode>0.0%</c:formatCode>
                <c:ptCount val="4"/>
                <c:pt idx="0">
                  <c:v>0.4200239697612243</c:v>
                </c:pt>
                <c:pt idx="1">
                  <c:v>7.5297805642633234E-2</c:v>
                </c:pt>
                <c:pt idx="2">
                  <c:v>1</c:v>
                </c:pt>
                <c:pt idx="3">
                  <c:v>0.24054288189431128</c:v>
                </c:pt>
              </c:numCache>
            </c:numRef>
          </c:val>
          <c:extLst xmlns:c16r2="http://schemas.microsoft.com/office/drawing/2015/06/char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271239776"/>
        <c:axId val="271240336"/>
      </c:barChart>
      <c:catAx>
        <c:axId val="27123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1240336"/>
        <c:crosses val="autoZero"/>
        <c:auto val="1"/>
        <c:lblAlgn val="ctr"/>
        <c:lblOffset val="100"/>
        <c:noMultiLvlLbl val="0"/>
      </c:catAx>
      <c:valAx>
        <c:axId val="2712403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123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56529</c:v>
                </c:pt>
                <c:pt idx="1">
                  <c:v>57463</c:v>
                </c:pt>
                <c:pt idx="2">
                  <c:v>59102</c:v>
                </c:pt>
                <c:pt idx="3">
                  <c:v>58892</c:v>
                </c:pt>
                <c:pt idx="5">
                  <c:v>24259</c:v>
                </c:pt>
                <c:pt idx="6">
                  <c:v>23560</c:v>
                </c:pt>
                <c:pt idx="7">
                  <c:v>23318</c:v>
                </c:pt>
                <c:pt idx="8">
                  <c:v>24729</c:v>
                </c:pt>
                <c:pt idx="10">
                  <c:v>43039</c:v>
                </c:pt>
                <c:pt idx="11">
                  <c:v>43597</c:v>
                </c:pt>
                <c:pt idx="12">
                  <c:v>42467</c:v>
                </c:pt>
                <c:pt idx="13">
                  <c:v>39185</c:v>
                </c:pt>
              </c:numCache>
            </c:numRef>
          </c:val>
          <c:extLst xmlns:c16r2="http://schemas.microsoft.com/office/drawing/2015/06/char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112311</c:v>
                </c:pt>
                <c:pt idx="1">
                  <c:v>120249</c:v>
                </c:pt>
                <c:pt idx="2">
                  <c:v>141747</c:v>
                </c:pt>
                <c:pt idx="3">
                  <c:v>167458</c:v>
                </c:pt>
                <c:pt idx="5">
                  <c:v>41620</c:v>
                </c:pt>
                <c:pt idx="6">
                  <c:v>44706</c:v>
                </c:pt>
                <c:pt idx="7">
                  <c:v>54702</c:v>
                </c:pt>
                <c:pt idx="8">
                  <c:v>64673</c:v>
                </c:pt>
                <c:pt idx="10">
                  <c:v>60787</c:v>
                </c:pt>
                <c:pt idx="11">
                  <c:v>67378</c:v>
                </c:pt>
                <c:pt idx="12">
                  <c:v>83728</c:v>
                </c:pt>
                <c:pt idx="13">
                  <c:v>100537</c:v>
                </c:pt>
              </c:numCache>
            </c:numRef>
          </c:val>
          <c:extLst xmlns:c16r2="http://schemas.microsoft.com/office/drawing/2015/06/char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7204</c:v>
                </c:pt>
                <c:pt idx="1">
                  <c:v>7469</c:v>
                </c:pt>
                <c:pt idx="2">
                  <c:v>7943</c:v>
                </c:pt>
                <c:pt idx="3">
                  <c:v>8332</c:v>
                </c:pt>
                <c:pt idx="5">
                  <c:v>3184</c:v>
                </c:pt>
                <c:pt idx="6">
                  <c:v>3365</c:v>
                </c:pt>
                <c:pt idx="7">
                  <c:v>3846</c:v>
                </c:pt>
                <c:pt idx="8">
                  <c:v>4257</c:v>
                </c:pt>
                <c:pt idx="10">
                  <c:v>5008</c:v>
                </c:pt>
                <c:pt idx="11">
                  <c:v>5046</c:v>
                </c:pt>
                <c:pt idx="12">
                  <c:v>5176</c:v>
                </c:pt>
                <c:pt idx="13">
                  <c:v>5519</c:v>
                </c:pt>
              </c:numCache>
            </c:numRef>
          </c:val>
          <c:extLst xmlns:c16r2="http://schemas.microsoft.com/office/drawing/2015/06/char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2018</c:v>
                  </c:pt>
                  <c:pt idx="1">
                    <c:v>2020</c:v>
                  </c:pt>
                  <c:pt idx="2">
                    <c:v>2025</c:v>
                  </c:pt>
                  <c:pt idx="3">
                    <c:v>2030</c:v>
                  </c:pt>
                  <c:pt idx="5">
                    <c:v>2018</c:v>
                  </c:pt>
                  <c:pt idx="6">
                    <c:v>2020</c:v>
                  </c:pt>
                  <c:pt idx="7">
                    <c:v>2025</c:v>
                  </c:pt>
                  <c:pt idx="8">
                    <c:v>2030</c:v>
                  </c:pt>
                  <c:pt idx="10">
                    <c:v>2018</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5610</c:v>
                </c:pt>
                <c:pt idx="1">
                  <c:v>6048</c:v>
                </c:pt>
                <c:pt idx="2">
                  <c:v>7272</c:v>
                </c:pt>
                <c:pt idx="3">
                  <c:v>8438</c:v>
                </c:pt>
                <c:pt idx="5">
                  <c:v>1893</c:v>
                </c:pt>
                <c:pt idx="6">
                  <c:v>2116</c:v>
                </c:pt>
                <c:pt idx="7">
                  <c:v>2670</c:v>
                </c:pt>
                <c:pt idx="8">
                  <c:v>3383</c:v>
                </c:pt>
                <c:pt idx="10">
                  <c:v>2346</c:v>
                </c:pt>
                <c:pt idx="11">
                  <c:v>2385</c:v>
                </c:pt>
                <c:pt idx="12">
                  <c:v>2934</c:v>
                </c:pt>
                <c:pt idx="13">
                  <c:v>3771</c:v>
                </c:pt>
              </c:numCache>
            </c:numRef>
          </c:val>
          <c:extLst xmlns:c16r2="http://schemas.microsoft.com/office/drawing/2015/06/char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268818720"/>
        <c:axId val="268819280"/>
      </c:barChart>
      <c:catAx>
        <c:axId val="26881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819280"/>
        <c:crosses val="autoZero"/>
        <c:auto val="1"/>
        <c:lblAlgn val="ctr"/>
        <c:lblOffset val="100"/>
        <c:noMultiLvlLbl val="0"/>
      </c:catAx>
      <c:valAx>
        <c:axId val="268819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818720"/>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Reg-percent'!$C$46</c:f>
              <c:strCache>
                <c:ptCount val="1"/>
                <c:pt idx="0">
                  <c:v>White</c:v>
                </c:pt>
              </c:strCache>
            </c:strRef>
          </c:tx>
          <c:spPr>
            <a:solidFill>
              <a:srgbClr val="005F8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Reg-percent'!$C$47:$C$50</c:f>
              <c:numCache>
                <c:formatCode>0.0%</c:formatCode>
                <c:ptCount val="4"/>
                <c:pt idx="0">
                  <c:v>0.30978809283551967</c:v>
                </c:pt>
                <c:pt idx="1">
                  <c:v>0.33258426966292137</c:v>
                </c:pt>
                <c:pt idx="2">
                  <c:v>0.47184986595174261</c:v>
                </c:pt>
                <c:pt idx="3">
                  <c:v>0.55434782608695654</c:v>
                </c:pt>
              </c:numCache>
            </c:numRef>
          </c:val>
          <c:extLst xmlns:c16r2="http://schemas.microsoft.com/office/drawing/2015/06/chart">
            <c:ext xmlns:c16="http://schemas.microsoft.com/office/drawing/2014/chart" uri="{C3380CC4-5D6E-409C-BE32-E72D297353CC}">
              <c16:uniqueId val="{00000000-03A1-4A33-8F80-4F60006AA57C}"/>
            </c:ext>
          </c:extLst>
        </c:ser>
        <c:ser>
          <c:idx val="1"/>
          <c:order val="1"/>
          <c:tx>
            <c:strRef>
              <c:f>'Comp by Inst Reg-percent'!$D$46</c:f>
              <c:strCache>
                <c:ptCount val="1"/>
                <c:pt idx="0">
                  <c:v>Hispanic</c:v>
                </c:pt>
              </c:strCache>
            </c:strRef>
          </c:tx>
          <c:spPr>
            <a:solidFill>
              <a:srgbClr val="00B189"/>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Reg-percent'!$D$47:$D$50</c:f>
              <c:numCache>
                <c:formatCode>0.0%</c:formatCode>
                <c:ptCount val="4"/>
                <c:pt idx="0">
                  <c:v>0.58224016145307766</c:v>
                </c:pt>
                <c:pt idx="1">
                  <c:v>0.49044943820224718</c:v>
                </c:pt>
                <c:pt idx="2">
                  <c:v>0.38391420911528151</c:v>
                </c:pt>
                <c:pt idx="3">
                  <c:v>0.2560386473429952</c:v>
                </c:pt>
              </c:numCache>
            </c:numRef>
          </c:val>
          <c:extLst xmlns:c16r2="http://schemas.microsoft.com/office/drawing/2015/06/chart">
            <c:ext xmlns:c16="http://schemas.microsoft.com/office/drawing/2014/chart" uri="{C3380CC4-5D6E-409C-BE32-E72D297353CC}">
              <c16:uniqueId val="{00000001-03A1-4A33-8F80-4F60006AA57C}"/>
            </c:ext>
          </c:extLst>
        </c:ser>
        <c:ser>
          <c:idx val="2"/>
          <c:order val="2"/>
          <c:tx>
            <c:strRef>
              <c:f>'Comp by Inst Reg-percent'!$E$46</c:f>
              <c:strCache>
                <c:ptCount val="1"/>
                <c:pt idx="0">
                  <c:v>African American</c:v>
                </c:pt>
              </c:strCache>
            </c:strRef>
          </c:tx>
          <c:spPr>
            <a:solidFill>
              <a:srgbClr val="F6B11A"/>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Reg-percent'!$E$47:$E$50</c:f>
              <c:numCache>
                <c:formatCode>0.0%</c:formatCode>
                <c:ptCount val="4"/>
                <c:pt idx="0">
                  <c:v>5.3481331987891019E-2</c:v>
                </c:pt>
                <c:pt idx="1">
                  <c:v>5.5056179775280899E-2</c:v>
                </c:pt>
                <c:pt idx="2">
                  <c:v>7.2922252010723859E-2</c:v>
                </c:pt>
                <c:pt idx="3">
                  <c:v>7.85024154589372E-2</c:v>
                </c:pt>
              </c:numCache>
            </c:numRef>
          </c:val>
          <c:extLst xmlns:c16r2="http://schemas.microsoft.com/office/drawing/2015/06/chart">
            <c:ext xmlns:c16="http://schemas.microsoft.com/office/drawing/2014/chart" uri="{C3380CC4-5D6E-409C-BE32-E72D297353CC}">
              <c16:uniqueId val="{00000002-03A1-4A33-8F80-4F60006AA57C}"/>
            </c:ext>
          </c:extLst>
        </c:ser>
        <c:ser>
          <c:idx val="3"/>
          <c:order val="3"/>
          <c:tx>
            <c:strRef>
              <c:f>'Comp by Inst Reg-percent'!$F$46</c:f>
              <c:strCache>
                <c:ptCount val="1"/>
                <c:pt idx="0">
                  <c:v>Other</c:v>
                </c:pt>
              </c:strCache>
            </c:strRef>
          </c:tx>
          <c:spPr>
            <a:solidFill>
              <a:srgbClr val="8BD1E5"/>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Reg-percent'!$F$47:$F$50</c:f>
              <c:numCache>
                <c:formatCode>0.0%</c:formatCode>
                <c:ptCount val="4"/>
                <c:pt idx="0">
                  <c:v>5.4490413723511606E-2</c:v>
                </c:pt>
                <c:pt idx="1">
                  <c:v>0.12191011235955056</c:v>
                </c:pt>
                <c:pt idx="2">
                  <c:v>7.1313672922252005E-2</c:v>
                </c:pt>
                <c:pt idx="3">
                  <c:v>0.1111111111111111</c:v>
                </c:pt>
              </c:numCache>
            </c:numRef>
          </c:val>
          <c:extLst xmlns:c16r2="http://schemas.microsoft.com/office/drawing/2015/06/char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268823760"/>
        <c:axId val="268824320"/>
      </c:barChart>
      <c:catAx>
        <c:axId val="26882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824320"/>
        <c:crosses val="autoZero"/>
        <c:auto val="1"/>
        <c:lblAlgn val="ctr"/>
        <c:lblOffset val="100"/>
        <c:noMultiLvlLbl val="0"/>
      </c:catAx>
      <c:valAx>
        <c:axId val="2688243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82376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Reg-percent'!$G$46</c:f>
              <c:strCache>
                <c:ptCount val="1"/>
                <c:pt idx="0">
                  <c:v>Male</c:v>
                </c:pt>
              </c:strCache>
            </c:strRef>
          </c:tx>
          <c:spPr>
            <a:solidFill>
              <a:srgbClr val="005F8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Reg-percent'!$G$47:$G$50</c:f>
              <c:numCache>
                <c:formatCode>0.0%</c:formatCode>
                <c:ptCount val="4"/>
                <c:pt idx="0">
                  <c:v>0.40262361251261353</c:v>
                </c:pt>
                <c:pt idx="1">
                  <c:v>0.32640449438202246</c:v>
                </c:pt>
                <c:pt idx="2">
                  <c:v>0.39356568364611261</c:v>
                </c:pt>
                <c:pt idx="3">
                  <c:v>0.27415458937198067</c:v>
                </c:pt>
              </c:numCache>
            </c:numRef>
          </c:val>
          <c:extLst xmlns:c16r2="http://schemas.microsoft.com/office/drawing/2015/06/chart">
            <c:ext xmlns:c16="http://schemas.microsoft.com/office/drawing/2014/chart" uri="{C3380CC4-5D6E-409C-BE32-E72D297353CC}">
              <c16:uniqueId val="{00000000-A212-4DF6-B2AA-D684A532A621}"/>
            </c:ext>
          </c:extLst>
        </c:ser>
        <c:ser>
          <c:idx val="1"/>
          <c:order val="1"/>
          <c:tx>
            <c:strRef>
              <c:f>'Comp by Inst Reg-percent'!$H$46</c:f>
              <c:strCache>
                <c:ptCount val="1"/>
                <c:pt idx="0">
                  <c:v>Female</c:v>
                </c:pt>
              </c:strCache>
            </c:strRef>
          </c:tx>
          <c:spPr>
            <a:solidFill>
              <a:srgbClr val="F8E0A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Reg-percent'!$H$47:$H$50</c:f>
              <c:numCache>
                <c:formatCode>0.0%</c:formatCode>
                <c:ptCount val="4"/>
                <c:pt idx="0">
                  <c:v>0.59737638748738653</c:v>
                </c:pt>
                <c:pt idx="1">
                  <c:v>0.67359550561797754</c:v>
                </c:pt>
                <c:pt idx="2">
                  <c:v>0.60643431635388745</c:v>
                </c:pt>
                <c:pt idx="3">
                  <c:v>0.72584541062801933</c:v>
                </c:pt>
              </c:numCache>
            </c:numRef>
          </c:val>
          <c:extLst xmlns:c16r2="http://schemas.microsoft.com/office/drawing/2015/06/char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269221600"/>
        <c:axId val="269222160"/>
      </c:barChart>
      <c:catAx>
        <c:axId val="269221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222160"/>
        <c:crosses val="autoZero"/>
        <c:auto val="1"/>
        <c:lblAlgn val="ctr"/>
        <c:lblOffset val="100"/>
        <c:noMultiLvlLbl val="0"/>
      </c:catAx>
      <c:valAx>
        <c:axId val="2692221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22160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Reg-percent'!$J$46</c:f>
              <c:strCache>
                <c:ptCount val="1"/>
                <c:pt idx="0">
                  <c:v>*Economically Disadvantaged</c:v>
                </c:pt>
              </c:strCache>
            </c:strRef>
          </c:tx>
          <c:spPr>
            <a:solidFill>
              <a:srgbClr val="8BD1E5"/>
            </a:solidFill>
            <a:ln>
              <a:noFill/>
            </a:ln>
            <a:effectLst/>
          </c:spPr>
          <c:invertIfNegative val="0"/>
          <c:cat>
            <c:strRef>
              <c:f>'Comp by Inst Reg-percent'!$A$47:$A$49</c:f>
              <c:strCache>
                <c:ptCount val="3"/>
                <c:pt idx="0">
                  <c:v>Certificate</c:v>
                </c:pt>
                <c:pt idx="1">
                  <c:v>Associate</c:v>
                </c:pt>
                <c:pt idx="2">
                  <c:v>Bachelor's</c:v>
                </c:pt>
              </c:strCache>
            </c:strRef>
          </c:cat>
          <c:val>
            <c:numRef>
              <c:f>'Comp by Inst Reg-percent'!$J$47:$J$49</c:f>
              <c:numCache>
                <c:formatCode>0.0%</c:formatCode>
                <c:ptCount val="3"/>
                <c:pt idx="0">
                  <c:v>0.29061553985872857</c:v>
                </c:pt>
                <c:pt idx="1">
                  <c:v>0.52022471910112356</c:v>
                </c:pt>
                <c:pt idx="2">
                  <c:v>0.56353887399463809</c:v>
                </c:pt>
              </c:numCache>
            </c:numRef>
          </c:val>
          <c:extLst xmlns:c16r2="http://schemas.microsoft.com/office/drawing/2015/06/chart">
            <c:ext xmlns:c16="http://schemas.microsoft.com/office/drawing/2014/chart" uri="{C3380CC4-5D6E-409C-BE32-E72D297353CC}">
              <c16:uniqueId val="{00000000-9C51-4BBD-AB9F-5458E9A48891}"/>
            </c:ext>
          </c:extLst>
        </c:ser>
        <c:ser>
          <c:idx val="1"/>
          <c:order val="1"/>
          <c:tx>
            <c:strRef>
              <c:f>'Comp by Inst Reg-percent'!$K$46</c:f>
              <c:strCache>
                <c:ptCount val="1"/>
              </c:strCache>
            </c:strRef>
          </c:tx>
          <c:spPr>
            <a:solidFill>
              <a:srgbClr val="00B189"/>
            </a:solidFill>
            <a:ln>
              <a:noFill/>
            </a:ln>
            <a:effectLst/>
          </c:spPr>
          <c:invertIfNegative val="0"/>
          <c:cat>
            <c:strRef>
              <c:f>'Comp by Inst Reg-percent'!$A$47:$A$49</c:f>
              <c:strCache>
                <c:ptCount val="3"/>
                <c:pt idx="0">
                  <c:v>Certificate</c:v>
                </c:pt>
                <c:pt idx="1">
                  <c:v>Associate</c:v>
                </c:pt>
                <c:pt idx="2">
                  <c:v>Bachelor's</c:v>
                </c:pt>
              </c:strCache>
            </c:strRef>
          </c:cat>
          <c:val>
            <c:numRef>
              <c:f>'Comp by Inst Reg-percent'!$K$47:$K$49</c:f>
              <c:numCache>
                <c:formatCode>0.0%</c:formatCode>
                <c:ptCount val="3"/>
              </c:numCache>
            </c:numRef>
          </c:val>
          <c:extLst xmlns:c16r2="http://schemas.microsoft.com/office/drawing/2015/06/chart">
            <c:ext xmlns:c16="http://schemas.microsoft.com/office/drawing/2014/chart" uri="{C3380CC4-5D6E-409C-BE32-E72D297353CC}">
              <c16:uniqueId val="{00000001-9C51-4BBD-AB9F-5458E9A48891}"/>
            </c:ext>
          </c:extLst>
        </c:ser>
        <c:dLbls>
          <c:showLegendKey val="0"/>
          <c:showVal val="0"/>
          <c:showCatName val="0"/>
          <c:showSerName val="0"/>
          <c:showPercent val="0"/>
          <c:showBubbleSize val="0"/>
        </c:dLbls>
        <c:gapWidth val="219"/>
        <c:overlap val="100"/>
        <c:axId val="269225520"/>
        <c:axId val="269226080"/>
      </c:barChart>
      <c:catAx>
        <c:axId val="269225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226080"/>
        <c:crosses val="autoZero"/>
        <c:auto val="1"/>
        <c:lblAlgn val="ctr"/>
        <c:lblOffset val="100"/>
        <c:noMultiLvlLbl val="0"/>
      </c:catAx>
      <c:valAx>
        <c:axId val="2692260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22552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[2]Northwest!$D$43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3278-424A-A90E-40BC335A436A}"/>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3278-424A-A90E-40BC335A436A}"/>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3278-424A-A90E-40BC335A436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3278-424A-A90E-40BC335A436A}"/>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3278-424A-A90E-40BC335A436A}"/>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3278-424A-A90E-40BC335A436A}"/>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3278-424A-A90E-40BC335A436A}"/>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3278-424A-A90E-40BC335A436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[2]Northwest!$A$44:$C$54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[2]Northwest!$D$44:$D$54</c:f>
              <c:numCache>
                <c:formatCode>General</c:formatCode>
                <c:ptCount val="11"/>
                <c:pt idx="0">
                  <c:v>0.4507182595698746</c:v>
                </c:pt>
                <c:pt idx="1">
                  <c:v>0.39887984597882209</c:v>
                </c:pt>
                <c:pt idx="3">
                  <c:v>0.38687182596831654</c:v>
                </c:pt>
                <c:pt idx="4">
                  <c:v>0.32577777777777778</c:v>
                </c:pt>
                <c:pt idx="6">
                  <c:v>0.24807430901676483</c:v>
                </c:pt>
                <c:pt idx="7">
                  <c:v>0.19813302217036172</c:v>
                </c:pt>
                <c:pt idx="9">
                  <c:v>0.44185126582278483</c:v>
                </c:pt>
                <c:pt idx="10">
                  <c:v>0.37034383954154726</c:v>
                </c:pt>
              </c:numCache>
            </c:numRef>
          </c:val>
          <c:extLst xmlns:c16r2="http://schemas.microsoft.com/office/drawing/2015/06/chart">
            <c:ext xmlns:c16="http://schemas.microsoft.com/office/drawing/2014/chart" uri="{C3380CC4-5D6E-409C-BE32-E72D297353CC}">
              <c16:uniqueId val="{00000010-3278-424A-A90E-40BC335A436A}"/>
            </c:ext>
          </c:extLst>
        </c:ser>
        <c:dLbls>
          <c:dLblPos val="outEnd"/>
          <c:showLegendKey val="0"/>
          <c:showVal val="1"/>
          <c:showCatName val="0"/>
          <c:showSerName val="0"/>
          <c:showPercent val="0"/>
          <c:showBubbleSize val="0"/>
        </c:dLbls>
        <c:gapWidth val="75"/>
        <c:axId val="269783840"/>
        <c:axId val="269784400"/>
      </c:barChart>
      <c:catAx>
        <c:axId val="269783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69784400"/>
        <c:crosses val="autoZero"/>
        <c:auto val="1"/>
        <c:lblAlgn val="ctr"/>
        <c:lblOffset val="100"/>
        <c:noMultiLvlLbl val="0"/>
      </c:catAx>
      <c:valAx>
        <c:axId val="26978440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69783840"/>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2012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E69A-4159-A60B-D26B23C9228A}"/>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E69A-4159-A60B-D26B23C9228A}"/>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E69A-4159-A60B-D26B23C9228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E69A-4159-A60B-D26B23C9228A}"/>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E69A-4159-A60B-D26B23C9228A}"/>
              </c:ext>
            </c:extLst>
          </c:dPt>
          <c:dPt>
            <c:idx val="5"/>
            <c:invertIfNegative val="0"/>
            <c:bubble3D val="0"/>
            <c:spPr>
              <a:pattFill prst="pct50">
                <a:fgClr>
                  <a:srgbClr val="FFC000"/>
                </a:fgClr>
                <a:bgClr>
                  <a:schemeClr val="bg1"/>
                </a:bgClr>
              </a:pattFill>
              <a:ln>
                <a:noFill/>
              </a:ln>
              <a:effectLst/>
            </c:spPr>
            <c:extLst xmlns:c16r2="http://schemas.microsoft.com/office/drawing/2015/06/chart">
              <c:ext xmlns:c16="http://schemas.microsoft.com/office/drawing/2014/chart" uri="{C3380CC4-5D6E-409C-BE32-E72D297353CC}">
                <c16:uniqueId val="{0000000B-E69A-4159-A60B-D26B23C9228A}"/>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E69A-4159-A60B-D26B23C9228A}"/>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E69A-4159-A60B-D26B23C9228A}"/>
              </c:ext>
            </c:extLst>
          </c:dPt>
          <c:dPt>
            <c:idx val="8"/>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11-E69A-4159-A60B-D26B23C9228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West Texas</c:v>
                  </c:pt>
                </c:lvl>
              </c:multiLvlStrCache>
            </c:multiLvlStrRef>
          </c:cat>
          <c:val>
            <c:numRef>
              <c:f>'6-Year Grad Rate'!$D$55:$D$65</c:f>
              <c:numCache>
                <c:formatCode>0.0%</c:formatCode>
                <c:ptCount val="11"/>
                <c:pt idx="0">
                  <c:v>0.39931740614334471</c:v>
                </c:pt>
                <c:pt idx="1">
                  <c:v>0.3656387665198238</c:v>
                </c:pt>
                <c:pt idx="3">
                  <c:v>0.39323467230443976</c:v>
                </c:pt>
                <c:pt idx="4">
                  <c:v>0.24825174825174826</c:v>
                </c:pt>
                <c:pt idx="6">
                  <c:v>0.33333333333333331</c:v>
                </c:pt>
                <c:pt idx="7">
                  <c:v>0.15151515151515152</c:v>
                </c:pt>
                <c:pt idx="9">
                  <c:v>0.47560975609756095</c:v>
                </c:pt>
                <c:pt idx="10">
                  <c:v>0.33333333333333331</c:v>
                </c:pt>
              </c:numCache>
            </c:numRef>
          </c:val>
          <c:extLst xmlns:c16r2="http://schemas.microsoft.com/office/drawing/2015/06/chart">
            <c:ext xmlns:c16="http://schemas.microsoft.com/office/drawing/2014/chart" uri="{C3380CC4-5D6E-409C-BE32-E72D297353CC}">
              <c16:uniqueId val="{00000012-E69A-4159-A60B-D26B23C9228A}"/>
            </c:ext>
          </c:extLst>
        </c:ser>
        <c:dLbls>
          <c:dLblPos val="outEnd"/>
          <c:showLegendKey val="0"/>
          <c:showVal val="1"/>
          <c:showCatName val="0"/>
          <c:showSerName val="0"/>
          <c:showPercent val="0"/>
          <c:showBubbleSize val="0"/>
        </c:dLbls>
        <c:gapWidth val="75"/>
        <c:axId val="269786640"/>
        <c:axId val="269787200"/>
      </c:barChart>
      <c:catAx>
        <c:axId val="269786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69787200"/>
        <c:crosses val="autoZero"/>
        <c:auto val="1"/>
        <c:lblAlgn val="ctr"/>
        <c:lblOffset val="100"/>
        <c:noMultiLvlLbl val="0"/>
      </c:catAx>
      <c:valAx>
        <c:axId val="26978720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9786640"/>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2012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[2]HighPlains!$D$12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6FAD-4419-B101-B7C9470CAAAA}"/>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6FAD-4419-B101-B7C9470CAAAA}"/>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6FAD-4419-B101-B7C9470CAAAA}"/>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6FAD-4419-B101-B7C9470CAAAA}"/>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6FAD-4419-B101-B7C9470CAAAA}"/>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6FAD-4419-B101-B7C9470CAAAA}"/>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6FAD-4419-B101-B7C9470CAAAA}"/>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6FAD-4419-B101-B7C9470CAAAA}"/>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[2]HighPlains!$A$13:$C$23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[2]HighPlains!$D$13:$D$23</c:f>
              <c:numCache>
                <c:formatCode>General</c:formatCode>
                <c:ptCount val="11"/>
                <c:pt idx="0">
                  <c:v>0.76154357950765139</c:v>
                </c:pt>
                <c:pt idx="1">
                  <c:v>0.64204985291840844</c:v>
                </c:pt>
                <c:pt idx="3">
                  <c:v>0.60012294452128478</c:v>
                </c:pt>
                <c:pt idx="4">
                  <c:v>0.48619151561165419</c:v>
                </c:pt>
                <c:pt idx="6">
                  <c:v>0.48243082668477338</c:v>
                </c:pt>
                <c:pt idx="7">
                  <c:v>0.37108869925006466</c:v>
                </c:pt>
                <c:pt idx="9">
                  <c:v>0.767208413001912</c:v>
                </c:pt>
                <c:pt idx="10">
                  <c:v>0.65746606334841629</c:v>
                </c:pt>
              </c:numCache>
            </c:numRef>
          </c:val>
          <c:extLst xmlns:c16r2="http://schemas.microsoft.com/office/drawing/2015/06/chart">
            <c:ext xmlns:c16="http://schemas.microsoft.com/office/drawing/2014/chart" uri="{C3380CC4-5D6E-409C-BE32-E72D297353CC}">
              <c16:uniqueId val="{00000010-6FAD-4419-B101-B7C9470CAAAA}"/>
            </c:ext>
          </c:extLst>
        </c:ser>
        <c:dLbls>
          <c:showLegendKey val="0"/>
          <c:showVal val="0"/>
          <c:showCatName val="0"/>
          <c:showSerName val="0"/>
          <c:showPercent val="0"/>
          <c:showBubbleSize val="0"/>
        </c:dLbls>
        <c:gapWidth val="75"/>
        <c:axId val="270255344"/>
        <c:axId val="270255904"/>
      </c:barChart>
      <c:catAx>
        <c:axId val="270255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0255904"/>
        <c:crosses val="autoZero"/>
        <c:auto val="1"/>
        <c:lblAlgn val="ctr"/>
        <c:lblOffset val="100"/>
        <c:noMultiLvlLbl val="0"/>
      </c:catAx>
      <c:valAx>
        <c:axId val="270255904"/>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255344"/>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2012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xmlns:c16r2="http://schemas.microsoft.com/office/drawing/2015/06/chart">
              <c:ext xmlns:c16="http://schemas.microsoft.com/office/drawing/2014/chart" uri="{C3380CC4-5D6E-409C-BE32-E72D297353CC}">
                <c16:uniqueId val="{00000001-66F1-4DBD-ACA5-3B283C1DBD00}"/>
              </c:ext>
            </c:extLst>
          </c:dPt>
          <c:dPt>
            <c:idx val="1"/>
            <c:invertIfNegative val="0"/>
            <c:bubble3D val="0"/>
            <c:spPr>
              <a:pattFill prst="pct50">
                <a:fgClr>
                  <a:srgbClr val="005F84"/>
                </a:fgClr>
                <a:bgClr>
                  <a:schemeClr val="bg1"/>
                </a:bgClr>
              </a:pattFill>
              <a:ln>
                <a:noFill/>
              </a:ln>
              <a:effectLst/>
            </c:spPr>
            <c:extLst xmlns:c16r2="http://schemas.microsoft.com/office/drawing/2015/06/chart">
              <c:ext xmlns:c16="http://schemas.microsoft.com/office/drawing/2014/chart" uri="{C3380CC4-5D6E-409C-BE32-E72D297353CC}">
                <c16:uniqueId val="{00000003-66F1-4DBD-ACA5-3B283C1DBD00}"/>
              </c:ext>
            </c:extLst>
          </c:dPt>
          <c:dPt>
            <c:idx val="2"/>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5-66F1-4DBD-ACA5-3B283C1DBD00}"/>
              </c:ext>
            </c:extLst>
          </c:dPt>
          <c:dPt>
            <c:idx val="3"/>
            <c:invertIfNegative val="0"/>
            <c:bubble3D val="0"/>
            <c:spPr>
              <a:solidFill>
                <a:srgbClr val="00B189"/>
              </a:solidFill>
              <a:ln>
                <a:noFill/>
              </a:ln>
              <a:effectLst/>
            </c:spPr>
            <c:extLst xmlns:c16r2="http://schemas.microsoft.com/office/drawing/2015/06/chart">
              <c:ext xmlns:c16="http://schemas.microsoft.com/office/drawing/2014/chart" uri="{C3380CC4-5D6E-409C-BE32-E72D297353CC}">
                <c16:uniqueId val="{00000007-66F1-4DBD-ACA5-3B283C1DBD00}"/>
              </c:ext>
            </c:extLst>
          </c:dPt>
          <c:dPt>
            <c:idx val="4"/>
            <c:invertIfNegative val="0"/>
            <c:bubble3D val="0"/>
            <c:spPr>
              <a:pattFill prst="pct50">
                <a:fgClr>
                  <a:srgbClr val="00B189"/>
                </a:fgClr>
                <a:bgClr>
                  <a:schemeClr val="bg1"/>
                </a:bgClr>
              </a:pattFill>
              <a:ln>
                <a:noFill/>
              </a:ln>
              <a:effectLst/>
            </c:spPr>
            <c:extLst xmlns:c16r2="http://schemas.microsoft.com/office/drawing/2015/06/chart">
              <c:ext xmlns:c16="http://schemas.microsoft.com/office/drawing/2014/chart" uri="{C3380CC4-5D6E-409C-BE32-E72D297353CC}">
                <c16:uniqueId val="{00000009-66F1-4DBD-ACA5-3B283C1DBD00}"/>
              </c:ext>
            </c:extLst>
          </c:dPt>
          <c:dPt>
            <c:idx val="5"/>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B-66F1-4DBD-ACA5-3B283C1DBD00}"/>
              </c:ext>
            </c:extLst>
          </c:dPt>
          <c:dPt>
            <c:idx val="6"/>
            <c:invertIfNegative val="0"/>
            <c:bubble3D val="0"/>
            <c:spPr>
              <a:solidFill>
                <a:srgbClr val="F6B11A"/>
              </a:solidFill>
              <a:ln>
                <a:noFill/>
              </a:ln>
              <a:effectLst/>
            </c:spPr>
            <c:extLst xmlns:c16r2="http://schemas.microsoft.com/office/drawing/2015/06/chart">
              <c:ext xmlns:c16="http://schemas.microsoft.com/office/drawing/2014/chart" uri="{C3380CC4-5D6E-409C-BE32-E72D297353CC}">
                <c16:uniqueId val="{0000000D-66F1-4DBD-ACA5-3B283C1DBD00}"/>
              </c:ext>
            </c:extLst>
          </c:dPt>
          <c:dPt>
            <c:idx val="7"/>
            <c:invertIfNegative val="0"/>
            <c:bubble3D val="0"/>
            <c:spPr>
              <a:pattFill prst="pct50">
                <a:fgClr>
                  <a:srgbClr val="F6B11A"/>
                </a:fgClr>
                <a:bgClr>
                  <a:schemeClr val="bg1"/>
                </a:bgClr>
              </a:pattFill>
              <a:ln>
                <a:noFill/>
              </a:ln>
              <a:effectLst/>
            </c:spPr>
            <c:extLst xmlns:c16r2="http://schemas.microsoft.com/office/drawing/2015/06/chart">
              <c:ext xmlns:c16="http://schemas.microsoft.com/office/drawing/2014/chart" uri="{C3380CC4-5D6E-409C-BE32-E72D297353CC}">
                <c16:uniqueId val="{0000000F-66F1-4DBD-ACA5-3B283C1DBD0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West Texas</c:v>
                  </c:pt>
                </c:lvl>
              </c:multiLvlStrCache>
            </c:multiLvlStrRef>
          </c:cat>
          <c:val>
            <c:numRef>
              <c:f>'6-Year Grad Rate'!$D$24:$D$34</c:f>
              <c:numCache>
                <c:formatCode>0.0%</c:formatCode>
                <c:ptCount val="11"/>
                <c:pt idx="0">
                  <c:v>0.60731707317073169</c:v>
                </c:pt>
                <c:pt idx="1">
                  <c:v>0.4485294117647059</c:v>
                </c:pt>
                <c:pt idx="3">
                  <c:v>0.43701799485861181</c:v>
                </c:pt>
                <c:pt idx="4">
                  <c:v>0.30633802816901406</c:v>
                </c:pt>
                <c:pt idx="6">
                  <c:v>0.30769230769230771</c:v>
                </c:pt>
                <c:pt idx="7">
                  <c:v>0.32954545454545453</c:v>
                </c:pt>
                <c:pt idx="9">
                  <c:v>0.46666666666666667</c:v>
                </c:pt>
                <c:pt idx="10">
                  <c:v>0.46428571428571425</c:v>
                </c:pt>
              </c:numCache>
            </c:numRef>
          </c:val>
          <c:extLst xmlns:c16r2="http://schemas.microsoft.com/office/drawing/2015/06/chart">
            <c:ext xmlns:c16="http://schemas.microsoft.com/office/drawing/2014/chart" uri="{C3380CC4-5D6E-409C-BE32-E72D297353CC}">
              <c16:uniqueId val="{00000010-66F1-4DBD-ACA5-3B283C1DBD00}"/>
            </c:ext>
          </c:extLst>
        </c:ser>
        <c:dLbls>
          <c:showLegendKey val="0"/>
          <c:showVal val="0"/>
          <c:showCatName val="0"/>
          <c:showSerName val="0"/>
          <c:showPercent val="0"/>
          <c:showBubbleSize val="0"/>
        </c:dLbls>
        <c:gapWidth val="75"/>
        <c:axId val="270258144"/>
        <c:axId val="270258704"/>
      </c:barChart>
      <c:catAx>
        <c:axId val="27025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70258704"/>
        <c:crosses val="autoZero"/>
        <c:auto val="1"/>
        <c:lblAlgn val="ctr"/>
        <c:lblOffset val="100"/>
        <c:noMultiLvlLbl val="0"/>
      </c:catAx>
      <c:valAx>
        <c:axId val="270258704"/>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0258144"/>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xdr:row>
      <xdr:rowOff>4319</xdr:rowOff>
    </xdr:from>
    <xdr:to>
      <xdr:col>3</xdr:col>
      <xdr:colOff>114300</xdr:colOff>
      <xdr:row>16</xdr:row>
      <xdr:rowOff>138555</xdr:rowOff>
    </xdr:to>
    <xdr:pic>
      <xdr:nvPicPr>
        <xdr:cNvPr id="3" name="Picture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00275" y="1909319"/>
          <a:ext cx="2105025" cy="1277236"/>
        </a:xfrm>
        <a:prstGeom prst="rect">
          <a:avLst/>
        </a:prstGeom>
        <a:noFill/>
        <a:ln w="9525">
          <a:solidFill>
            <a:srgbClr val="9F351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1000125</xdr:colOff>
      <xdr:row>20</xdr:row>
      <xdr:rowOff>104775</xdr:rowOff>
    </xdr:from>
    <xdr:to>
      <xdr:col>3</xdr:col>
      <xdr:colOff>523875</xdr:colOff>
      <xdr:row>36</xdr:row>
      <xdr:rowOff>28575</xdr:rowOff>
    </xdr:to>
    <xdr:graphicFrame macro="">
      <xdr:nvGraphicFramePr>
        <xdr:cNvPr id="2" name="Chart 1">
          <a:extLst>
            <a:ext uri="{FF2B5EF4-FFF2-40B4-BE49-F238E27FC236}">
              <a16:creationId xmlns:a16="http://schemas.microsoft.com/office/drawing/2014/main" xmlns=""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600075</xdr:colOff>
      <xdr:row>20</xdr:row>
      <xdr:rowOff>104775</xdr:rowOff>
    </xdr:from>
    <xdr:to>
      <xdr:col>6</xdr:col>
      <xdr:colOff>371475</xdr:colOff>
      <xdr:row>36</xdr:row>
      <xdr:rowOff>28575</xdr:rowOff>
    </xdr:to>
    <xdr:graphicFrame macro="">
      <xdr:nvGraphicFramePr>
        <xdr:cNvPr id="13" name="Chart 12">
          <a:extLst>
            <a:ext uri="{FF2B5EF4-FFF2-40B4-BE49-F238E27FC236}">
              <a16:creationId xmlns:a16="http://schemas.microsoft.com/office/drawing/2014/main" xmlns="" id="{00000000-0008-0000-09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1000125</xdr:colOff>
      <xdr:row>36</xdr:row>
      <xdr:rowOff>95250</xdr:rowOff>
    </xdr:from>
    <xdr:to>
      <xdr:col>3</xdr:col>
      <xdr:colOff>523875</xdr:colOff>
      <xdr:row>52</xdr:row>
      <xdr:rowOff>19050</xdr:rowOff>
    </xdr:to>
    <xdr:graphicFrame macro="">
      <xdr:nvGraphicFramePr>
        <xdr:cNvPr id="15" name="Chart 14">
          <a:extLst>
            <a:ext uri="{FF2B5EF4-FFF2-40B4-BE49-F238E27FC236}">
              <a16:creationId xmlns:a16="http://schemas.microsoft.com/office/drawing/2014/main" xmlns="" id="{00000000-0008-0000-09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600075</xdr:colOff>
      <xdr:row>36</xdr:row>
      <xdr:rowOff>95250</xdr:rowOff>
    </xdr:from>
    <xdr:to>
      <xdr:col>6</xdr:col>
      <xdr:colOff>371475</xdr:colOff>
      <xdr:row>52</xdr:row>
      <xdr:rowOff>19050</xdr:rowOff>
    </xdr:to>
    <xdr:graphicFrame macro="">
      <xdr:nvGraphicFramePr>
        <xdr:cNvPr id="16" name="Chart 15">
          <a:extLst>
            <a:ext uri="{FF2B5EF4-FFF2-40B4-BE49-F238E27FC236}">
              <a16:creationId xmlns:a16="http://schemas.microsoft.com/office/drawing/2014/main" xmlns="" id="{00000000-0008-0000-09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38100</xdr:colOff>
      <xdr:row>8</xdr:row>
      <xdr:rowOff>100012</xdr:rowOff>
    </xdr:from>
    <xdr:to>
      <xdr:col>3</xdr:col>
      <xdr:colOff>552450</xdr:colOff>
      <xdr:row>20</xdr:row>
      <xdr:rowOff>23812</xdr:rowOff>
    </xdr:to>
    <xdr:graphicFrame macro="">
      <xdr:nvGraphicFramePr>
        <xdr:cNvPr id="3" name="Chart 2">
          <a:extLst>
            <a:ext uri="{FF2B5EF4-FFF2-40B4-BE49-F238E27FC236}">
              <a16:creationId xmlns:a16="http://schemas.microsoft.com/office/drawing/2014/main" xmlns="" id="{792757AB-FAB8-4590-9116-CB35AB61E9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619125</xdr:colOff>
      <xdr:row>8</xdr:row>
      <xdr:rowOff>104775</xdr:rowOff>
    </xdr:from>
    <xdr:to>
      <xdr:col>8</xdr:col>
      <xdr:colOff>152400</xdr:colOff>
      <xdr:row>20</xdr:row>
      <xdr:rowOff>28575</xdr:rowOff>
    </xdr:to>
    <xdr:graphicFrame macro="">
      <xdr:nvGraphicFramePr>
        <xdr:cNvPr id="8" name="Chart 7">
          <a:extLst>
            <a:ext uri="{FF2B5EF4-FFF2-40B4-BE49-F238E27FC236}">
              <a16:creationId xmlns:a16="http://schemas.microsoft.com/office/drawing/2014/main" xmlns="" id="{5802C477-EF4E-4616-B11A-2D1068E5D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xmlns=""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19</xdr:row>
      <xdr:rowOff>0</xdr:rowOff>
    </xdr:from>
    <xdr:to>
      <xdr:col>6</xdr:col>
      <xdr:colOff>666750</xdr:colOff>
      <xdr:row>33</xdr:row>
      <xdr:rowOff>76200</xdr:rowOff>
    </xdr:to>
    <xdr:graphicFrame macro="">
      <xdr:nvGraphicFramePr>
        <xdr:cNvPr id="5" name="Chart 4">
          <a:extLst>
            <a:ext uri="{FF2B5EF4-FFF2-40B4-BE49-F238E27FC236}">
              <a16:creationId xmlns:a16="http://schemas.microsoft.com/office/drawing/2014/main" xmlns="" id="{1F495DD1-2F23-4B56-A2C2-6CB35BB811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0.36944</cdr:x>
      <cdr:y>0.18171</cdr:y>
    </cdr:from>
    <cdr:to>
      <cdr:x>0.70694</cdr:x>
      <cdr:y>0.27546</cdr:y>
    </cdr:to>
    <cdr:grpSp>
      <cdr:nvGrpSpPr>
        <cdr:cNvPr id="2" name="Group 1">
          <a:extLst xmlns:a="http://schemas.openxmlformats.org/drawingml/2006/main">
            <a:ext uri="{FF2B5EF4-FFF2-40B4-BE49-F238E27FC236}">
              <a16:creationId xmlns:a16="http://schemas.microsoft.com/office/drawing/2014/main" xmlns="" id="{8DF6B7AA-3E7B-485F-AB19-DE27304B90FB}"/>
            </a:ext>
          </a:extLst>
        </cdr:cNvPr>
        <cdr:cNvGrpSpPr/>
      </cdr:nvGrpSpPr>
      <cdr:grpSpPr>
        <a:xfrm xmlns:a="http://schemas.openxmlformats.org/drawingml/2006/main">
          <a:off x="1689080" y="498467"/>
          <a:ext cx="1543050" cy="257175"/>
          <a:chOff x="0" y="0"/>
          <a:chExt cx="1543050" cy="257175"/>
        </a:xfrm>
      </cdr:grpSpPr>
      <cdr:sp macro="" textlink="">
        <cdr:nvSpPr>
          <cdr:cNvPr id="3" name="TextBox 4"/>
          <cdr:cNvSpPr txBox="1"/>
        </cdr:nvSpPr>
        <cdr:spPr>
          <a:xfrm xmlns:a="http://schemas.openxmlformats.org/drawingml/2006/main">
            <a:off x="0" y="0"/>
            <a:ext cx="1543050" cy="25717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ahoma" panose="020B0604030504040204" pitchFamily="34" charset="0"/>
                <a:ea typeface="Tahoma" panose="020B0604030504040204" pitchFamily="34" charset="0"/>
                <a:cs typeface="Tahoma" panose="020B0604030504040204" pitchFamily="34" charset="0"/>
              </a:rPr>
              <a:t>    Female            Male</a:t>
            </a:r>
          </a:p>
        </cdr:txBody>
      </cdr:sp>
      <cdr:sp macro="" textlink="">
        <cdr:nvSpPr>
          <cdr:cNvPr id="4" name="Rectangle 3"/>
          <cdr:cNvSpPr/>
        </cdr:nvSpPr>
        <cdr:spPr>
          <a:xfrm xmlns:a="http://schemas.openxmlformats.org/drawingml/2006/main">
            <a:off x="914400" y="47625"/>
            <a:ext cx="161925" cy="161925"/>
          </a:xfrm>
          <a:prstGeom xmlns:a="http://schemas.openxmlformats.org/drawingml/2006/main" prst="rect">
            <a:avLst/>
          </a:prstGeom>
          <a:pattFill xmlns:a="http://schemas.openxmlformats.org/drawingml/2006/main" prst="pct60">
            <a:fgClr>
              <a:schemeClr val="tx1">
                <a:lumMod val="65000"/>
                <a:lumOff val="35000"/>
              </a:schemeClr>
            </a:fgClr>
            <a:bgClr>
              <a:schemeClr val="bg1"/>
            </a:bgClr>
          </a:patt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sp macro="" textlink="">
        <cdr:nvSpPr>
          <cdr:cNvPr id="5" name="Rectangle 4"/>
          <cdr:cNvSpPr/>
        </cdr:nvSpPr>
        <cdr:spPr>
          <a:xfrm xmlns:a="http://schemas.openxmlformats.org/drawingml/2006/main">
            <a:off x="57150" y="47625"/>
            <a:ext cx="161925" cy="1619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grpSp>
  </cdr:relSizeAnchor>
</c:userShapes>
</file>

<file path=xl/drawings/drawing14.xml><?xml version="1.0" encoding="utf-8"?>
<xdr:wsDr xmlns:xdr="http://schemas.openxmlformats.org/drawingml/2006/spreadsheetDrawing" xmlns:a="http://schemas.openxmlformats.org/drawingml/2006/main">
  <xdr:twoCellAnchor>
    <xdr:from>
      <xdr:col>0</xdr:col>
      <xdr:colOff>295275</xdr:colOff>
      <xdr:row>38</xdr:row>
      <xdr:rowOff>66674</xdr:rowOff>
    </xdr:from>
    <xdr:to>
      <xdr:col>3</xdr:col>
      <xdr:colOff>504825</xdr:colOff>
      <xdr:row>52</xdr:row>
      <xdr:rowOff>142874</xdr:rowOff>
    </xdr:to>
    <xdr:graphicFrame macro="">
      <xdr:nvGraphicFramePr>
        <xdr:cNvPr id="4" name="Chart 3">
          <a:extLst>
            <a:ext uri="{FF2B5EF4-FFF2-40B4-BE49-F238E27FC236}">
              <a16:creationId xmlns:a16="http://schemas.microsoft.com/office/drawing/2014/main" xmlns=""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8</xdr:row>
      <xdr:rowOff>76200</xdr:rowOff>
    </xdr:from>
    <xdr:to>
      <xdr:col>8</xdr:col>
      <xdr:colOff>20013</xdr:colOff>
      <xdr:row>42</xdr:row>
      <xdr:rowOff>54864</xdr:rowOff>
    </xdr:to>
    <xdr:pic>
      <xdr:nvPicPr>
        <xdr:cNvPr id="2" name="Picture 1">
          <a:extLst>
            <a:ext uri="{FF2B5EF4-FFF2-40B4-BE49-F238E27FC236}">
              <a16:creationId xmlns:a16="http://schemas.microsoft.com/office/drawing/2014/main" xmlns="" id="{14AC22F8-9F4F-4072-A6CA-5195D55B6CBA}"/>
            </a:ext>
          </a:extLst>
        </xdr:cNvPr>
        <xdr:cNvPicPr>
          <a:picLocks noChangeAspect="1"/>
        </xdr:cNvPicPr>
      </xdr:nvPicPr>
      <xdr:blipFill>
        <a:blip xmlns:r="http://schemas.openxmlformats.org/officeDocument/2006/relationships" r:embed="rId1"/>
        <a:stretch>
          <a:fillRect/>
        </a:stretch>
      </xdr:blipFill>
      <xdr:spPr>
        <a:xfrm>
          <a:off x="47625" y="1600200"/>
          <a:ext cx="8354388" cy="6455664"/>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35</xdr:row>
      <xdr:rowOff>190499</xdr:rowOff>
    </xdr:from>
    <xdr:to>
      <xdr:col>4</xdr:col>
      <xdr:colOff>19050</xdr:colOff>
      <xdr:row>53</xdr:row>
      <xdr:rowOff>38100</xdr:rowOff>
    </xdr:to>
    <xdr:graphicFrame macro="">
      <xdr:nvGraphicFramePr>
        <xdr:cNvPr id="2" name="Chart 1">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0.33686</cdr:x>
      <cdr:y>0.90394</cdr:y>
    </cdr:from>
    <cdr:to>
      <cdr:x>0.65198</cdr:x>
      <cdr:y>0.98768</cdr:y>
    </cdr:to>
    <cdr:sp macro="" textlink="">
      <cdr:nvSpPr>
        <cdr:cNvPr id="3" name="TextBox 2"/>
        <cdr:cNvSpPr txBox="1"/>
      </cdr:nvSpPr>
      <cdr:spPr>
        <a:xfrm xmlns:a="http://schemas.openxmlformats.org/drawingml/2006/main">
          <a:off x="2185051" y="2961851"/>
          <a:ext cx="2044049" cy="2743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Highest</a:t>
          </a:r>
          <a:r>
            <a:rPr lang="en-US" sz="10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degree or award earned</a:t>
          </a:r>
          <a:endParaRPr lang="en-US" sz="10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dr:relSizeAnchor xmlns:cdr="http://schemas.openxmlformats.org/drawingml/2006/chartDrawing">
    <cdr:from>
      <cdr:x>0.86866</cdr:x>
      <cdr:y>0.69951</cdr:y>
    </cdr:from>
    <cdr:to>
      <cdr:x>0.98858</cdr:x>
      <cdr:y>0.84211</cdr:y>
    </cdr:to>
    <cdr:sp macro="" textlink="">
      <cdr:nvSpPr>
        <cdr:cNvPr id="4" name="TextBox 3"/>
        <cdr:cNvSpPr txBox="1"/>
      </cdr:nvSpPr>
      <cdr:spPr>
        <a:xfrm xmlns:a="http://schemas.openxmlformats.org/drawingml/2006/main">
          <a:off x="5543550" y="2278690"/>
          <a:ext cx="765320" cy="464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(Years after</a:t>
          </a:r>
          <a:r>
            <a:rPr lang="en-US" sz="9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rPr>
            <a:t> graduation)</a:t>
          </a:r>
          <a:endParaRPr lang="en-US" sz="90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xmlns=""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5</xdr:col>
      <xdr:colOff>591931</xdr:colOff>
      <xdr:row>50</xdr:row>
      <xdr:rowOff>83014</xdr:rowOff>
    </xdr:to>
    <xdr:pic>
      <xdr:nvPicPr>
        <xdr:cNvPr id="2" name="Picture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609600" y="6219825"/>
          <a:ext cx="7145131" cy="388348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50</xdr:row>
      <xdr:rowOff>176211</xdr:rowOff>
    </xdr:from>
    <xdr:to>
      <xdr:col>2</xdr:col>
      <xdr:colOff>480058</xdr:colOff>
      <xdr:row>63</xdr:row>
      <xdr:rowOff>176211</xdr:rowOff>
    </xdr:to>
    <xdr:graphicFrame macro="">
      <xdr:nvGraphicFramePr>
        <xdr:cNvPr id="2" name="Chart 1">
          <a:extLst>
            <a:ext uri="{FF2B5EF4-FFF2-40B4-BE49-F238E27FC236}">
              <a16:creationId xmlns:a16="http://schemas.microsoft.com/office/drawing/2014/main" xmlns=""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50</xdr:row>
      <xdr:rowOff>171450</xdr:rowOff>
    </xdr:from>
    <xdr:to>
      <xdr:col>6</xdr:col>
      <xdr:colOff>394334</xdr:colOff>
      <xdr:row>63</xdr:row>
      <xdr:rowOff>171450</xdr:rowOff>
    </xdr:to>
    <xdr:graphicFrame macro="">
      <xdr:nvGraphicFramePr>
        <xdr:cNvPr id="3" name="Chart 2">
          <a:extLst>
            <a:ext uri="{FF2B5EF4-FFF2-40B4-BE49-F238E27FC236}">
              <a16:creationId xmlns:a16="http://schemas.microsoft.com/office/drawing/2014/main" xmlns=""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50</xdr:row>
      <xdr:rowOff>171450</xdr:rowOff>
    </xdr:from>
    <xdr:to>
      <xdr:col>10</xdr:col>
      <xdr:colOff>1013459</xdr:colOff>
      <xdr:row>63</xdr:row>
      <xdr:rowOff>171450</xdr:rowOff>
    </xdr:to>
    <xdr:graphicFrame macro="">
      <xdr:nvGraphicFramePr>
        <xdr:cNvPr id="4" name="Chart 3">
          <a:extLst>
            <a:ext uri="{FF2B5EF4-FFF2-40B4-BE49-F238E27FC236}">
              <a16:creationId xmlns:a16="http://schemas.microsoft.com/office/drawing/2014/main" xmlns=""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304799</xdr:colOff>
      <xdr:row>42</xdr:row>
      <xdr:rowOff>14286</xdr:rowOff>
    </xdr:from>
    <xdr:to>
      <xdr:col>12</xdr:col>
      <xdr:colOff>609599</xdr:colOff>
      <xdr:row>55</xdr:row>
      <xdr:rowOff>138111</xdr:rowOff>
    </xdr:to>
    <xdr:graphicFrame macro="">
      <xdr:nvGraphicFramePr>
        <xdr:cNvPr id="2" name="Chart 1">
          <a:extLst>
            <a:ext uri="{FF2B5EF4-FFF2-40B4-BE49-F238E27FC236}">
              <a16:creationId xmlns:a16="http://schemas.microsoft.com/office/drawing/2014/main" xmlns="" id="{F9CDBD30-3441-4A49-A58D-34410CB6D0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xmlns="" id="{7B29EDCD-FC18-4EA5-ACBC-8786258B6C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323849</xdr:colOff>
      <xdr:row>10</xdr:row>
      <xdr:rowOff>42862</xdr:rowOff>
    </xdr:from>
    <xdr:to>
      <xdr:col>13</xdr:col>
      <xdr:colOff>19049</xdr:colOff>
      <xdr:row>23</xdr:row>
      <xdr:rowOff>166687</xdr:rowOff>
    </xdr:to>
    <xdr:graphicFrame macro="">
      <xdr:nvGraphicFramePr>
        <xdr:cNvPr id="4" name="Chart 3">
          <a:extLst>
            <a:ext uri="{FF2B5EF4-FFF2-40B4-BE49-F238E27FC236}">
              <a16:creationId xmlns:a16="http://schemas.microsoft.com/office/drawing/2014/main" xmlns="" id="{3D791448-6C98-4E62-9A0B-9951DF59B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xmlns="" id="{01D36E2A-2F04-4DDA-9B0A-E0EFEC6BD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file\APP\PA\Strategic%20Planning\Annual%20Projects\Regional%20Plan\2018\Regional%20Workbooks\Updated%20Workbooks_October2018\Copy%20of%20Part%203%20-%20Reg9_WestTexas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Graduation%20Rates%20by%20Gen%20Eth/Output/Regional%20Data%202019%20Grad%20Ra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9/SAS%20Programs%20and%20Data/TSI/TSIHSEnrollmentwithpercents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p"/>
      <sheetName val="Occ. Growth"/>
      <sheetName val="Pop. Proj."/>
      <sheetName val="Attainment"/>
      <sheetName val="Completion Pell By Level Region"/>
      <sheetName val="Completion by Region of Fice FY"/>
      <sheetName val="Comp by Inst Reg-counts"/>
      <sheetName val="Comp by Inst Reg-percent"/>
      <sheetName val="6-YR Grad Rate"/>
      <sheetName val="HS to Coll - College Readiness"/>
      <sheetName val="Reg College summary"/>
      <sheetName val="HS to Coll. "/>
      <sheetName val="Enrollment-Region of Residence"/>
      <sheetName val="Enrollment at Inst in Region"/>
      <sheetName val="Enrollment In&amp;Out"/>
    </sheetNames>
    <sheetDataSet>
      <sheetData sheetId="0" refreshError="1"/>
      <sheetData sheetId="1" refreshError="1"/>
      <sheetData sheetId="2" refreshError="1"/>
      <sheetData sheetId="3" refreshError="1"/>
      <sheetData sheetId="4" refreshError="1"/>
      <sheetData sheetId="5">
        <row r="269">
          <cell r="U269" t="str">
            <v>ABILENE CHRISTIAN UNIVERSITY</v>
          </cell>
        </row>
      </sheetData>
      <sheetData sheetId="6">
        <row r="2">
          <cell r="C2" t="str">
            <v>AMARILLO COLLEGE</v>
          </cell>
        </row>
      </sheetData>
      <sheetData sheetId="7" refreshError="1"/>
      <sheetData sheetId="8" refreshError="1"/>
      <sheetData sheetId="9" refreshError="1"/>
      <sheetData sheetId="10" refreshError="1"/>
      <sheetData sheetId="11">
        <row r="1161">
          <cell r="B1161" t="str">
            <v>ABILENE CHRISTIAN UNIVERSITY</v>
          </cell>
        </row>
        <row r="1162">
          <cell r="B1162" t="str">
            <v>ANGELO STATE UNIVERSITY</v>
          </cell>
        </row>
        <row r="1163">
          <cell r="B1163" t="str">
            <v>AUSTIN COLLEGE</v>
          </cell>
        </row>
        <row r="1164">
          <cell r="B1164" t="str">
            <v>BAYLOR UNIVERSITY</v>
          </cell>
        </row>
        <row r="1165">
          <cell r="B1165" t="str">
            <v>DALLAS BAPTIST UNIVERSITY</v>
          </cell>
        </row>
        <row r="1166">
          <cell r="B1166" t="str">
            <v>EAST TEXAS BAPTIST UNIVERSITY</v>
          </cell>
        </row>
        <row r="1167">
          <cell r="B1167" t="str">
            <v>HARDIN-SIMMONS UNIVERSITY</v>
          </cell>
        </row>
        <row r="1168">
          <cell r="B1168" t="str">
            <v>HOWARD PAYNE UNIVERSITY</v>
          </cell>
        </row>
        <row r="1169">
          <cell r="B1169" t="str">
            <v>LETOURNEAU UNIVERSITY</v>
          </cell>
        </row>
        <row r="1170">
          <cell r="B1170" t="str">
            <v>LUBBOCK CHRISTIAN UNIVERSITY</v>
          </cell>
        </row>
        <row r="1171">
          <cell r="B1171" t="str">
            <v>MCMURRY UNIVERSITY</v>
          </cell>
        </row>
        <row r="1172">
          <cell r="B1172" t="str">
            <v>MIDLAND COLLEGE</v>
          </cell>
        </row>
        <row r="1173">
          <cell r="B1173" t="str">
            <v>MIDWESTERN STATE UNIVERSITY</v>
          </cell>
        </row>
        <row r="1174">
          <cell r="B1174" t="str">
            <v>OUR LADY OF THE LAKE UNIV/SA</v>
          </cell>
        </row>
        <row r="1175">
          <cell r="B1175" t="str">
            <v>PRAIRIE VIEW A&amp;M UNIVERSITY</v>
          </cell>
        </row>
        <row r="1176">
          <cell r="B1176" t="str">
            <v>RICE UNIVERSITY</v>
          </cell>
        </row>
        <row r="1177">
          <cell r="B1177" t="str">
            <v>SAM HOUSTON STATE UNIVERSITY</v>
          </cell>
        </row>
        <row r="1178">
          <cell r="B1178" t="str">
            <v>SCHREINER UNIVERSITY</v>
          </cell>
        </row>
        <row r="1179">
          <cell r="B1179" t="str">
            <v>SOUTHERN METHODIST UNIVERSITY</v>
          </cell>
        </row>
        <row r="1180">
          <cell r="B1180" t="str">
            <v>SOUTHWESTERN ASSEM OF GOD UNIV</v>
          </cell>
        </row>
        <row r="1181">
          <cell r="B1181" t="str">
            <v>SOUTHWESTERN UNIVERSITY</v>
          </cell>
        </row>
        <row r="1182">
          <cell r="B1182" t="str">
            <v>ST. EDWARD'S UNIVERSITY</v>
          </cell>
        </row>
        <row r="1183">
          <cell r="B1183" t="str">
            <v>ST. MARY'S UNIVERSITY</v>
          </cell>
        </row>
        <row r="1184">
          <cell r="B1184" t="str">
            <v>STEPHEN F. AUSTIN STATE UNIV</v>
          </cell>
        </row>
        <row r="1185">
          <cell r="B1185" t="str">
            <v>SUL ROSS STATE UNIVERSITY</v>
          </cell>
        </row>
        <row r="1186">
          <cell r="B1186" t="str">
            <v>TAMU SYSTEM HLTH SCI CTR</v>
          </cell>
        </row>
        <row r="1187">
          <cell r="B1187" t="str">
            <v>TARLETON STATE UNIVERSITY</v>
          </cell>
        </row>
        <row r="1188">
          <cell r="B1188" t="str">
            <v>TEXAS A&amp;M UNIV AT GALVESTON</v>
          </cell>
        </row>
        <row r="1189">
          <cell r="B1189" t="str">
            <v>TEXAS A&amp;M UNIV-CORPUS CHRISTI</v>
          </cell>
        </row>
        <row r="1190">
          <cell r="B1190" t="str">
            <v>TEXAS A&amp;M UNIV-KINGSVILLE</v>
          </cell>
        </row>
        <row r="1191">
          <cell r="B1191" t="str">
            <v>TEXAS A&amp;M UNIVERSITY</v>
          </cell>
        </row>
        <row r="1192">
          <cell r="B1192" t="str">
            <v>TEXAS A&amp;M UNIVERSITY-COMMERCE</v>
          </cell>
        </row>
        <row r="1193">
          <cell r="B1193" t="str">
            <v>TEXAS CHRISTIAN UNIVERSITY</v>
          </cell>
        </row>
        <row r="1194">
          <cell r="B1194" t="str">
            <v>TEXAS LUTHERAN UNIVERSITY</v>
          </cell>
        </row>
        <row r="1195">
          <cell r="B1195" t="str">
            <v>TEXAS STATE UNIVERSITY</v>
          </cell>
        </row>
        <row r="1196">
          <cell r="B1196" t="str">
            <v>TEXAS TECH UNIV HLTH SCI CTR</v>
          </cell>
        </row>
        <row r="1197">
          <cell r="B1197" t="str">
            <v>TEXAS TECH UNIVERSITY</v>
          </cell>
        </row>
        <row r="1198">
          <cell r="B1198" t="str">
            <v>TEXAS WESLEYAN UNIVERSITY</v>
          </cell>
        </row>
        <row r="1199">
          <cell r="B1199" t="str">
            <v>TEXAS WOMAN'S UNIVERSITY</v>
          </cell>
        </row>
        <row r="1200">
          <cell r="B1200" t="str">
            <v>TRINITY UNIVERSITY</v>
          </cell>
        </row>
        <row r="1201">
          <cell r="B1201" t="str">
            <v>U. OF HOUSTON-DOWNTOWN</v>
          </cell>
        </row>
        <row r="1202">
          <cell r="B1202" t="str">
            <v>U. OF TEXAS AT ARLINGTON</v>
          </cell>
        </row>
        <row r="1203">
          <cell r="B1203" t="str">
            <v>U. OF TEXAS AT AUSTIN</v>
          </cell>
        </row>
        <row r="1204">
          <cell r="B1204" t="str">
            <v>U. OF TEXAS AT DALLAS</v>
          </cell>
        </row>
        <row r="1205">
          <cell r="B1205" t="str">
            <v>U. OF TEXAS AT EL PASO</v>
          </cell>
        </row>
        <row r="1206">
          <cell r="B1206" t="str">
            <v>U. OF TEXAS AT SAN ANTONIO</v>
          </cell>
        </row>
        <row r="1207">
          <cell r="B1207" t="str">
            <v>U. OF TEXAS AT TYLER</v>
          </cell>
        </row>
        <row r="1208">
          <cell r="B1208" t="str">
            <v>U. OF TEXAS-PERMIAN BASIN</v>
          </cell>
        </row>
        <row r="1209">
          <cell r="B1209" t="str">
            <v>UNIV OF MARY HARDIN-BAYLOR</v>
          </cell>
        </row>
        <row r="1210">
          <cell r="B1210" t="str">
            <v>UNIV OF THE INCARNATE WORD</v>
          </cell>
        </row>
        <row r="1211">
          <cell r="B1211" t="str">
            <v>UNIVERSITY OF DALLAS</v>
          </cell>
        </row>
        <row r="1212">
          <cell r="B1212" t="str">
            <v>UNIVERSITY OF HOUSTON</v>
          </cell>
        </row>
        <row r="1213">
          <cell r="B1213" t="str">
            <v>UNIVERSITY OF NORTH TEXAS</v>
          </cell>
        </row>
        <row r="1214">
          <cell r="B1214" t="str">
            <v>UNT HEALTH SCIENCE CENTER</v>
          </cell>
        </row>
        <row r="1215">
          <cell r="B1215" t="str">
            <v>UT HEALTH SCIENCE CTR/SA</v>
          </cell>
        </row>
        <row r="1216">
          <cell r="B1216" t="str">
            <v>UT MEDICAL BRANCH GALVESTON</v>
          </cell>
        </row>
        <row r="1217">
          <cell r="B1217" t="str">
            <v>WAYLAND BAPTIST UNIVERSITY</v>
          </cell>
        </row>
        <row r="1218">
          <cell r="B1218" t="str">
            <v>WEST TEXAS A&amp;M UNIVERSITY</v>
          </cell>
        </row>
        <row r="1219">
          <cell r="B1219" t="str">
            <v>ALAMO CCD NW VISTA COLLEGE</v>
          </cell>
        </row>
        <row r="1220">
          <cell r="B1220" t="str">
            <v>ALAMO CCD SAN ANTONIO COLLEGE</v>
          </cell>
        </row>
        <row r="1221">
          <cell r="B1221" t="str">
            <v>AMARILLO COLLEGE</v>
          </cell>
        </row>
        <row r="1222">
          <cell r="B1222" t="str">
            <v>AUSTIN COMMUNITY COLLEGE</v>
          </cell>
        </row>
        <row r="1223">
          <cell r="B1223" t="str">
            <v>BLINN COLLEGE DISTRICT</v>
          </cell>
        </row>
        <row r="1224">
          <cell r="B1224" t="str">
            <v>CISCO COLLEGE</v>
          </cell>
        </row>
        <row r="1225">
          <cell r="B1225" t="str">
            <v>CLARENDON COLLEGE</v>
          </cell>
        </row>
        <row r="1226">
          <cell r="B1226" t="str">
            <v>COASTAL BEND COLLEGE</v>
          </cell>
        </row>
        <row r="1227">
          <cell r="B1227" t="str">
            <v>COLLIN CO COMM COLL DISTRICT</v>
          </cell>
        </row>
        <row r="1228">
          <cell r="B1228" t="str">
            <v>DCCCD BROOKHAVEN COLLEGE</v>
          </cell>
        </row>
        <row r="1229">
          <cell r="B1229" t="str">
            <v>DCCCD EL CENTRO COLLEGE</v>
          </cell>
        </row>
        <row r="1230">
          <cell r="B1230" t="str">
            <v>DCCCD MOUNTAIN VIEW COLLEGE</v>
          </cell>
        </row>
        <row r="1231">
          <cell r="B1231" t="str">
            <v>DCCCD NORTH LAKE COLLEGE</v>
          </cell>
        </row>
        <row r="1232">
          <cell r="B1232" t="str">
            <v>HILL COLLEGE</v>
          </cell>
        </row>
        <row r="1233">
          <cell r="B1233" t="str">
            <v>HOUSTON COMMUNITY COLLEGE</v>
          </cell>
        </row>
        <row r="1234">
          <cell r="B1234" t="str">
            <v>HOWARD COLLEGE</v>
          </cell>
        </row>
        <row r="1235">
          <cell r="B1235" t="str">
            <v>LEE COLLEGE</v>
          </cell>
        </row>
        <row r="1236">
          <cell r="B1236" t="str">
            <v>LONE STAR COLLEGE - CY-FAIR</v>
          </cell>
        </row>
        <row r="1237">
          <cell r="B1237" t="str">
            <v>LONE STAR COLLEGE - KINGWOOD</v>
          </cell>
        </row>
        <row r="1238">
          <cell r="B1238" t="str">
            <v>LONE STAR COLLEGE - MONTGOMERY</v>
          </cell>
        </row>
        <row r="1239">
          <cell r="B1239" t="str">
            <v>LONE STAR COLLEGE - N. HARRIS</v>
          </cell>
        </row>
        <row r="1240">
          <cell r="B1240" t="str">
            <v>MCLENNAN COMMUNITY COLLEGE</v>
          </cell>
        </row>
        <row r="1241">
          <cell r="B1241" t="str">
            <v>NORTH CENTRAL TEXAS COLLEGE</v>
          </cell>
        </row>
        <row r="1242">
          <cell r="B1242" t="str">
            <v>ODESSA COLLEGE</v>
          </cell>
        </row>
        <row r="1243">
          <cell r="B1243" t="str">
            <v>PANOLA COLLEGE</v>
          </cell>
        </row>
        <row r="1244">
          <cell r="B1244" t="str">
            <v>RANGER COLLEGE</v>
          </cell>
        </row>
        <row r="1245">
          <cell r="B1245" t="str">
            <v>SOUTH PLAINS COLLEGE</v>
          </cell>
        </row>
        <row r="1246">
          <cell r="B1246" t="str">
            <v>SOUTHWEST COLLEGIATE INSTITUTE</v>
          </cell>
        </row>
        <row r="1247">
          <cell r="B1247" t="str">
            <v>SOUTHWEST TEXAS JUNIOR COLLEGE</v>
          </cell>
        </row>
        <row r="1248">
          <cell r="B1248" t="str">
            <v>SOUTHWESTERN CHRISTIAN COLLEGE</v>
          </cell>
        </row>
        <row r="1249">
          <cell r="B1249" t="str">
            <v>TARRANT CO NORTHEAST CAMPUS</v>
          </cell>
        </row>
        <row r="1250">
          <cell r="B1250" t="str">
            <v>TARRANT CO NORTHWEST CAMPUS</v>
          </cell>
        </row>
        <row r="1251">
          <cell r="B1251" t="str">
            <v>TEXAS STATE T. C. WACO</v>
          </cell>
        </row>
        <row r="1252">
          <cell r="B1252" t="str">
            <v>TEXAS STATE T. C. WEST TEXAS</v>
          </cell>
        </row>
        <row r="1253">
          <cell r="B1253" t="str">
            <v>TRINITY VALLEY COMM COLLEGE</v>
          </cell>
        </row>
        <row r="1254">
          <cell r="B1254" t="str">
            <v>TYLER JUNIOR COLLEGE</v>
          </cell>
        </row>
        <row r="1255">
          <cell r="B1255" t="str">
            <v>VERNON COLLEGE</v>
          </cell>
        </row>
        <row r="1256">
          <cell r="B1256" t="str">
            <v>WEATHERFORD COLLEGE</v>
          </cell>
        </row>
        <row r="1257">
          <cell r="B1257" t="str">
            <v>WESTERN TEXAS COLLEGE</v>
          </cell>
        </row>
        <row r="1258">
          <cell r="B1258" t="str">
            <v>BRAZOSPORT COLLEGE</v>
          </cell>
        </row>
        <row r="1259">
          <cell r="B1259" t="str">
            <v>CENTRAL TEXAS COLLEGE</v>
          </cell>
        </row>
        <row r="1260">
          <cell r="B1260" t="str">
            <v>COLLEGE OF THE MAINLAND COMMUN</v>
          </cell>
        </row>
        <row r="1261">
          <cell r="B1261" t="str">
            <v>DCCCD CEDAR VALLEY COLLEGE</v>
          </cell>
        </row>
        <row r="1262">
          <cell r="B1262" t="str">
            <v>DCCCD EASTFIELD COLLEGE</v>
          </cell>
        </row>
        <row r="1263">
          <cell r="B1263" t="str">
            <v>GALVESTON COLLEGE</v>
          </cell>
        </row>
        <row r="1264">
          <cell r="B1264" t="str">
            <v>GRAYSON COLLEGE</v>
          </cell>
        </row>
        <row r="1265">
          <cell r="B1265" t="str">
            <v>KILGORE COLLEGE</v>
          </cell>
        </row>
        <row r="1266">
          <cell r="B1266" t="str">
            <v>LAREDO COLLEGE</v>
          </cell>
        </row>
        <row r="1267">
          <cell r="B1267" t="str">
            <v>NAVARRO COLLEGE</v>
          </cell>
        </row>
        <row r="1268">
          <cell r="B1268" t="str">
            <v>SAN JACINTO COLLEGE CEN CAMPUS</v>
          </cell>
        </row>
      </sheetData>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0.76154357950765139</v>
          </cell>
        </row>
        <row r="14">
          <cell r="A14"/>
          <cell r="B14"/>
          <cell r="C14" t="str">
            <v>M</v>
          </cell>
          <cell r="D14">
            <v>0.64204985291840844</v>
          </cell>
        </row>
        <row r="15">
          <cell r="A15"/>
          <cell r="B15"/>
          <cell r="C15"/>
          <cell r="D15"/>
        </row>
        <row r="16">
          <cell r="A16"/>
          <cell r="B16" t="str">
            <v>Hispanic</v>
          </cell>
          <cell r="C16" t="str">
            <v>F</v>
          </cell>
          <cell r="D16">
            <v>0.60012294452128478</v>
          </cell>
        </row>
        <row r="17">
          <cell r="A17"/>
          <cell r="B17"/>
          <cell r="C17" t="str">
            <v>M</v>
          </cell>
          <cell r="D17">
            <v>0.48619151561165419</v>
          </cell>
        </row>
        <row r="18">
          <cell r="A18"/>
          <cell r="B18"/>
          <cell r="C18"/>
          <cell r="D18"/>
        </row>
        <row r="19">
          <cell r="A19"/>
          <cell r="B19" t="str">
            <v>African American</v>
          </cell>
          <cell r="C19" t="str">
            <v>F</v>
          </cell>
          <cell r="D19">
            <v>0.48243082668477338</v>
          </cell>
        </row>
        <row r="20">
          <cell r="A20"/>
          <cell r="B20"/>
          <cell r="C20" t="str">
            <v>M</v>
          </cell>
          <cell r="D20">
            <v>0.37108869925006466</v>
          </cell>
        </row>
        <row r="21">
          <cell r="A21"/>
          <cell r="B21"/>
          <cell r="C21"/>
          <cell r="D21"/>
        </row>
        <row r="22">
          <cell r="A22"/>
          <cell r="B22" t="str">
            <v>Other</v>
          </cell>
          <cell r="C22" t="str">
            <v>F</v>
          </cell>
          <cell r="D22">
            <v>0.767208413001912</v>
          </cell>
        </row>
        <row r="23">
          <cell r="A23"/>
          <cell r="B23"/>
          <cell r="C23" t="str">
            <v>M</v>
          </cell>
          <cell r="D23">
            <v>0.65746606334841629</v>
          </cell>
        </row>
      </sheetData>
      <sheetData sheetId="1">
        <row r="43">
          <cell r="D43" t="str">
            <v>6-year</v>
          </cell>
        </row>
        <row r="44">
          <cell r="A44" t="str">
            <v>Statewide</v>
          </cell>
          <cell r="B44" t="str">
            <v>White</v>
          </cell>
          <cell r="C44" t="str">
            <v>F</v>
          </cell>
          <cell r="D44">
            <v>0.4507182595698746</v>
          </cell>
        </row>
        <row r="45">
          <cell r="A45"/>
          <cell r="B45"/>
          <cell r="C45" t="str">
            <v>M</v>
          </cell>
          <cell r="D45">
            <v>0.39887984597882209</v>
          </cell>
        </row>
        <row r="46">
          <cell r="A46"/>
          <cell r="B46"/>
          <cell r="C46"/>
          <cell r="D46"/>
        </row>
        <row r="47">
          <cell r="A47"/>
          <cell r="B47" t="str">
            <v>Hispanic</v>
          </cell>
          <cell r="C47" t="str">
            <v>F</v>
          </cell>
          <cell r="D47">
            <v>0.38687182596831654</v>
          </cell>
        </row>
        <row r="48">
          <cell r="A48"/>
          <cell r="B48"/>
          <cell r="C48" t="str">
            <v>M</v>
          </cell>
          <cell r="D48">
            <v>0.32577777777777778</v>
          </cell>
        </row>
        <row r="49">
          <cell r="A49"/>
          <cell r="B49"/>
          <cell r="C49"/>
          <cell r="D49"/>
        </row>
        <row r="50">
          <cell r="A50"/>
          <cell r="B50" t="str">
            <v>African American</v>
          </cell>
          <cell r="C50" t="str">
            <v>F</v>
          </cell>
          <cell r="D50">
            <v>0.24807430901676483</v>
          </cell>
        </row>
        <row r="51">
          <cell r="A51"/>
          <cell r="B51"/>
          <cell r="C51" t="str">
            <v>M</v>
          </cell>
          <cell r="D51">
            <v>0.19813302217036172</v>
          </cell>
        </row>
        <row r="52">
          <cell r="A52"/>
          <cell r="B52"/>
          <cell r="C52"/>
          <cell r="D52"/>
        </row>
        <row r="53">
          <cell r="A53"/>
          <cell r="B53" t="str">
            <v>Other</v>
          </cell>
          <cell r="C53" t="str">
            <v>F</v>
          </cell>
          <cell r="D53">
            <v>0.44185126582278483</v>
          </cell>
        </row>
        <row r="54">
          <cell r="A54"/>
          <cell r="B54"/>
          <cell r="C54" t="str">
            <v>M</v>
          </cell>
          <cell r="D54">
            <v>0.37034383954154726</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2017"/>
      <sheetName val="High Plains"/>
      <sheetName val="Northwest"/>
      <sheetName val="Metroplex"/>
      <sheetName val="UpperEast"/>
      <sheetName val="Southeast"/>
      <sheetName val="GulfCoast"/>
      <sheetName val="CentralTX"/>
      <sheetName val="SouthTx"/>
      <sheetName val="West TX"/>
      <sheetName val="URGV"/>
    </sheetNames>
    <sheetDataSet>
      <sheetData sheetId="0"/>
      <sheetData sheetId="1"/>
      <sheetData sheetId="2"/>
      <sheetData sheetId="3"/>
      <sheetData sheetId="4"/>
      <sheetData sheetId="5"/>
      <sheetData sheetId="6"/>
      <sheetData sheetId="7"/>
      <sheetData sheetId="8"/>
      <sheetData sheetId="9"/>
      <sheetData sheetId="10">
        <row r="2">
          <cell r="B2" t="str">
            <v>All areas</v>
          </cell>
          <cell r="C2" t="str">
            <v>Math</v>
          </cell>
          <cell r="D2" t="str">
            <v>Writing</v>
          </cell>
          <cell r="E2" t="str">
            <v>Reading</v>
          </cell>
        </row>
        <row r="3">
          <cell r="A3" t="str">
            <v>West TX</v>
          </cell>
          <cell r="B3">
            <v>0.52186379928315407</v>
          </cell>
          <cell r="C3">
            <v>0.57132616487455201</v>
          </cell>
          <cell r="D3">
            <v>0.80430107526881722</v>
          </cell>
          <cell r="E3">
            <v>0.73512544802867386</v>
          </cell>
        </row>
        <row r="4">
          <cell r="A4" t="str">
            <v>Statewide</v>
          </cell>
          <cell r="B4">
            <v>0.61657016940163278</v>
          </cell>
          <cell r="C4">
            <v>0.65129024314785233</v>
          </cell>
          <cell r="D4">
            <v>0.88040232098547178</v>
          </cell>
          <cell r="E4">
            <v>0.78861100763349135</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zoomScaleNormal="100" zoomScaleSheetLayoutView="100" workbookViewId="0">
      <selection sqref="A1:H1"/>
    </sheetView>
  </sheetViews>
  <sheetFormatPr defaultRowHeight="15" x14ac:dyDescent="0.25"/>
  <cols>
    <col min="1" max="1" width="33" style="8" customWidth="1"/>
    <col min="2" max="2" width="20.7109375" style="8" customWidth="1"/>
    <col min="3" max="4" width="9.140625" style="8"/>
    <col min="5" max="5" width="9.140625" style="8" customWidth="1"/>
    <col min="6" max="6" width="21.85546875" style="8" customWidth="1"/>
    <col min="7" max="7" width="14.28515625" style="8" customWidth="1"/>
    <col min="8" max="9" width="9.140625" style="8"/>
    <col min="10" max="11" width="9.140625" style="1"/>
  </cols>
  <sheetData>
    <row r="1" spans="1:13" s="19" customFormat="1" ht="15" customHeight="1" x14ac:dyDescent="0.25">
      <c r="A1" s="512" t="s">
        <v>281</v>
      </c>
      <c r="B1" s="513"/>
      <c r="C1" s="513"/>
      <c r="D1" s="513"/>
      <c r="E1" s="513"/>
      <c r="F1" s="513"/>
      <c r="G1" s="513"/>
      <c r="H1" s="514"/>
      <c r="I1" s="10"/>
      <c r="J1" s="11"/>
      <c r="K1" s="1"/>
    </row>
    <row r="2" spans="1:13" s="19" customFormat="1" ht="15" customHeight="1" x14ac:dyDescent="0.25">
      <c r="A2" s="515"/>
      <c r="B2" s="515"/>
      <c r="C2" s="515"/>
      <c r="D2" s="515"/>
      <c r="E2" s="515"/>
      <c r="F2" s="515"/>
      <c r="G2" s="515"/>
      <c r="H2" s="515"/>
      <c r="I2" s="12"/>
      <c r="J2" s="5"/>
      <c r="K2" s="1"/>
    </row>
    <row r="3" spans="1:13" s="19" customFormat="1" ht="15" customHeight="1" x14ac:dyDescent="0.25">
      <c r="A3" s="512" t="s">
        <v>182</v>
      </c>
      <c r="B3" s="513"/>
      <c r="C3" s="513"/>
      <c r="D3" s="513"/>
      <c r="E3" s="513"/>
      <c r="F3" s="513"/>
      <c r="G3" s="513"/>
      <c r="H3" s="514"/>
      <c r="I3" s="12"/>
      <c r="J3" s="5"/>
      <c r="K3" s="1"/>
    </row>
    <row r="4" spans="1:13" s="19" customFormat="1" ht="15" customHeight="1" x14ac:dyDescent="0.25">
      <c r="A4" s="516" t="s">
        <v>363</v>
      </c>
      <c r="B4" s="517"/>
      <c r="C4" s="517"/>
      <c r="D4" s="517"/>
      <c r="E4" s="517"/>
      <c r="F4" s="517"/>
      <c r="G4" s="517"/>
      <c r="H4" s="518"/>
      <c r="I4" s="12"/>
      <c r="J4" s="5"/>
      <c r="K4" s="1"/>
    </row>
    <row r="5" spans="1:13" s="19" customFormat="1" ht="15" customHeight="1" x14ac:dyDescent="0.25">
      <c r="A5" s="519"/>
      <c r="B5" s="520"/>
      <c r="C5" s="520"/>
      <c r="D5" s="520"/>
      <c r="E5" s="520"/>
      <c r="F5" s="520"/>
      <c r="G5" s="520"/>
      <c r="H5" s="521"/>
      <c r="I5" s="12"/>
      <c r="J5" s="5"/>
      <c r="K5" s="1"/>
    </row>
    <row r="6" spans="1:13" s="7" customFormat="1" ht="15" customHeight="1" x14ac:dyDescent="0.25">
      <c r="A6" s="519"/>
      <c r="B6" s="520"/>
      <c r="C6" s="520"/>
      <c r="D6" s="520"/>
      <c r="E6" s="520"/>
      <c r="F6" s="520"/>
      <c r="G6" s="520"/>
      <c r="H6" s="521"/>
      <c r="I6" s="12"/>
      <c r="J6" s="5"/>
      <c r="K6" s="71"/>
    </row>
    <row r="7" spans="1:13" s="7" customFormat="1" ht="15" customHeight="1" x14ac:dyDescent="0.25">
      <c r="A7" s="519"/>
      <c r="B7" s="520"/>
      <c r="C7" s="520"/>
      <c r="D7" s="520"/>
      <c r="E7" s="520"/>
      <c r="F7" s="520"/>
      <c r="G7" s="520"/>
      <c r="H7" s="521"/>
      <c r="I7" s="12"/>
      <c r="J7" s="5"/>
      <c r="K7" s="71"/>
    </row>
    <row r="8" spans="1:13" x14ac:dyDescent="0.25">
      <c r="A8" s="522"/>
      <c r="B8" s="523"/>
      <c r="C8" s="523"/>
      <c r="D8" s="523"/>
      <c r="E8" s="523"/>
      <c r="F8" s="523"/>
      <c r="G8" s="523"/>
      <c r="H8" s="524"/>
    </row>
    <row r="9" spans="1:13" s="19" customFormat="1" x14ac:dyDescent="0.25">
      <c r="A9" s="474"/>
      <c r="B9" s="474"/>
      <c r="C9" s="474"/>
      <c r="D9" s="474"/>
      <c r="E9" s="474"/>
      <c r="F9" s="474"/>
      <c r="G9" s="474"/>
      <c r="H9" s="474"/>
      <c r="I9" s="8"/>
      <c r="J9" s="1"/>
      <c r="K9" s="1"/>
    </row>
    <row r="10" spans="1:13" x14ac:dyDescent="0.25">
      <c r="E10" s="20"/>
    </row>
    <row r="11" spans="1:13" x14ac:dyDescent="0.25">
      <c r="C11" s="20"/>
      <c r="L11" s="1"/>
      <c r="M11" s="1"/>
    </row>
    <row r="12" spans="1:13" x14ac:dyDescent="0.25">
      <c r="F12" s="20"/>
      <c r="L12" s="1"/>
      <c r="M12" s="1"/>
    </row>
    <row r="13" spans="1:13" x14ac:dyDescent="0.25">
      <c r="B13" s="275"/>
      <c r="C13" s="20"/>
      <c r="L13" s="1"/>
      <c r="M13" s="1"/>
    </row>
    <row r="14" spans="1:13" x14ac:dyDescent="0.25">
      <c r="B14" s="275"/>
      <c r="F14" s="20"/>
      <c r="G14" s="20"/>
      <c r="H14" s="20"/>
      <c r="I14" s="20"/>
      <c r="L14" s="1"/>
      <c r="M14" s="1"/>
    </row>
    <row r="15" spans="1:13" x14ac:dyDescent="0.25">
      <c r="A15" s="275"/>
      <c r="B15" s="275"/>
      <c r="G15" s="20"/>
      <c r="J15" s="8"/>
      <c r="K15" s="8"/>
      <c r="L15" s="2"/>
      <c r="M15" s="2"/>
    </row>
    <row r="16" spans="1:13" x14ac:dyDescent="0.25">
      <c r="A16" s="458" t="s">
        <v>277</v>
      </c>
      <c r="B16" s="275"/>
      <c r="L16" s="1"/>
      <c r="M16" s="1"/>
    </row>
    <row r="17" spans="1:13" x14ac:dyDescent="0.25">
      <c r="A17" s="458"/>
      <c r="B17" s="275"/>
      <c r="F17" s="475"/>
      <c r="G17" s="476"/>
      <c r="H17" s="477"/>
      <c r="I17" s="477"/>
      <c r="J17" s="3"/>
      <c r="K17" s="3"/>
      <c r="L17" s="3"/>
      <c r="M17" s="3"/>
    </row>
    <row r="18" spans="1:13" x14ac:dyDescent="0.25">
      <c r="A18" s="275"/>
      <c r="B18" s="275"/>
    </row>
    <row r="19" spans="1:13" ht="15" customHeight="1" x14ac:dyDescent="0.25">
      <c r="A19" s="9" t="s">
        <v>282</v>
      </c>
      <c r="B19" s="525" t="s">
        <v>14</v>
      </c>
      <c r="C19" s="525"/>
      <c r="D19" s="525"/>
      <c r="E19" s="525"/>
      <c r="F19" s="525"/>
      <c r="G19" s="525"/>
      <c r="H19" s="525"/>
    </row>
    <row r="20" spans="1:13" ht="15" customHeight="1" x14ac:dyDescent="0.25">
      <c r="A20" s="10" t="s">
        <v>41</v>
      </c>
      <c r="B20" s="510" t="s">
        <v>203</v>
      </c>
      <c r="C20" s="510"/>
      <c r="D20" s="510"/>
      <c r="E20" s="510"/>
      <c r="F20" s="510"/>
      <c r="G20" s="510"/>
      <c r="H20" s="510"/>
    </row>
    <row r="21" spans="1:13" ht="15" customHeight="1" x14ac:dyDescent="0.25">
      <c r="A21" s="10" t="s">
        <v>287</v>
      </c>
      <c r="B21" s="509" t="s">
        <v>356</v>
      </c>
      <c r="C21" s="509"/>
      <c r="D21" s="509"/>
      <c r="E21" s="509"/>
      <c r="F21" s="509"/>
      <c r="G21" s="509"/>
      <c r="H21" s="509"/>
    </row>
    <row r="22" spans="1:13" ht="15" customHeight="1" x14ac:dyDescent="0.25">
      <c r="A22" s="10" t="s">
        <v>283</v>
      </c>
      <c r="B22" s="509" t="s">
        <v>200</v>
      </c>
      <c r="C22" s="509"/>
      <c r="D22" s="509"/>
      <c r="E22" s="509"/>
      <c r="F22" s="509"/>
      <c r="G22" s="509"/>
      <c r="H22" s="509"/>
    </row>
    <row r="23" spans="1:13" ht="15" customHeight="1" x14ac:dyDescent="0.25">
      <c r="A23" s="10" t="s">
        <v>183</v>
      </c>
      <c r="B23" s="511" t="s">
        <v>201</v>
      </c>
      <c r="C23" s="511"/>
      <c r="D23" s="511"/>
      <c r="E23" s="511"/>
      <c r="F23" s="511"/>
      <c r="G23" s="511"/>
      <c r="H23" s="511"/>
      <c r="M23" s="1"/>
    </row>
    <row r="24" spans="1:13" s="19" customFormat="1" ht="15" customHeight="1" x14ac:dyDescent="0.25">
      <c r="A24" s="10" t="s">
        <v>204</v>
      </c>
      <c r="B24" s="511" t="s">
        <v>233</v>
      </c>
      <c r="C24" s="511"/>
      <c r="D24" s="511"/>
      <c r="E24" s="511"/>
      <c r="F24" s="511"/>
      <c r="G24" s="511"/>
      <c r="H24" s="511"/>
      <c r="I24" s="8"/>
      <c r="J24" s="1"/>
      <c r="K24" s="1"/>
      <c r="M24" s="1"/>
    </row>
    <row r="25" spans="1:13" s="19" customFormat="1" ht="15" customHeight="1" x14ac:dyDescent="0.25">
      <c r="A25" s="10" t="s">
        <v>205</v>
      </c>
      <c r="B25" s="511" t="s">
        <v>234</v>
      </c>
      <c r="C25" s="511"/>
      <c r="D25" s="511"/>
      <c r="E25" s="511"/>
      <c r="F25" s="511"/>
      <c r="G25" s="511"/>
      <c r="H25" s="511"/>
      <c r="I25" s="8"/>
      <c r="J25" s="1"/>
      <c r="K25" s="1"/>
      <c r="M25" s="1"/>
    </row>
    <row r="26" spans="1:13" ht="15" customHeight="1" x14ac:dyDescent="0.25">
      <c r="A26" s="10" t="s">
        <v>159</v>
      </c>
      <c r="B26" s="509" t="s">
        <v>220</v>
      </c>
      <c r="C26" s="509"/>
      <c r="D26" s="509"/>
      <c r="E26" s="509"/>
      <c r="F26" s="509"/>
      <c r="G26" s="509"/>
      <c r="H26" s="509"/>
      <c r="M26" s="1"/>
    </row>
    <row r="27" spans="1:13" ht="15" customHeight="1" x14ac:dyDescent="0.25">
      <c r="A27" s="10" t="s">
        <v>219</v>
      </c>
      <c r="B27" s="511" t="s">
        <v>202</v>
      </c>
      <c r="C27" s="511"/>
      <c r="D27" s="511"/>
      <c r="E27" s="511"/>
      <c r="F27" s="511"/>
      <c r="G27" s="511"/>
      <c r="H27" s="511"/>
      <c r="M27" s="1"/>
    </row>
    <row r="28" spans="1:13" s="19" customFormat="1" ht="15" customHeight="1" x14ac:dyDescent="0.25">
      <c r="A28" s="10" t="s">
        <v>206</v>
      </c>
      <c r="B28" s="511" t="s">
        <v>221</v>
      </c>
      <c r="C28" s="511"/>
      <c r="D28" s="511"/>
      <c r="E28" s="511"/>
      <c r="F28" s="511"/>
      <c r="G28" s="511"/>
      <c r="H28" s="511"/>
      <c r="I28" s="8"/>
      <c r="J28" s="1"/>
      <c r="K28" s="1"/>
      <c r="M28" s="1"/>
    </row>
    <row r="29" spans="1:13" ht="15" customHeight="1" x14ac:dyDescent="0.25">
      <c r="A29" s="10" t="s">
        <v>284</v>
      </c>
      <c r="B29" s="509" t="s">
        <v>308</v>
      </c>
      <c r="C29" s="509"/>
      <c r="D29" s="509"/>
      <c r="E29" s="509"/>
      <c r="F29" s="509"/>
      <c r="G29" s="509"/>
      <c r="H29" s="509"/>
    </row>
    <row r="30" spans="1:13" s="19" customFormat="1" ht="15" customHeight="1" x14ac:dyDescent="0.25">
      <c r="A30" s="10" t="s">
        <v>285</v>
      </c>
      <c r="B30" s="509" t="s">
        <v>245</v>
      </c>
      <c r="C30" s="509"/>
      <c r="D30" s="509"/>
      <c r="E30" s="509"/>
      <c r="F30" s="509"/>
      <c r="G30" s="509"/>
      <c r="H30" s="509"/>
      <c r="I30" s="8"/>
      <c r="J30" s="1"/>
      <c r="K30" s="1"/>
    </row>
    <row r="31" spans="1:13" s="19" customFormat="1" ht="15" customHeight="1" x14ac:dyDescent="0.25">
      <c r="A31" s="10" t="s">
        <v>286</v>
      </c>
      <c r="B31" s="509" t="s">
        <v>235</v>
      </c>
      <c r="C31" s="509"/>
      <c r="D31" s="509"/>
      <c r="E31" s="509"/>
      <c r="F31" s="509"/>
      <c r="G31" s="509"/>
      <c r="H31" s="509"/>
      <c r="I31" s="8"/>
      <c r="J31" s="1"/>
      <c r="K31" s="1"/>
    </row>
    <row r="32" spans="1:13" ht="12" customHeight="1" x14ac:dyDescent="0.25">
      <c r="A32" s="10"/>
      <c r="B32" s="111"/>
      <c r="C32" s="111"/>
      <c r="D32" s="111"/>
      <c r="E32" s="111"/>
      <c r="F32" s="111"/>
    </row>
  </sheetData>
  <mergeCells count="17">
    <mergeCell ref="A1:H1"/>
    <mergeCell ref="A2:H2"/>
    <mergeCell ref="A3:H3"/>
    <mergeCell ref="A4:H8"/>
    <mergeCell ref="B21:H21"/>
    <mergeCell ref="B19:H19"/>
    <mergeCell ref="B31:H31"/>
    <mergeCell ref="B20:H20"/>
    <mergeCell ref="B22:H22"/>
    <mergeCell ref="B23:H23"/>
    <mergeCell ref="B24:H24"/>
    <mergeCell ref="B25:H25"/>
    <mergeCell ref="B28:H28"/>
    <mergeCell ref="B30:H30"/>
    <mergeCell ref="B26:H26"/>
    <mergeCell ref="B27:H27"/>
    <mergeCell ref="B29:H29"/>
  </mergeCells>
  <hyperlinks>
    <hyperlink ref="A22" location="'Pop. Proj.'!A1" display="Pop. Proj."/>
    <hyperlink ref="A23" location="Attainment!A1" display="Attainment"/>
    <hyperlink ref="A26" location="'6-Year Grad Rate'!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4"/>
  <sheetViews>
    <sheetView zoomScaleNormal="100" zoomScaleSheetLayoutView="100" workbookViewId="0">
      <selection activeCell="A4" sqref="A4:H8"/>
    </sheetView>
  </sheetViews>
  <sheetFormatPr defaultColWidth="9.140625" defaultRowHeight="12.75" x14ac:dyDescent="0.2"/>
  <cols>
    <col min="1" max="1" width="12.5703125" style="8" bestFit="1" customWidth="1"/>
    <col min="2" max="2" width="33.42578125" style="8" customWidth="1"/>
    <col min="3" max="6" width="14.85546875" style="8" customWidth="1"/>
    <col min="7" max="7" width="13.140625" style="8" customWidth="1"/>
    <col min="8" max="8" width="17.85546875" style="8" customWidth="1"/>
    <col min="9" max="9" width="4.42578125" style="8" customWidth="1"/>
    <col min="10" max="10" width="11.140625" style="8" customWidth="1"/>
    <col min="11" max="11" width="22.140625" style="8" customWidth="1"/>
    <col min="12" max="12" width="35.42578125" style="8" customWidth="1"/>
    <col min="13" max="13" width="11.140625" style="8" customWidth="1"/>
    <col min="14" max="15" width="9.140625" style="8"/>
    <col min="16" max="16" width="12.7109375" style="8" customWidth="1"/>
    <col min="17" max="17" width="13.7109375" style="8" customWidth="1"/>
    <col min="18" max="24" width="9.140625" style="8"/>
    <col min="25" max="25" width="9.140625" style="8" customWidth="1"/>
    <col min="26" max="16384" width="9.140625" style="8"/>
  </cols>
  <sheetData>
    <row r="1" spans="1:14" ht="15" customHeight="1" x14ac:dyDescent="0.2">
      <c r="A1" s="512" t="s">
        <v>277</v>
      </c>
      <c r="B1" s="513"/>
      <c r="C1" s="513"/>
      <c r="D1" s="513"/>
      <c r="E1" s="513"/>
      <c r="F1" s="513"/>
      <c r="G1" s="513"/>
      <c r="H1" s="514"/>
      <c r="J1" s="181"/>
      <c r="K1" s="181"/>
    </row>
    <row r="2" spans="1:14" ht="15" customHeight="1" x14ac:dyDescent="0.2">
      <c r="A2" s="619"/>
      <c r="B2" s="620"/>
      <c r="C2" s="620"/>
      <c r="D2" s="620"/>
      <c r="E2" s="620"/>
      <c r="F2" s="620"/>
      <c r="G2" s="620"/>
      <c r="H2" s="621"/>
      <c r="I2" s="72"/>
      <c r="J2" s="72"/>
      <c r="K2" s="72"/>
      <c r="L2" s="72"/>
      <c r="M2" s="72"/>
      <c r="N2" s="72"/>
    </row>
    <row r="3" spans="1:14" s="111" customFormat="1" ht="30" customHeight="1" x14ac:dyDescent="0.2">
      <c r="A3" s="705" t="s">
        <v>221</v>
      </c>
      <c r="B3" s="706"/>
      <c r="C3" s="706"/>
      <c r="D3" s="706"/>
      <c r="E3" s="706"/>
      <c r="F3" s="706"/>
      <c r="G3" s="706"/>
      <c r="H3" s="707"/>
    </row>
    <row r="4" spans="1:14" s="111" customFormat="1" ht="18.75" customHeight="1" x14ac:dyDescent="0.2">
      <c r="A4" s="544" t="s">
        <v>369</v>
      </c>
      <c r="B4" s="545"/>
      <c r="C4" s="545"/>
      <c r="D4" s="545"/>
      <c r="E4" s="545"/>
      <c r="F4" s="545"/>
      <c r="G4" s="545"/>
      <c r="H4" s="546"/>
    </row>
    <row r="5" spans="1:14" s="111" customFormat="1" ht="18.75" customHeight="1" x14ac:dyDescent="0.2">
      <c r="A5" s="547"/>
      <c r="B5" s="548"/>
      <c r="C5" s="548"/>
      <c r="D5" s="548"/>
      <c r="E5" s="548"/>
      <c r="F5" s="548"/>
      <c r="G5" s="548"/>
      <c r="H5" s="549"/>
    </row>
    <row r="6" spans="1:14" s="111" customFormat="1" ht="18.75" customHeight="1" x14ac:dyDescent="0.2">
      <c r="A6" s="547"/>
      <c r="B6" s="548"/>
      <c r="C6" s="548"/>
      <c r="D6" s="548"/>
      <c r="E6" s="548"/>
      <c r="F6" s="548"/>
      <c r="G6" s="548"/>
      <c r="H6" s="549"/>
    </row>
    <row r="7" spans="1:14" s="111" customFormat="1" ht="18.75" customHeight="1" x14ac:dyDescent="0.2">
      <c r="A7" s="547"/>
      <c r="B7" s="548"/>
      <c r="C7" s="548"/>
      <c r="D7" s="548"/>
      <c r="E7" s="548"/>
      <c r="F7" s="548"/>
      <c r="G7" s="548"/>
      <c r="H7" s="549"/>
    </row>
    <row r="8" spans="1:14" s="111" customFormat="1" ht="18.75" customHeight="1" x14ac:dyDescent="0.2">
      <c r="A8" s="550"/>
      <c r="B8" s="551"/>
      <c r="C8" s="551"/>
      <c r="D8" s="551"/>
      <c r="E8" s="551"/>
      <c r="F8" s="551"/>
      <c r="G8" s="551"/>
      <c r="H8" s="552"/>
    </row>
    <row r="9" spans="1:14" s="111" customFormat="1" ht="15" customHeight="1" x14ac:dyDescent="0.2">
      <c r="A9" s="72"/>
      <c r="B9" s="72"/>
      <c r="C9" s="72"/>
      <c r="D9" s="72"/>
      <c r="E9" s="72"/>
      <c r="F9" s="72"/>
      <c r="G9" s="72"/>
      <c r="H9" s="72"/>
    </row>
    <row r="10" spans="1:14" ht="15" customHeight="1" x14ac:dyDescent="0.2">
      <c r="A10" s="182"/>
      <c r="B10" s="73"/>
      <c r="C10" s="73"/>
      <c r="D10" s="73"/>
      <c r="E10" s="73"/>
      <c r="F10" s="131"/>
      <c r="G10" s="52"/>
    </row>
    <row r="11" spans="1:14" x14ac:dyDescent="0.2">
      <c r="A11" s="144"/>
      <c r="B11" s="73"/>
      <c r="C11" s="73"/>
      <c r="D11" s="73"/>
      <c r="E11" s="73"/>
      <c r="F11" s="131"/>
      <c r="G11" s="13"/>
    </row>
    <row r="12" spans="1:14" x14ac:dyDescent="0.2">
      <c r="F12" s="111"/>
      <c r="G12" s="13"/>
    </row>
    <row r="13" spans="1:14" ht="60" customHeight="1" x14ac:dyDescent="0.2">
      <c r="F13" s="111"/>
      <c r="G13" s="13"/>
    </row>
    <row r="14" spans="1:14" x14ac:dyDescent="0.2">
      <c r="F14" s="111"/>
      <c r="G14" s="13"/>
    </row>
    <row r="15" spans="1:14" x14ac:dyDescent="0.2">
      <c r="F15" s="111"/>
      <c r="G15" s="51"/>
    </row>
    <row r="16" spans="1:14" x14ac:dyDescent="0.2">
      <c r="F16" s="111"/>
      <c r="G16" s="51"/>
    </row>
    <row r="17" spans="5:19" x14ac:dyDescent="0.2">
      <c r="F17" s="111"/>
      <c r="G17" s="51"/>
    </row>
    <row r="18" spans="5:19" ht="30" customHeight="1" x14ac:dyDescent="0.2">
      <c r="F18" s="111"/>
      <c r="G18" s="51"/>
    </row>
    <row r="21" spans="5:19" x14ac:dyDescent="0.2">
      <c r="E21" s="183"/>
      <c r="J21" s="111"/>
      <c r="K21" s="111"/>
      <c r="L21" s="111"/>
      <c r="M21" s="111"/>
      <c r="N21" s="111"/>
      <c r="O21" s="174"/>
      <c r="P21" s="174"/>
      <c r="R21" s="111"/>
      <c r="S21" s="111"/>
    </row>
    <row r="54" spans="1:11" x14ac:dyDescent="0.2">
      <c r="A54" s="713" t="s">
        <v>340</v>
      </c>
      <c r="B54" s="711"/>
      <c r="C54" s="711"/>
      <c r="D54" s="712"/>
    </row>
    <row r="55" spans="1:11" ht="38.25" x14ac:dyDescent="0.2">
      <c r="A55" s="422"/>
      <c r="B55" s="499" t="s">
        <v>341</v>
      </c>
      <c r="C55" s="499" t="s">
        <v>342</v>
      </c>
      <c r="D55" s="499" t="s">
        <v>343</v>
      </c>
    </row>
    <row r="56" spans="1:11" x14ac:dyDescent="0.2">
      <c r="A56" s="499" t="s">
        <v>3</v>
      </c>
      <c r="B56" s="423">
        <v>0.78668054110301766</v>
      </c>
      <c r="C56" s="423">
        <v>0.57995143947277139</v>
      </c>
      <c r="D56" s="423">
        <v>0.28928199791883452</v>
      </c>
    </row>
    <row r="57" spans="1:11" x14ac:dyDescent="0.2">
      <c r="A57" s="500" t="s">
        <v>5</v>
      </c>
      <c r="B57" s="424">
        <v>0.73274336283185837</v>
      </c>
      <c r="C57" s="424">
        <v>0.44197218710493047</v>
      </c>
      <c r="D57" s="424">
        <v>0.14589127686472819</v>
      </c>
    </row>
    <row r="58" spans="1:11" ht="25.5" x14ac:dyDescent="0.2">
      <c r="A58" s="499" t="s">
        <v>4</v>
      </c>
      <c r="B58" s="424">
        <v>0.72809667673716016</v>
      </c>
      <c r="C58" s="424">
        <v>0.45619335347432022</v>
      </c>
      <c r="D58" s="424">
        <v>0.13595166163141995</v>
      </c>
    </row>
    <row r="59" spans="1:11" x14ac:dyDescent="0.2">
      <c r="A59" s="500" t="s">
        <v>136</v>
      </c>
      <c r="B59" s="424">
        <v>0.75903614457831325</v>
      </c>
      <c r="C59" s="424">
        <v>0.60240963855421692</v>
      </c>
      <c r="D59" s="424">
        <v>0.33734939759036142</v>
      </c>
    </row>
    <row r="60" spans="1:11" x14ac:dyDescent="0.2">
      <c r="A60" s="501"/>
      <c r="B60" s="425"/>
      <c r="C60" s="425"/>
      <c r="D60" s="425"/>
    </row>
    <row r="61" spans="1:11" x14ac:dyDescent="0.2">
      <c r="A61" s="710" t="s">
        <v>192</v>
      </c>
      <c r="B61" s="711"/>
      <c r="C61" s="711"/>
      <c r="D61" s="711"/>
      <c r="E61" s="712"/>
      <c r="F61" s="46"/>
      <c r="G61" s="46"/>
      <c r="H61" s="46"/>
    </row>
    <row r="62" spans="1:11" ht="26.25" customHeight="1" x14ac:dyDescent="0.2">
      <c r="A62" s="121"/>
      <c r="B62" s="73"/>
      <c r="C62" s="539" t="s">
        <v>293</v>
      </c>
      <c r="D62" s="539"/>
      <c r="E62" s="539"/>
    </row>
    <row r="63" spans="1:11" x14ac:dyDescent="0.2">
      <c r="A63" s="372" t="s">
        <v>191</v>
      </c>
      <c r="B63" s="373"/>
      <c r="C63" s="462">
        <v>2016</v>
      </c>
      <c r="D63" s="462">
        <v>2017</v>
      </c>
      <c r="E63" s="462">
        <v>2018</v>
      </c>
    </row>
    <row r="64" spans="1:11" x14ac:dyDescent="0.2">
      <c r="A64" s="708" t="s">
        <v>187</v>
      </c>
      <c r="B64" s="456" t="s">
        <v>11</v>
      </c>
      <c r="C64" s="150">
        <v>0.58025570107649338</v>
      </c>
      <c r="D64" s="150">
        <v>0.61</v>
      </c>
      <c r="E64" s="150">
        <v>0.61657016940163278</v>
      </c>
      <c r="G64" s="389"/>
      <c r="H64" s="389"/>
      <c r="I64" s="389"/>
      <c r="J64" s="389"/>
      <c r="K64" s="389"/>
    </row>
    <row r="65" spans="1:8" x14ac:dyDescent="0.2">
      <c r="A65" s="709"/>
      <c r="B65" s="456" t="s">
        <v>277</v>
      </c>
      <c r="C65" s="150">
        <v>0.51549865229110514</v>
      </c>
      <c r="D65" s="150">
        <v>0.51700000000000002</v>
      </c>
      <c r="E65" s="150">
        <v>0.52186379928315407</v>
      </c>
    </row>
    <row r="66" spans="1:8" x14ac:dyDescent="0.2">
      <c r="A66" s="708" t="s">
        <v>188</v>
      </c>
      <c r="B66" s="456" t="s">
        <v>11</v>
      </c>
      <c r="C66" s="150">
        <v>0.63255511266574471</v>
      </c>
      <c r="D66" s="150">
        <v>0.65300000000000002</v>
      </c>
      <c r="E66" s="150">
        <v>0.65129024314785233</v>
      </c>
    </row>
    <row r="67" spans="1:8" x14ac:dyDescent="0.2">
      <c r="A67" s="709"/>
      <c r="B67" s="456" t="s">
        <v>277</v>
      </c>
      <c r="C67" s="150">
        <v>0.57075471698113212</v>
      </c>
      <c r="D67" s="150">
        <v>0.55800000000000005</v>
      </c>
      <c r="E67" s="150">
        <v>0.57132616487455201</v>
      </c>
    </row>
    <row r="68" spans="1:8" x14ac:dyDescent="0.2">
      <c r="A68" s="708" t="s">
        <v>189</v>
      </c>
      <c r="B68" s="456" t="s">
        <v>11</v>
      </c>
      <c r="C68" s="150">
        <v>0.77828845684535919</v>
      </c>
      <c r="D68" s="150">
        <v>0.85599999999999998</v>
      </c>
      <c r="E68" s="150">
        <v>0.88040232098547178</v>
      </c>
    </row>
    <row r="69" spans="1:8" x14ac:dyDescent="0.2">
      <c r="A69" s="709"/>
      <c r="B69" s="456" t="s">
        <v>277</v>
      </c>
      <c r="C69" s="150">
        <v>0.72944743935309975</v>
      </c>
      <c r="D69" s="150">
        <v>0.80200000000000005</v>
      </c>
      <c r="E69" s="150">
        <v>0.80430107526881722</v>
      </c>
    </row>
    <row r="70" spans="1:8" x14ac:dyDescent="0.2">
      <c r="A70" s="708" t="s">
        <v>190</v>
      </c>
      <c r="B70" s="456" t="s">
        <v>11</v>
      </c>
      <c r="C70" s="150">
        <v>0.75913799181105779</v>
      </c>
      <c r="D70" s="150">
        <v>0.78700000000000003</v>
      </c>
      <c r="E70" s="150">
        <v>0.78861100763349135</v>
      </c>
    </row>
    <row r="71" spans="1:8" x14ac:dyDescent="0.2">
      <c r="A71" s="709"/>
      <c r="B71" s="456" t="s">
        <v>277</v>
      </c>
      <c r="C71" s="150">
        <v>0.72540431266846361</v>
      </c>
      <c r="D71" s="150">
        <v>0.749</v>
      </c>
      <c r="E71" s="150">
        <v>0.73512544802867386</v>
      </c>
    </row>
    <row r="73" spans="1:8" x14ac:dyDescent="0.2">
      <c r="A73" s="8" t="s">
        <v>186</v>
      </c>
    </row>
    <row r="74" spans="1:8" x14ac:dyDescent="0.2">
      <c r="A74" s="8" t="s">
        <v>231</v>
      </c>
      <c r="H74" s="10" t="s">
        <v>31</v>
      </c>
    </row>
  </sheetData>
  <mergeCells count="11">
    <mergeCell ref="A1:H1"/>
    <mergeCell ref="A2:H2"/>
    <mergeCell ref="A3:H3"/>
    <mergeCell ref="A4:H8"/>
    <mergeCell ref="A70:A71"/>
    <mergeCell ref="A61:E61"/>
    <mergeCell ref="C62:E62"/>
    <mergeCell ref="A64:A65"/>
    <mergeCell ref="A66:A67"/>
    <mergeCell ref="A68:A69"/>
    <mergeCell ref="A54:D54"/>
  </mergeCells>
  <hyperlinks>
    <hyperlink ref="H74" location="Contents!A1" display="Back to Contents"/>
  </hyperlinks>
  <pageMargins left="0.25" right="0.25" top="0.75" bottom="0.75" header="0.3" footer="0.3"/>
  <pageSetup scale="7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Normal="100" zoomScaleSheetLayoutView="100" workbookViewId="0">
      <selection activeCell="Q33" sqref="Q33"/>
    </sheetView>
  </sheetViews>
  <sheetFormatPr defaultColWidth="9.140625" defaultRowHeight="12.75" x14ac:dyDescent="0.2"/>
  <cols>
    <col min="1" max="1" width="11.7109375" style="8" customWidth="1"/>
    <col min="2" max="2" width="11.5703125" style="8" customWidth="1"/>
    <col min="3" max="3" width="10.140625" style="8" customWidth="1"/>
    <col min="4" max="5" width="11.28515625" style="8" bestFit="1" customWidth="1"/>
    <col min="6" max="6" width="10.28515625" style="8" customWidth="1"/>
    <col min="7" max="7" width="9.140625" style="8"/>
    <col min="8" max="8" width="9.140625" style="8" customWidth="1"/>
    <col min="9" max="9" width="9.140625" style="8"/>
    <col min="10" max="10" width="10.85546875" style="8" customWidth="1"/>
    <col min="11" max="16384" width="9.140625" style="8"/>
  </cols>
  <sheetData>
    <row r="1" spans="1:15" ht="15" customHeight="1" x14ac:dyDescent="0.2">
      <c r="A1" s="512" t="s">
        <v>277</v>
      </c>
      <c r="B1" s="513"/>
      <c r="C1" s="513"/>
      <c r="D1" s="513"/>
      <c r="E1" s="513"/>
      <c r="F1" s="513"/>
      <c r="G1" s="513"/>
      <c r="H1" s="513"/>
      <c r="I1" s="513"/>
      <c r="J1" s="513"/>
      <c r="K1" s="513"/>
      <c r="L1" s="513"/>
      <c r="M1" s="514"/>
    </row>
    <row r="2" spans="1:15" ht="15" customHeight="1" x14ac:dyDescent="0.2">
      <c r="A2" s="685"/>
      <c r="B2" s="686"/>
      <c r="C2" s="686"/>
      <c r="D2" s="686"/>
      <c r="E2" s="686"/>
      <c r="F2" s="686"/>
      <c r="G2" s="686"/>
      <c r="H2" s="686"/>
      <c r="I2" s="686"/>
      <c r="J2" s="686"/>
      <c r="K2" s="686"/>
      <c r="L2" s="686"/>
      <c r="M2" s="687"/>
      <c r="N2" s="72"/>
      <c r="O2" s="72"/>
    </row>
    <row r="3" spans="1:15" s="111" customFormat="1" ht="15" customHeight="1" x14ac:dyDescent="0.2">
      <c r="A3" s="512" t="s">
        <v>308</v>
      </c>
      <c r="B3" s="513"/>
      <c r="C3" s="513"/>
      <c r="D3" s="513"/>
      <c r="E3" s="513"/>
      <c r="F3" s="513"/>
      <c r="G3" s="513"/>
      <c r="H3" s="513"/>
      <c r="I3" s="513"/>
      <c r="J3" s="513"/>
      <c r="K3" s="513"/>
      <c r="L3" s="513"/>
      <c r="M3" s="514"/>
      <c r="N3" s="72"/>
    </row>
    <row r="4" spans="1:15" s="111" customFormat="1" ht="15" customHeight="1" x14ac:dyDescent="0.2">
      <c r="A4" s="544" t="s">
        <v>338</v>
      </c>
      <c r="B4" s="545"/>
      <c r="C4" s="545"/>
      <c r="D4" s="545"/>
      <c r="E4" s="545"/>
      <c r="F4" s="545"/>
      <c r="G4" s="545"/>
      <c r="H4" s="545"/>
      <c r="I4" s="545"/>
      <c r="J4" s="545"/>
      <c r="K4" s="545"/>
      <c r="L4" s="545"/>
      <c r="M4" s="546"/>
      <c r="N4" s="72"/>
    </row>
    <row r="5" spans="1:15" s="111" customFormat="1" ht="15" customHeight="1" x14ac:dyDescent="0.2">
      <c r="A5" s="547"/>
      <c r="B5" s="548"/>
      <c r="C5" s="548"/>
      <c r="D5" s="548"/>
      <c r="E5" s="548"/>
      <c r="F5" s="548"/>
      <c r="G5" s="548"/>
      <c r="H5" s="548"/>
      <c r="I5" s="548"/>
      <c r="J5" s="548"/>
      <c r="K5" s="548"/>
      <c r="L5" s="548"/>
      <c r="M5" s="549"/>
      <c r="N5" s="72"/>
    </row>
    <row r="6" spans="1:15" s="111" customFormat="1" ht="15" customHeight="1" x14ac:dyDescent="0.2">
      <c r="A6" s="547"/>
      <c r="B6" s="548"/>
      <c r="C6" s="548"/>
      <c r="D6" s="548"/>
      <c r="E6" s="548"/>
      <c r="F6" s="548"/>
      <c r="G6" s="548"/>
      <c r="H6" s="548"/>
      <c r="I6" s="548"/>
      <c r="J6" s="548"/>
      <c r="K6" s="548"/>
      <c r="L6" s="548"/>
      <c r="M6" s="549"/>
      <c r="N6" s="72"/>
    </row>
    <row r="7" spans="1:15" s="111" customFormat="1" ht="15" customHeight="1" x14ac:dyDescent="0.2">
      <c r="A7" s="547"/>
      <c r="B7" s="548"/>
      <c r="C7" s="548"/>
      <c r="D7" s="548"/>
      <c r="E7" s="548"/>
      <c r="F7" s="548"/>
      <c r="G7" s="548"/>
      <c r="H7" s="548"/>
      <c r="I7" s="548"/>
      <c r="J7" s="548"/>
      <c r="K7" s="548"/>
      <c r="L7" s="548"/>
      <c r="M7" s="549"/>
      <c r="N7" s="72"/>
    </row>
    <row r="8" spans="1:15" s="111" customFormat="1" ht="15" customHeight="1" x14ac:dyDescent="0.2">
      <c r="A8" s="550"/>
      <c r="B8" s="551"/>
      <c r="C8" s="551"/>
      <c r="D8" s="551"/>
      <c r="E8" s="551"/>
      <c r="F8" s="551"/>
      <c r="G8" s="551"/>
      <c r="H8" s="551"/>
      <c r="I8" s="551"/>
      <c r="J8" s="551"/>
      <c r="K8" s="551"/>
      <c r="L8" s="551"/>
      <c r="M8" s="552"/>
      <c r="N8" s="72"/>
    </row>
    <row r="9" spans="1:15" ht="15" customHeight="1" thickBot="1" x14ac:dyDescent="0.25">
      <c r="I9" s="41"/>
    </row>
    <row r="10" spans="1:15" ht="15" customHeight="1" thickBot="1" x14ac:dyDescent="0.25">
      <c r="C10" s="717" t="s">
        <v>195</v>
      </c>
      <c r="D10" s="717"/>
      <c r="E10" s="717"/>
      <c r="F10" s="717"/>
      <c r="G10" s="717"/>
      <c r="H10" s="717" t="s">
        <v>37</v>
      </c>
      <c r="I10" s="717"/>
      <c r="J10" s="717"/>
      <c r="K10" s="717"/>
    </row>
    <row r="11" spans="1:15" ht="25.5" customHeight="1" x14ac:dyDescent="0.2">
      <c r="A11" s="472" t="s">
        <v>6</v>
      </c>
      <c r="B11" s="291" t="s">
        <v>232</v>
      </c>
      <c r="C11" s="293" t="s">
        <v>15</v>
      </c>
      <c r="D11" s="289" t="s">
        <v>3</v>
      </c>
      <c r="E11" s="290" t="s">
        <v>5</v>
      </c>
      <c r="F11" s="502" t="s">
        <v>4</v>
      </c>
      <c r="G11" s="289" t="s">
        <v>16</v>
      </c>
      <c r="H11" s="301" t="s">
        <v>3</v>
      </c>
      <c r="I11" s="302" t="s">
        <v>5</v>
      </c>
      <c r="J11" s="503" t="s">
        <v>4</v>
      </c>
      <c r="K11" s="303" t="s">
        <v>16</v>
      </c>
    </row>
    <row r="12" spans="1:15" x14ac:dyDescent="0.2">
      <c r="A12" s="715">
        <v>2000</v>
      </c>
      <c r="B12" s="203" t="s">
        <v>17</v>
      </c>
      <c r="C12" s="294">
        <f>SUM(D12:G12)</f>
        <v>10834</v>
      </c>
      <c r="D12" s="115">
        <v>8070</v>
      </c>
      <c r="E12" s="115">
        <v>2150</v>
      </c>
      <c r="F12" s="115">
        <v>350</v>
      </c>
      <c r="G12" s="295">
        <v>264</v>
      </c>
      <c r="H12" s="304">
        <f>D12/C12</f>
        <v>0.74487723832379549</v>
      </c>
      <c r="I12" s="299">
        <f>E12/C12</f>
        <v>0.19844932619531105</v>
      </c>
      <c r="J12" s="299">
        <f>F12/C12</f>
        <v>3.2305704264352961E-2</v>
      </c>
      <c r="K12" s="274">
        <f>G12/C12</f>
        <v>2.4367731216540522E-2</v>
      </c>
      <c r="L12" s="365"/>
    </row>
    <row r="13" spans="1:15" ht="15" customHeight="1" x14ac:dyDescent="0.2">
      <c r="A13" s="716"/>
      <c r="B13" s="204" t="s">
        <v>18</v>
      </c>
      <c r="C13" s="261">
        <f>SUM(D13:G13)</f>
        <v>12160</v>
      </c>
      <c r="D13" s="186">
        <v>7652</v>
      </c>
      <c r="E13" s="186">
        <v>3803</v>
      </c>
      <c r="F13" s="186">
        <v>483</v>
      </c>
      <c r="G13" s="296">
        <v>222</v>
      </c>
      <c r="H13" s="305">
        <f>D13/C13</f>
        <v>0.62927631578947374</v>
      </c>
      <c r="I13" s="300">
        <f>E13/C13</f>
        <v>0.31274671052631581</v>
      </c>
      <c r="J13" s="300">
        <f>F13/C13</f>
        <v>3.9720394736842107E-2</v>
      </c>
      <c r="K13" s="276">
        <f>G13/C13</f>
        <v>1.8256578947368422E-2</v>
      </c>
      <c r="L13" s="365"/>
    </row>
    <row r="14" spans="1:15" x14ac:dyDescent="0.2">
      <c r="A14" s="714">
        <v>2018</v>
      </c>
      <c r="B14" s="292" t="s">
        <v>17</v>
      </c>
      <c r="C14" s="249">
        <f>SUM(D14:G14)</f>
        <v>10847</v>
      </c>
      <c r="D14" s="176">
        <v>5327</v>
      </c>
      <c r="E14" s="176">
        <v>4626</v>
      </c>
      <c r="F14" s="176">
        <v>397</v>
      </c>
      <c r="G14" s="297">
        <v>497</v>
      </c>
      <c r="H14" s="304">
        <f>D14/C14</f>
        <v>0.49110353093021114</v>
      </c>
      <c r="I14" s="299">
        <f>E14/C14</f>
        <v>0.42647736701392092</v>
      </c>
      <c r="J14" s="299">
        <f>F14/C14</f>
        <v>3.6599981561722138E-2</v>
      </c>
      <c r="K14" s="274">
        <f>G14/C14</f>
        <v>4.5819120494145847E-2</v>
      </c>
      <c r="L14" s="365"/>
    </row>
    <row r="15" spans="1:15" ht="13.5" thickBot="1" x14ac:dyDescent="0.25">
      <c r="A15" s="714"/>
      <c r="B15" s="204" t="s">
        <v>18</v>
      </c>
      <c r="C15" s="263">
        <f>SUM(D15:G15)</f>
        <v>15950</v>
      </c>
      <c r="D15" s="264">
        <v>5348</v>
      </c>
      <c r="E15" s="264">
        <v>9029</v>
      </c>
      <c r="F15" s="264">
        <v>766</v>
      </c>
      <c r="G15" s="298">
        <v>807</v>
      </c>
      <c r="H15" s="306">
        <f>D15/C15</f>
        <v>0.33529780564263323</v>
      </c>
      <c r="I15" s="307">
        <f>E15/C15</f>
        <v>0.56608150470219432</v>
      </c>
      <c r="J15" s="307">
        <f>F15/C15</f>
        <v>4.8025078369905959E-2</v>
      </c>
      <c r="K15" s="308">
        <f>G15/C15</f>
        <v>5.0595611285266455E-2</v>
      </c>
      <c r="L15" s="365"/>
    </row>
    <row r="16" spans="1:15" x14ac:dyDescent="0.2">
      <c r="H16" s="73"/>
    </row>
    <row r="19" ht="12.75" customHeight="1" x14ac:dyDescent="0.2"/>
    <row r="35" spans="1:12" x14ac:dyDescent="0.2">
      <c r="A35" s="8" t="s">
        <v>180</v>
      </c>
    </row>
    <row r="36" spans="1:12" x14ac:dyDescent="0.2">
      <c r="L36" s="10" t="s">
        <v>31</v>
      </c>
    </row>
  </sheetData>
  <mergeCells count="8">
    <mergeCell ref="A14:A15"/>
    <mergeCell ref="A12:A13"/>
    <mergeCell ref="C10:G10"/>
    <mergeCell ref="A1:M1"/>
    <mergeCell ref="A2:M2"/>
    <mergeCell ref="A3:M3"/>
    <mergeCell ref="A4:M8"/>
    <mergeCell ref="H10:K10"/>
  </mergeCells>
  <hyperlinks>
    <hyperlink ref="L36"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topLeftCell="A13" zoomScaleNormal="100" zoomScaleSheetLayoutView="100" workbookViewId="0">
      <selection activeCell="N36" sqref="N36"/>
    </sheetView>
  </sheetViews>
  <sheetFormatPr defaultColWidth="9.140625" defaultRowHeight="15" x14ac:dyDescent="0.25"/>
  <cols>
    <col min="1" max="9" width="11.7109375" style="8" customWidth="1"/>
    <col min="10" max="13" width="9.140625" style="8"/>
    <col min="14" max="14" width="10.85546875" style="8" customWidth="1"/>
    <col min="15" max="16384" width="9.140625" style="184"/>
  </cols>
  <sheetData>
    <row r="1" spans="1:16" ht="15" customHeight="1" x14ac:dyDescent="0.25">
      <c r="A1" s="512" t="s">
        <v>277</v>
      </c>
      <c r="B1" s="513"/>
      <c r="C1" s="513"/>
      <c r="D1" s="513"/>
      <c r="E1" s="513"/>
      <c r="F1" s="513"/>
      <c r="G1" s="513"/>
      <c r="H1" s="513"/>
      <c r="I1" s="514"/>
      <c r="K1" s="111"/>
    </row>
    <row r="2" spans="1:16" ht="15" customHeight="1" x14ac:dyDescent="0.25">
      <c r="A2" s="619"/>
      <c r="B2" s="620"/>
      <c r="C2" s="620"/>
      <c r="D2" s="620"/>
      <c r="E2" s="620"/>
      <c r="F2" s="620"/>
      <c r="G2" s="620"/>
      <c r="H2" s="620"/>
      <c r="I2" s="621"/>
      <c r="J2" s="207"/>
      <c r="K2" s="207"/>
    </row>
    <row r="3" spans="1:16" s="7" customFormat="1" ht="15" customHeight="1" x14ac:dyDescent="0.25">
      <c r="A3" s="512" t="s">
        <v>244</v>
      </c>
      <c r="B3" s="513"/>
      <c r="C3" s="513"/>
      <c r="D3" s="513"/>
      <c r="E3" s="513"/>
      <c r="F3" s="513"/>
      <c r="G3" s="513"/>
      <c r="H3" s="513"/>
      <c r="I3" s="514"/>
      <c r="J3" s="360"/>
      <c r="K3" s="72"/>
      <c r="L3" s="72"/>
      <c r="M3" s="72"/>
      <c r="N3" s="72"/>
    </row>
    <row r="4" spans="1:16" s="7" customFormat="1" ht="15" customHeight="1" x14ac:dyDescent="0.25">
      <c r="A4" s="544" t="s">
        <v>292</v>
      </c>
      <c r="B4" s="545"/>
      <c r="C4" s="545"/>
      <c r="D4" s="545"/>
      <c r="E4" s="545"/>
      <c r="F4" s="545"/>
      <c r="G4" s="545"/>
      <c r="H4" s="545"/>
      <c r="I4" s="546"/>
      <c r="J4" s="205"/>
      <c r="K4" s="72"/>
      <c r="L4" s="111"/>
      <c r="M4" s="111"/>
      <c r="N4" s="111"/>
    </row>
    <row r="5" spans="1:16" s="7" customFormat="1" ht="15" customHeight="1" x14ac:dyDescent="0.25">
      <c r="A5" s="547"/>
      <c r="B5" s="548"/>
      <c r="C5" s="548"/>
      <c r="D5" s="548"/>
      <c r="E5" s="548"/>
      <c r="F5" s="548"/>
      <c r="G5" s="548"/>
      <c r="H5" s="548"/>
      <c r="I5" s="549"/>
      <c r="J5" s="205"/>
      <c r="K5" s="72"/>
      <c r="L5" s="111"/>
      <c r="M5" s="111"/>
      <c r="N5" s="111"/>
    </row>
    <row r="6" spans="1:16" s="7" customFormat="1" ht="15" customHeight="1" x14ac:dyDescent="0.25">
      <c r="A6" s="547"/>
      <c r="B6" s="548"/>
      <c r="C6" s="548"/>
      <c r="D6" s="548"/>
      <c r="E6" s="548"/>
      <c r="F6" s="548"/>
      <c r="G6" s="548"/>
      <c r="H6" s="548"/>
      <c r="I6" s="549"/>
      <c r="J6" s="205"/>
      <c r="K6" s="72"/>
      <c r="L6" s="111"/>
      <c r="M6" s="111"/>
      <c r="N6" s="111"/>
    </row>
    <row r="7" spans="1:16" s="7" customFormat="1" ht="15" customHeight="1" x14ac:dyDescent="0.25">
      <c r="A7" s="547"/>
      <c r="B7" s="548"/>
      <c r="C7" s="548"/>
      <c r="D7" s="548"/>
      <c r="E7" s="548"/>
      <c r="F7" s="548"/>
      <c r="G7" s="548"/>
      <c r="H7" s="548"/>
      <c r="I7" s="549"/>
      <c r="J7" s="205"/>
      <c r="K7" s="72"/>
      <c r="L7" s="8"/>
      <c r="M7" s="8"/>
      <c r="N7" s="8"/>
      <c r="O7" s="184"/>
      <c r="P7" s="184"/>
    </row>
    <row r="8" spans="1:16" s="7" customFormat="1" ht="15" customHeight="1" x14ac:dyDescent="0.25">
      <c r="A8" s="550"/>
      <c r="B8" s="551"/>
      <c r="C8" s="551"/>
      <c r="D8" s="551"/>
      <c r="E8" s="551"/>
      <c r="F8" s="551"/>
      <c r="G8" s="551"/>
      <c r="H8" s="551"/>
      <c r="I8" s="552"/>
      <c r="J8" s="205"/>
      <c r="K8" s="72"/>
      <c r="L8" s="8"/>
      <c r="M8" s="8"/>
      <c r="N8" s="8"/>
      <c r="O8" s="184"/>
      <c r="P8" s="184"/>
    </row>
    <row r="9" spans="1:16" s="111" customFormat="1" ht="15" customHeight="1" thickBot="1" x14ac:dyDescent="0.25"/>
    <row r="10" spans="1:16" s="8" customFormat="1" ht="26.25" customHeight="1" x14ac:dyDescent="0.2">
      <c r="A10" s="720" t="s">
        <v>6</v>
      </c>
      <c r="B10" s="721" t="s">
        <v>232</v>
      </c>
      <c r="C10" s="722" t="s">
        <v>15</v>
      </c>
      <c r="D10" s="718" t="s">
        <v>15</v>
      </c>
      <c r="E10" s="719"/>
      <c r="F10" s="718" t="s">
        <v>3</v>
      </c>
      <c r="G10" s="719"/>
      <c r="H10" s="718" t="s">
        <v>5</v>
      </c>
      <c r="I10" s="719"/>
      <c r="J10" s="718" t="s">
        <v>4</v>
      </c>
      <c r="K10" s="719"/>
      <c r="L10" s="718" t="s">
        <v>16</v>
      </c>
      <c r="M10" s="719"/>
    </row>
    <row r="11" spans="1:16" s="8" customFormat="1" ht="12.75" x14ac:dyDescent="0.2">
      <c r="A11" s="720"/>
      <c r="B11" s="721"/>
      <c r="C11" s="723"/>
      <c r="D11" s="69" t="s">
        <v>2</v>
      </c>
      <c r="E11" s="70" t="s">
        <v>1</v>
      </c>
      <c r="F11" s="69" t="s">
        <v>2</v>
      </c>
      <c r="G11" s="70" t="s">
        <v>1</v>
      </c>
      <c r="H11" s="69" t="s">
        <v>2</v>
      </c>
      <c r="I11" s="70" t="s">
        <v>1</v>
      </c>
      <c r="J11" s="69" t="s">
        <v>2</v>
      </c>
      <c r="K11" s="70" t="s">
        <v>1</v>
      </c>
      <c r="L11" s="69" t="s">
        <v>2</v>
      </c>
      <c r="M11" s="70" t="s">
        <v>1</v>
      </c>
    </row>
    <row r="12" spans="1:16" s="8" customFormat="1" ht="12.75" x14ac:dyDescent="0.2">
      <c r="A12" s="732">
        <v>2016</v>
      </c>
      <c r="B12" s="203" t="s">
        <v>17</v>
      </c>
      <c r="C12" s="188">
        <v>15999</v>
      </c>
      <c r="D12" s="188">
        <v>9183</v>
      </c>
      <c r="E12" s="189">
        <v>6816</v>
      </c>
      <c r="F12" s="190">
        <v>4251</v>
      </c>
      <c r="G12" s="191">
        <v>3211</v>
      </c>
      <c r="H12" s="190">
        <v>3452</v>
      </c>
      <c r="I12" s="191">
        <v>2350</v>
      </c>
      <c r="J12" s="190">
        <v>565</v>
      </c>
      <c r="K12" s="191">
        <v>557</v>
      </c>
      <c r="L12" s="188">
        <v>915</v>
      </c>
      <c r="M12" s="189">
        <v>698</v>
      </c>
    </row>
    <row r="13" spans="1:16" s="8" customFormat="1" ht="12.75" x14ac:dyDescent="0.2">
      <c r="A13" s="733"/>
      <c r="B13" s="204" t="s">
        <v>18</v>
      </c>
      <c r="C13" s="187">
        <v>16396</v>
      </c>
      <c r="D13" s="187">
        <v>9626</v>
      </c>
      <c r="E13" s="192">
        <v>6770</v>
      </c>
      <c r="F13" s="193">
        <v>3525</v>
      </c>
      <c r="G13" s="194">
        <v>2555</v>
      </c>
      <c r="H13" s="193">
        <v>5118</v>
      </c>
      <c r="I13" s="194">
        <v>3445</v>
      </c>
      <c r="J13" s="193">
        <v>538</v>
      </c>
      <c r="K13" s="194">
        <v>365</v>
      </c>
      <c r="L13" s="195">
        <v>445</v>
      </c>
      <c r="M13" s="196">
        <v>405</v>
      </c>
    </row>
    <row r="14" spans="1:16" s="8" customFormat="1" ht="12.75" x14ac:dyDescent="0.2">
      <c r="A14" s="734">
        <v>2017</v>
      </c>
      <c r="B14" s="203" t="s">
        <v>17</v>
      </c>
      <c r="C14" s="188">
        <v>17211</v>
      </c>
      <c r="D14" s="188">
        <v>9990</v>
      </c>
      <c r="E14" s="189">
        <v>7221</v>
      </c>
      <c r="F14" s="190">
        <v>4700</v>
      </c>
      <c r="G14" s="191">
        <v>3438</v>
      </c>
      <c r="H14" s="190">
        <v>3934</v>
      </c>
      <c r="I14" s="191">
        <v>2630</v>
      </c>
      <c r="J14" s="190">
        <v>613</v>
      </c>
      <c r="K14" s="191">
        <v>559</v>
      </c>
      <c r="L14" s="188">
        <v>544</v>
      </c>
      <c r="M14" s="189">
        <v>429</v>
      </c>
    </row>
    <row r="15" spans="1:16" s="8" customFormat="1" ht="12.75" x14ac:dyDescent="0.2">
      <c r="A15" s="735"/>
      <c r="B15" s="204" t="s">
        <v>18</v>
      </c>
      <c r="C15" s="400">
        <v>16184</v>
      </c>
      <c r="D15" s="400">
        <v>9675</v>
      </c>
      <c r="E15" s="401">
        <v>6509</v>
      </c>
      <c r="F15" s="402">
        <v>3292</v>
      </c>
      <c r="G15" s="403">
        <v>2365</v>
      </c>
      <c r="H15" s="402">
        <v>5384</v>
      </c>
      <c r="I15" s="403">
        <v>3423</v>
      </c>
      <c r="J15" s="402">
        <v>556</v>
      </c>
      <c r="K15" s="403">
        <v>332</v>
      </c>
      <c r="L15" s="404">
        <v>310</v>
      </c>
      <c r="M15" s="405">
        <v>279</v>
      </c>
    </row>
    <row r="16" spans="1:16" s="8" customFormat="1" ht="12.75" x14ac:dyDescent="0.2">
      <c r="A16" s="715">
        <v>2018</v>
      </c>
      <c r="B16" s="203" t="s">
        <v>17</v>
      </c>
      <c r="C16" s="188">
        <v>16076</v>
      </c>
      <c r="D16" s="188">
        <v>9461</v>
      </c>
      <c r="E16" s="189">
        <v>6615</v>
      </c>
      <c r="F16" s="190">
        <v>4442</v>
      </c>
      <c r="G16" s="191">
        <v>3086</v>
      </c>
      <c r="H16" s="190">
        <v>3789</v>
      </c>
      <c r="I16" s="191">
        <v>2474</v>
      </c>
      <c r="J16" s="190">
        <v>614</v>
      </c>
      <c r="K16" s="191">
        <v>567</v>
      </c>
      <c r="L16" s="188">
        <v>428</v>
      </c>
      <c r="M16" s="189">
        <v>337</v>
      </c>
    </row>
    <row r="17" spans="1:16" s="7" customFormat="1" ht="15" customHeight="1" thickBot="1" x14ac:dyDescent="0.3">
      <c r="A17" s="716"/>
      <c r="B17" s="406" t="s">
        <v>18</v>
      </c>
      <c r="C17" s="197">
        <v>16459</v>
      </c>
      <c r="D17" s="197">
        <v>10013</v>
      </c>
      <c r="E17" s="198">
        <v>6446</v>
      </c>
      <c r="F17" s="199">
        <v>3264</v>
      </c>
      <c r="G17" s="200">
        <v>2211</v>
      </c>
      <c r="H17" s="199">
        <v>5609</v>
      </c>
      <c r="I17" s="200">
        <v>3505</v>
      </c>
      <c r="J17" s="199">
        <v>539</v>
      </c>
      <c r="K17" s="200">
        <v>342</v>
      </c>
      <c r="L17" s="201">
        <v>453</v>
      </c>
      <c r="M17" s="202">
        <v>278</v>
      </c>
      <c r="N17" s="8"/>
      <c r="O17" s="184"/>
      <c r="P17" s="184"/>
    </row>
    <row r="29" spans="1:16" ht="15" customHeight="1" x14ac:dyDescent="0.25"/>
    <row r="36" spans="1:11" ht="15" customHeight="1" x14ac:dyDescent="0.25"/>
    <row r="37" spans="1:11" x14ac:dyDescent="0.25">
      <c r="A37" s="730" t="s">
        <v>277</v>
      </c>
      <c r="B37" s="731"/>
      <c r="C37" s="471" t="s">
        <v>2</v>
      </c>
      <c r="D37" s="471" t="s">
        <v>1</v>
      </c>
    </row>
    <row r="38" spans="1:11" x14ac:dyDescent="0.25">
      <c r="A38" s="726" t="s">
        <v>3</v>
      </c>
      <c r="B38" s="309" t="s">
        <v>60</v>
      </c>
      <c r="C38" s="356">
        <f>$F16/(F16+G16)</f>
        <v>0.59006376195536658</v>
      </c>
      <c r="D38" s="356">
        <f>$G16/(F16+G16)</f>
        <v>0.40993623804463336</v>
      </c>
      <c r="E38" s="211"/>
    </row>
    <row r="39" spans="1:11" x14ac:dyDescent="0.25">
      <c r="A39" s="727"/>
      <c r="B39" s="310" t="s">
        <v>61</v>
      </c>
      <c r="C39" s="356">
        <f>$F17/(F17+G17)</f>
        <v>0.59616438356164381</v>
      </c>
      <c r="D39" s="356">
        <f>$G17/(F17+G17)</f>
        <v>0.40383561643835614</v>
      </c>
      <c r="E39" s="211"/>
    </row>
    <row r="40" spans="1:11" x14ac:dyDescent="0.25">
      <c r="A40" s="724" t="s">
        <v>5</v>
      </c>
      <c r="B40" s="309" t="s">
        <v>60</v>
      </c>
      <c r="C40" s="357">
        <f>$H16/(H16+I16)</f>
        <v>0.60498163819255946</v>
      </c>
      <c r="D40" s="356">
        <f>$I16/(H16+I16)</f>
        <v>0.39501836180744054</v>
      </c>
      <c r="E40" s="211"/>
    </row>
    <row r="41" spans="1:11" x14ac:dyDescent="0.25">
      <c r="A41" s="725"/>
      <c r="B41" s="310" t="s">
        <v>61</v>
      </c>
      <c r="C41" s="357">
        <f>$H17/(H17+I17)</f>
        <v>0.61542681588764536</v>
      </c>
      <c r="D41" s="356">
        <f>$I17/(H17+I17)</f>
        <v>0.38457318411235464</v>
      </c>
      <c r="E41" s="211"/>
    </row>
    <row r="42" spans="1:11" ht="15" customHeight="1" x14ac:dyDescent="0.25">
      <c r="A42" s="726" t="s">
        <v>4</v>
      </c>
      <c r="B42" s="309" t="s">
        <v>60</v>
      </c>
      <c r="C42" s="356">
        <f>$J16/(J16+K16)</f>
        <v>0.51989839119390346</v>
      </c>
      <c r="D42" s="356">
        <f>$K16/(J16+K16)</f>
        <v>0.48010160880609654</v>
      </c>
      <c r="E42" s="211"/>
    </row>
    <row r="43" spans="1:11" x14ac:dyDescent="0.25">
      <c r="A43" s="727"/>
      <c r="B43" s="310" t="s">
        <v>61</v>
      </c>
      <c r="C43" s="356">
        <f>$J17/(J17+K17)</f>
        <v>0.6118047673098751</v>
      </c>
      <c r="D43" s="356">
        <f>$K17/(J17+K17)</f>
        <v>0.38819523269012485</v>
      </c>
      <c r="E43" s="211"/>
      <c r="I43" s="73"/>
      <c r="J43" s="73"/>
      <c r="K43" s="73"/>
    </row>
    <row r="44" spans="1:11" x14ac:dyDescent="0.25">
      <c r="A44" s="728" t="s">
        <v>136</v>
      </c>
      <c r="B44" s="309" t="s">
        <v>60</v>
      </c>
      <c r="C44" s="356">
        <f>$L16/(L16+M16)</f>
        <v>0.55947712418300655</v>
      </c>
      <c r="D44" s="356">
        <f>$M16/(L16+M16)</f>
        <v>0.44052287581699345</v>
      </c>
      <c r="E44" s="211"/>
      <c r="I44" s="73"/>
      <c r="J44" s="73"/>
      <c r="K44" s="73"/>
    </row>
    <row r="45" spans="1:11" x14ac:dyDescent="0.25">
      <c r="A45" s="729"/>
      <c r="B45" s="311" t="s">
        <v>61</v>
      </c>
      <c r="C45" s="356">
        <f>$L17/(L17+M17)</f>
        <v>0.61969904240766072</v>
      </c>
      <c r="D45" s="356">
        <f>$M17/(L17+M17)</f>
        <v>0.38030095759233928</v>
      </c>
      <c r="E45" s="211"/>
    </row>
    <row r="47" spans="1:11" x14ac:dyDescent="0.25">
      <c r="A47" s="8" t="s">
        <v>180</v>
      </c>
      <c r="K47" s="359" t="s">
        <v>31</v>
      </c>
    </row>
    <row r="51" spans="1:1" x14ac:dyDescent="0.25">
      <c r="A51" s="334"/>
    </row>
  </sheetData>
  <mergeCells count="20">
    <mergeCell ref="A40:A41"/>
    <mergeCell ref="A42:A43"/>
    <mergeCell ref="A44:A45"/>
    <mergeCell ref="A1:I1"/>
    <mergeCell ref="A2:I2"/>
    <mergeCell ref="A3:I3"/>
    <mergeCell ref="A4:I8"/>
    <mergeCell ref="A37:B37"/>
    <mergeCell ref="A38:A39"/>
    <mergeCell ref="A12:A13"/>
    <mergeCell ref="A14:A15"/>
    <mergeCell ref="A16:A17"/>
    <mergeCell ref="L10:M10"/>
    <mergeCell ref="F10:G10"/>
    <mergeCell ref="J10:K10"/>
    <mergeCell ref="H10:I10"/>
    <mergeCell ref="A10:A11"/>
    <mergeCell ref="B10:B11"/>
    <mergeCell ref="C10:C11"/>
    <mergeCell ref="D10:E10"/>
  </mergeCells>
  <hyperlinks>
    <hyperlink ref="K47"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7"/>
  <sheetViews>
    <sheetView zoomScaleNormal="100" zoomScaleSheetLayoutView="100" workbookViewId="0">
      <selection activeCell="F38" sqref="F38"/>
    </sheetView>
  </sheetViews>
  <sheetFormatPr defaultRowHeight="15" x14ac:dyDescent="0.25"/>
  <cols>
    <col min="1" max="1" width="38.28515625" style="8" customWidth="1"/>
    <col min="2" max="2" width="12.85546875" style="8" customWidth="1"/>
    <col min="3" max="3" width="14.28515625" style="8" customWidth="1"/>
    <col min="4" max="4" width="17" style="8" customWidth="1"/>
    <col min="5" max="5" width="13.28515625" style="8" customWidth="1"/>
    <col min="6" max="6" width="14.140625" style="8" customWidth="1"/>
    <col min="7" max="7" width="14.7109375" style="8" customWidth="1"/>
    <col min="8" max="8" width="14" style="8" customWidth="1"/>
    <col min="9" max="9" width="14.7109375" style="18"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36" t="s">
        <v>277</v>
      </c>
      <c r="B1" s="737"/>
      <c r="C1" s="737"/>
      <c r="D1" s="737"/>
      <c r="E1" s="737"/>
      <c r="F1" s="737"/>
      <c r="G1" s="738"/>
      <c r="I1" s="11"/>
      <c r="J1" s="4"/>
      <c r="K1" s="4"/>
      <c r="L1" s="4"/>
    </row>
    <row r="2" spans="1:22" ht="15" customHeight="1" x14ac:dyDescent="0.25">
      <c r="A2" s="619"/>
      <c r="B2" s="620"/>
      <c r="C2" s="620"/>
      <c r="D2" s="620"/>
      <c r="E2" s="620"/>
      <c r="F2" s="620"/>
      <c r="G2" s="621"/>
      <c r="H2" s="72"/>
      <c r="I2" s="72"/>
      <c r="J2" s="5"/>
      <c r="K2" s="5"/>
      <c r="L2" s="5"/>
    </row>
    <row r="3" spans="1:22" s="7" customFormat="1" ht="15" customHeight="1" x14ac:dyDescent="0.25">
      <c r="A3" s="736" t="s">
        <v>280</v>
      </c>
      <c r="B3" s="737"/>
      <c r="C3" s="737"/>
      <c r="D3" s="737"/>
      <c r="E3" s="737"/>
      <c r="F3" s="737"/>
      <c r="G3" s="738"/>
      <c r="H3" s="206"/>
      <c r="I3" s="72"/>
      <c r="J3" s="5"/>
      <c r="K3" s="5"/>
      <c r="L3" s="5"/>
    </row>
    <row r="4" spans="1:22" s="7" customFormat="1" ht="15" customHeight="1" x14ac:dyDescent="0.25">
      <c r="A4" s="647" t="s">
        <v>309</v>
      </c>
      <c r="B4" s="647"/>
      <c r="C4" s="647"/>
      <c r="D4" s="647"/>
      <c r="E4" s="647"/>
      <c r="F4" s="647"/>
      <c r="G4" s="647"/>
      <c r="H4" s="205"/>
      <c r="I4" s="72"/>
      <c r="J4" s="5"/>
      <c r="K4" s="5"/>
      <c r="L4" s="5"/>
    </row>
    <row r="5" spans="1:22" s="7" customFormat="1" ht="15" customHeight="1" x14ac:dyDescent="0.25">
      <c r="A5" s="647"/>
      <c r="B5" s="647"/>
      <c r="C5" s="647"/>
      <c r="D5" s="647"/>
      <c r="E5" s="647"/>
      <c r="F5" s="647"/>
      <c r="G5" s="647"/>
      <c r="H5" s="205"/>
      <c r="I5" s="72"/>
      <c r="J5" s="5"/>
      <c r="K5" s="5"/>
      <c r="L5" s="5"/>
    </row>
    <row r="6" spans="1:22" s="7" customFormat="1" ht="15" customHeight="1" x14ac:dyDescent="0.25">
      <c r="A6" s="647"/>
      <c r="B6" s="647"/>
      <c r="C6" s="647"/>
      <c r="D6" s="647"/>
      <c r="E6" s="647"/>
      <c r="F6" s="647"/>
      <c r="G6" s="647"/>
      <c r="H6" s="205"/>
      <c r="I6" s="72"/>
      <c r="J6" s="5"/>
      <c r="K6" s="5"/>
      <c r="L6" s="5"/>
    </row>
    <row r="7" spans="1:22" s="7" customFormat="1" ht="15" customHeight="1" x14ac:dyDescent="0.25">
      <c r="A7" s="647"/>
      <c r="B7" s="647"/>
      <c r="C7" s="647"/>
      <c r="D7" s="647"/>
      <c r="E7" s="647"/>
      <c r="F7" s="647"/>
      <c r="G7" s="647"/>
      <c r="H7" s="205"/>
      <c r="I7" s="72"/>
      <c r="J7" s="5"/>
      <c r="K7" s="5"/>
      <c r="L7" s="5"/>
    </row>
    <row r="8" spans="1:22" s="7" customFormat="1" ht="15" customHeight="1" x14ac:dyDescent="0.25">
      <c r="A8" s="647"/>
      <c r="B8" s="647"/>
      <c r="C8" s="647"/>
      <c r="D8" s="647"/>
      <c r="E8" s="647"/>
      <c r="F8" s="647"/>
      <c r="G8" s="647"/>
      <c r="H8" s="205"/>
      <c r="I8" s="72"/>
      <c r="J8" s="5"/>
      <c r="K8" s="5"/>
      <c r="L8" s="5"/>
    </row>
    <row r="9" spans="1:22" s="7" customFormat="1" ht="15" customHeight="1" x14ac:dyDescent="0.25">
      <c r="A9" s="207"/>
      <c r="B9" s="207"/>
      <c r="C9" s="207"/>
      <c r="D9" s="207"/>
      <c r="E9" s="207"/>
      <c r="F9" s="207"/>
      <c r="G9" s="174"/>
      <c r="H9" s="72"/>
      <c r="I9" s="72"/>
      <c r="J9" s="5"/>
      <c r="K9" s="5"/>
      <c r="L9" s="5"/>
    </row>
    <row r="10" spans="1:22" x14ac:dyDescent="0.25">
      <c r="A10" s="20" t="s">
        <v>339</v>
      </c>
    </row>
    <row r="11" spans="1:22" x14ac:dyDescent="0.25">
      <c r="A11" s="419" t="s">
        <v>65</v>
      </c>
      <c r="B11" s="415"/>
      <c r="D11" s="418" t="s">
        <v>66</v>
      </c>
      <c r="E11" s="416"/>
      <c r="F11" s="417"/>
      <c r="J11" s="19"/>
      <c r="K11" s="19"/>
      <c r="L11" s="19"/>
      <c r="M11" s="42"/>
      <c r="O11" s="19"/>
      <c r="P11" s="19"/>
      <c r="Q11" s="42"/>
      <c r="S11" s="41"/>
      <c r="T11" s="41"/>
      <c r="U11" s="41"/>
      <c r="V11" s="41"/>
    </row>
    <row r="12" spans="1:22" x14ac:dyDescent="0.25">
      <c r="A12" s="32" t="s">
        <v>277</v>
      </c>
      <c r="B12" s="33"/>
      <c r="D12" s="17" t="s">
        <v>279</v>
      </c>
      <c r="E12" s="66" t="s">
        <v>19</v>
      </c>
      <c r="F12" s="55" t="s">
        <v>152</v>
      </c>
      <c r="G12" s="111"/>
      <c r="I12" s="453"/>
      <c r="J12" s="453"/>
      <c r="K12" s="453"/>
      <c r="L12" s="453"/>
      <c r="M12" s="453"/>
      <c r="O12" s="19"/>
      <c r="P12" s="19"/>
      <c r="Q12" s="42"/>
      <c r="S12" s="41"/>
      <c r="T12" s="41"/>
      <c r="U12" s="41"/>
      <c r="V12" s="41"/>
    </row>
    <row r="13" spans="1:22" x14ac:dyDescent="0.25">
      <c r="A13" s="232" t="s">
        <v>20</v>
      </c>
      <c r="B13" s="33"/>
      <c r="D13" s="121" t="s">
        <v>0</v>
      </c>
      <c r="E13" s="114">
        <v>2009</v>
      </c>
      <c r="F13" s="335">
        <v>129</v>
      </c>
      <c r="G13" s="111"/>
      <c r="I13" s="454"/>
      <c r="J13" s="455"/>
      <c r="K13" s="455"/>
      <c r="L13" s="454"/>
      <c r="M13" s="454"/>
      <c r="O13" s="19"/>
      <c r="P13" s="19"/>
      <c r="Q13" s="42"/>
      <c r="S13" s="41"/>
      <c r="T13" s="41"/>
      <c r="U13" s="41"/>
      <c r="V13" s="41"/>
    </row>
    <row r="14" spans="1:22" x14ac:dyDescent="0.25">
      <c r="A14" s="121" t="s">
        <v>273</v>
      </c>
      <c r="B14" s="208">
        <v>6072</v>
      </c>
      <c r="D14" s="121" t="s">
        <v>248</v>
      </c>
      <c r="E14" s="114">
        <v>1450</v>
      </c>
      <c r="F14" s="335">
        <v>163</v>
      </c>
      <c r="I14" s="454"/>
      <c r="J14" s="455"/>
      <c r="K14" s="455"/>
      <c r="L14" s="454"/>
      <c r="M14" s="454"/>
      <c r="O14" s="19"/>
      <c r="P14" s="19"/>
      <c r="Q14" s="42"/>
      <c r="S14" s="41"/>
      <c r="T14" s="41"/>
      <c r="U14" s="41"/>
      <c r="V14" s="41"/>
    </row>
    <row r="15" spans="1:22" x14ac:dyDescent="0.25">
      <c r="A15" s="121" t="s">
        <v>262</v>
      </c>
      <c r="B15" s="208">
        <v>4630</v>
      </c>
      <c r="D15" s="121" t="s">
        <v>21</v>
      </c>
      <c r="E15" s="114">
        <v>847</v>
      </c>
      <c r="F15" s="335">
        <v>156</v>
      </c>
      <c r="I15" s="454"/>
      <c r="J15" s="455"/>
      <c r="K15" s="455"/>
      <c r="L15" s="454"/>
      <c r="M15" s="454"/>
      <c r="O15" s="19"/>
      <c r="P15" s="19"/>
      <c r="Q15" s="42"/>
      <c r="S15" s="41"/>
      <c r="T15" s="41"/>
      <c r="U15" s="41"/>
      <c r="V15" s="41"/>
    </row>
    <row r="16" spans="1:22" x14ac:dyDescent="0.25">
      <c r="A16" s="121" t="s">
        <v>272</v>
      </c>
      <c r="B16" s="208">
        <v>4002</v>
      </c>
      <c r="D16" s="121" t="s">
        <v>23</v>
      </c>
      <c r="E16" s="114">
        <v>376</v>
      </c>
      <c r="F16" s="335">
        <v>90</v>
      </c>
      <c r="I16" s="454"/>
      <c r="J16" s="455"/>
      <c r="K16" s="455"/>
      <c r="L16" s="454"/>
      <c r="M16" s="454"/>
      <c r="O16" s="19"/>
      <c r="P16" s="19"/>
      <c r="Q16" s="42"/>
      <c r="S16" s="41"/>
      <c r="T16" s="41"/>
      <c r="U16" s="41"/>
      <c r="V16" s="41"/>
    </row>
    <row r="17" spans="1:24" x14ac:dyDescent="0.25">
      <c r="A17" s="121" t="s">
        <v>274</v>
      </c>
      <c r="B17" s="208">
        <v>45</v>
      </c>
      <c r="D17" s="121" t="s">
        <v>22</v>
      </c>
      <c r="E17" s="114">
        <v>429</v>
      </c>
      <c r="F17" s="335">
        <v>315</v>
      </c>
      <c r="I17" s="454"/>
      <c r="J17" s="455"/>
      <c r="K17" s="455"/>
      <c r="L17" s="454"/>
      <c r="M17" s="454"/>
      <c r="O17" s="19"/>
      <c r="P17" s="19"/>
      <c r="Q17" s="42"/>
    </row>
    <row r="18" spans="1:24" x14ac:dyDescent="0.25">
      <c r="A18" s="233" t="s">
        <v>153</v>
      </c>
      <c r="B18" s="209">
        <f>SUM(B14:B17)</f>
        <v>14749</v>
      </c>
      <c r="D18" s="121" t="s">
        <v>28</v>
      </c>
      <c r="E18" s="114">
        <v>341</v>
      </c>
      <c r="F18" s="335"/>
      <c r="I18" s="454"/>
      <c r="J18" s="455"/>
      <c r="K18" s="455"/>
      <c r="L18" s="454"/>
      <c r="M18" s="454"/>
      <c r="O18" s="19"/>
      <c r="P18" s="19"/>
      <c r="Q18" s="42"/>
    </row>
    <row r="19" spans="1:24" x14ac:dyDescent="0.25">
      <c r="A19" s="54"/>
      <c r="B19" s="33"/>
      <c r="D19" s="121" t="s">
        <v>24</v>
      </c>
      <c r="E19" s="114">
        <v>128</v>
      </c>
      <c r="F19" s="335">
        <v>42</v>
      </c>
      <c r="I19" s="454"/>
      <c r="J19" s="455"/>
      <c r="K19" s="455"/>
      <c r="L19" s="454"/>
      <c r="M19" s="454"/>
      <c r="O19" s="19"/>
      <c r="P19" s="19"/>
      <c r="Q19" s="42"/>
    </row>
    <row r="20" spans="1:24" x14ac:dyDescent="0.25">
      <c r="A20" s="232" t="s">
        <v>25</v>
      </c>
      <c r="B20" s="33"/>
      <c r="D20" s="121" t="s">
        <v>26</v>
      </c>
      <c r="E20" s="114">
        <v>102</v>
      </c>
      <c r="F20" s="335"/>
      <c r="I20" s="454"/>
      <c r="J20" s="455"/>
      <c r="K20" s="455"/>
      <c r="L20" s="454"/>
      <c r="M20" s="454"/>
    </row>
    <row r="21" spans="1:24" x14ac:dyDescent="0.25">
      <c r="A21" s="121" t="s">
        <v>107</v>
      </c>
      <c r="B21" s="208">
        <v>2944</v>
      </c>
      <c r="D21" s="121" t="s">
        <v>27</v>
      </c>
      <c r="E21" s="114">
        <v>75</v>
      </c>
      <c r="F21" s="335">
        <v>12</v>
      </c>
      <c r="I21" s="454"/>
      <c r="J21" s="455"/>
      <c r="K21" s="455"/>
      <c r="L21" s="454"/>
      <c r="M21" s="454"/>
      <c r="N21" s="19"/>
      <c r="O21" s="19"/>
      <c r="P21" s="19"/>
      <c r="Q21" s="19"/>
      <c r="R21" s="19"/>
      <c r="S21" s="19"/>
      <c r="T21" s="19"/>
      <c r="U21" s="19"/>
      <c r="V21" s="19"/>
      <c r="W21" s="19"/>
      <c r="X21" s="19"/>
    </row>
    <row r="22" spans="1:24" x14ac:dyDescent="0.25">
      <c r="A22" s="121" t="s">
        <v>265</v>
      </c>
      <c r="B22" s="208">
        <v>3347</v>
      </c>
      <c r="D22" s="38" t="s">
        <v>62</v>
      </c>
      <c r="E22" s="39">
        <f>SUM(E13:E21)</f>
        <v>5757</v>
      </c>
      <c r="F22" s="391">
        <f>SUM(F13:F21)</f>
        <v>907</v>
      </c>
      <c r="G22" s="336"/>
      <c r="N22" s="19"/>
      <c r="O22" s="19"/>
      <c r="P22" s="19"/>
      <c r="Q22" s="19"/>
      <c r="R22" s="19"/>
      <c r="S22" s="19"/>
      <c r="T22" s="19"/>
      <c r="U22" s="19"/>
      <c r="V22" s="19"/>
      <c r="W22" s="19"/>
      <c r="X22" s="19"/>
    </row>
    <row r="23" spans="1:24" x14ac:dyDescent="0.25">
      <c r="A23" s="233" t="s">
        <v>154</v>
      </c>
      <c r="B23" s="209">
        <f>SUM(B21:B22)</f>
        <v>6291</v>
      </c>
      <c r="D23" s="163"/>
      <c r="E23" s="163"/>
      <c r="F23" s="163"/>
      <c r="G23" s="163"/>
      <c r="H23" s="41"/>
    </row>
    <row r="24" spans="1:24" s="184" customFormat="1" x14ac:dyDescent="0.25">
      <c r="A24" s="34"/>
      <c r="B24" s="33"/>
      <c r="C24" s="8"/>
      <c r="D24" s="163"/>
      <c r="E24" s="163"/>
      <c r="F24" s="163"/>
      <c r="G24" s="163"/>
      <c r="H24" s="41"/>
      <c r="I24" s="18"/>
      <c r="J24"/>
      <c r="K24"/>
      <c r="L24"/>
      <c r="M24"/>
    </row>
    <row r="25" spans="1:24" s="184" customFormat="1" x14ac:dyDescent="0.25">
      <c r="A25" s="232" t="s">
        <v>29</v>
      </c>
      <c r="B25" s="33"/>
      <c r="C25" s="8"/>
      <c r="D25" s="163"/>
      <c r="E25" s="163"/>
      <c r="F25" s="163"/>
      <c r="G25" s="163"/>
      <c r="H25" s="41"/>
      <c r="I25" s="18"/>
      <c r="J25"/>
      <c r="K25"/>
      <c r="L25"/>
      <c r="M25"/>
    </row>
    <row r="26" spans="1:24" s="184" customFormat="1" x14ac:dyDescent="0.25">
      <c r="A26" s="121" t="s">
        <v>148</v>
      </c>
      <c r="B26" s="208"/>
      <c r="C26" s="8"/>
      <c r="D26" s="163"/>
      <c r="E26" s="163"/>
      <c r="F26" s="163"/>
      <c r="G26" s="163"/>
      <c r="H26" s="41"/>
      <c r="I26" s="18"/>
      <c r="J26"/>
      <c r="K26"/>
      <c r="L26"/>
      <c r="M26"/>
    </row>
    <row r="27" spans="1:24" s="184" customFormat="1" x14ac:dyDescent="0.25">
      <c r="A27" s="233" t="s">
        <v>155</v>
      </c>
      <c r="B27" s="209">
        <v>0</v>
      </c>
      <c r="C27" s="8"/>
      <c r="D27" s="163"/>
      <c r="E27" s="163"/>
      <c r="F27" s="163"/>
      <c r="G27" s="163"/>
      <c r="H27" s="41"/>
      <c r="I27" s="18"/>
      <c r="J27"/>
      <c r="K27"/>
      <c r="L27"/>
      <c r="M27"/>
    </row>
    <row r="28" spans="1:24" x14ac:dyDescent="0.25">
      <c r="A28" s="35"/>
      <c r="B28" s="6"/>
    </row>
    <row r="29" spans="1:24" s="184" customFormat="1" x14ac:dyDescent="0.25">
      <c r="A29" s="36" t="s">
        <v>63</v>
      </c>
      <c r="B29" s="37">
        <f>B18+B23+B27</f>
        <v>21040</v>
      </c>
      <c r="C29" s="8"/>
      <c r="D29" s="163"/>
      <c r="E29" s="163"/>
      <c r="F29" s="163"/>
      <c r="G29" s="163"/>
      <c r="H29" s="41"/>
      <c r="I29" s="18"/>
      <c r="J29"/>
      <c r="K29"/>
      <c r="L29"/>
      <c r="M29"/>
    </row>
    <row r="30" spans="1:24" s="184" customFormat="1" x14ac:dyDescent="0.25">
      <c r="A30" s="8"/>
      <c r="B30" s="8"/>
      <c r="C30" s="8"/>
      <c r="D30" s="163"/>
      <c r="E30" s="163"/>
      <c r="F30" s="163"/>
      <c r="G30" s="163"/>
      <c r="H30" s="41"/>
      <c r="I30" s="18"/>
      <c r="J30"/>
      <c r="K30"/>
      <c r="L30"/>
      <c r="M30"/>
    </row>
    <row r="31" spans="1:24" s="184" customFormat="1" x14ac:dyDescent="0.25">
      <c r="A31" s="8"/>
      <c r="B31" s="8"/>
      <c r="C31" s="8"/>
      <c r="D31" s="163"/>
      <c r="E31" s="163"/>
      <c r="F31" s="163"/>
      <c r="G31" s="163"/>
      <c r="H31" s="41"/>
      <c r="I31" s="18"/>
      <c r="J31"/>
      <c r="K31"/>
      <c r="L31"/>
      <c r="M31"/>
    </row>
    <row r="32" spans="1:24" s="184" customFormat="1" x14ac:dyDescent="0.25">
      <c r="A32" s="8"/>
      <c r="B32" s="710" t="s">
        <v>131</v>
      </c>
      <c r="C32" s="711"/>
      <c r="D32" s="712"/>
      <c r="E32" s="538" t="s">
        <v>178</v>
      </c>
      <c r="F32" s="538"/>
      <c r="G32" s="163"/>
      <c r="H32" s="41"/>
      <c r="I32" s="18"/>
      <c r="J32"/>
      <c r="K32"/>
      <c r="L32"/>
      <c r="M32"/>
    </row>
    <row r="33" spans="1:21" x14ac:dyDescent="0.25">
      <c r="A33" s="106"/>
      <c r="B33" s="462" t="s">
        <v>156</v>
      </c>
      <c r="C33" s="462" t="s">
        <v>157</v>
      </c>
      <c r="D33" s="462" t="s">
        <v>15</v>
      </c>
      <c r="E33" s="462" t="s">
        <v>156</v>
      </c>
      <c r="F33" s="462" t="s">
        <v>157</v>
      </c>
      <c r="H33" s="41"/>
      <c r="O33" s="42"/>
      <c r="P33" s="42"/>
      <c r="Q33" s="43"/>
      <c r="R33" s="42"/>
      <c r="S33" s="42"/>
      <c r="T33" s="42"/>
      <c r="U33" s="42"/>
    </row>
    <row r="34" spans="1:21" s="19" customFormat="1" x14ac:dyDescent="0.25">
      <c r="A34" s="112" t="s">
        <v>177</v>
      </c>
      <c r="B34" s="115">
        <f>B23</f>
        <v>6291</v>
      </c>
      <c r="C34" s="212">
        <v>4556</v>
      </c>
      <c r="D34" s="212">
        <f>SUM(B34:C34)</f>
        <v>10847</v>
      </c>
      <c r="E34" s="150">
        <f>B34/D34</f>
        <v>0.57997603023877575</v>
      </c>
      <c r="F34" s="150">
        <f>C34/D34</f>
        <v>0.4200239697612243</v>
      </c>
      <c r="G34" s="8"/>
      <c r="H34" s="41"/>
      <c r="I34" s="18"/>
      <c r="J34"/>
      <c r="K34"/>
      <c r="L34"/>
      <c r="M34"/>
      <c r="O34" s="42"/>
      <c r="P34" s="42"/>
      <c r="Q34" s="43"/>
      <c r="R34" s="42"/>
      <c r="S34" s="42"/>
      <c r="T34" s="42"/>
      <c r="U34" s="42"/>
    </row>
    <row r="35" spans="1:21" x14ac:dyDescent="0.25">
      <c r="A35" s="112" t="s">
        <v>176</v>
      </c>
      <c r="B35" s="115">
        <f>B18</f>
        <v>14749</v>
      </c>
      <c r="C35" s="212">
        <v>1201</v>
      </c>
      <c r="D35" s="212">
        <f t="shared" ref="D35:D36" si="0">SUM(B35:C35)</f>
        <v>15950</v>
      </c>
      <c r="E35" s="150">
        <f>B35/D35</f>
        <v>0.92470219435736678</v>
      </c>
      <c r="F35" s="150">
        <f>C35/D35</f>
        <v>7.5297805642633234E-2</v>
      </c>
      <c r="H35" s="41"/>
      <c r="N35" s="42"/>
    </row>
    <row r="36" spans="1:21" x14ac:dyDescent="0.25">
      <c r="A36" s="112" t="s">
        <v>152</v>
      </c>
      <c r="B36" s="115">
        <v>0</v>
      </c>
      <c r="C36" s="212">
        <f>F22</f>
        <v>907</v>
      </c>
      <c r="D36" s="212">
        <f t="shared" si="0"/>
        <v>907</v>
      </c>
      <c r="E36" s="150">
        <f>B36/D36</f>
        <v>0</v>
      </c>
      <c r="F36" s="150">
        <f>C36/D36</f>
        <v>1</v>
      </c>
      <c r="H36" s="210"/>
      <c r="N36" s="42"/>
    </row>
    <row r="37" spans="1:21" x14ac:dyDescent="0.25">
      <c r="A37" s="112" t="s">
        <v>15</v>
      </c>
      <c r="B37" s="212">
        <f>SUM(B34:B36)</f>
        <v>21040</v>
      </c>
      <c r="C37" s="212">
        <f>SUM(C34:C36)</f>
        <v>6664</v>
      </c>
      <c r="D37" s="212">
        <f>SUM(D34:D36)</f>
        <v>27704</v>
      </c>
      <c r="E37" s="150">
        <f>B37/D37</f>
        <v>0.75945711810568872</v>
      </c>
      <c r="F37" s="150">
        <f>C37/D37</f>
        <v>0.24054288189431128</v>
      </c>
      <c r="H37" s="210"/>
      <c r="N37" s="42"/>
    </row>
    <row r="38" spans="1:21" s="184" customFormat="1" x14ac:dyDescent="0.25">
      <c r="A38" s="8"/>
      <c r="B38" s="100"/>
      <c r="C38" s="8"/>
      <c r="D38" s="100"/>
      <c r="E38" s="8"/>
      <c r="F38" s="8"/>
      <c r="G38" s="8"/>
      <c r="H38" s="210"/>
      <c r="I38" s="18"/>
      <c r="J38"/>
      <c r="K38"/>
      <c r="L38"/>
      <c r="M38"/>
      <c r="N38" s="42"/>
    </row>
    <row r="39" spans="1:21" s="184" customFormat="1" x14ac:dyDescent="0.25">
      <c r="A39" s="8"/>
      <c r="B39" s="8"/>
      <c r="C39" s="8"/>
      <c r="D39" s="100"/>
      <c r="E39" s="8"/>
      <c r="F39" s="8"/>
      <c r="G39" s="8"/>
      <c r="H39" s="210"/>
      <c r="I39" s="18"/>
      <c r="J39"/>
      <c r="K39"/>
      <c r="L39"/>
      <c r="M39"/>
      <c r="N39" s="42"/>
    </row>
    <row r="40" spans="1:21" s="184" customFormat="1" x14ac:dyDescent="0.25">
      <c r="A40" s="8"/>
      <c r="B40" s="8"/>
      <c r="C40" s="8"/>
      <c r="D40" s="8"/>
      <c r="E40" s="8"/>
      <c r="F40" s="8"/>
      <c r="G40" s="8"/>
      <c r="H40" s="210"/>
      <c r="I40" s="18"/>
      <c r="J40"/>
      <c r="K40"/>
      <c r="L40"/>
      <c r="M40"/>
      <c r="N40" s="42"/>
    </row>
    <row r="41" spans="1:21" s="184" customFormat="1" x14ac:dyDescent="0.25">
      <c r="A41" s="8"/>
      <c r="B41" s="8"/>
      <c r="C41" s="8"/>
      <c r="D41" s="8"/>
      <c r="E41" s="8"/>
      <c r="F41" s="8"/>
      <c r="G41" s="8"/>
      <c r="H41" s="210"/>
      <c r="I41" s="18"/>
      <c r="J41"/>
      <c r="K41"/>
      <c r="L41"/>
      <c r="M41"/>
      <c r="N41" s="42"/>
    </row>
    <row r="42" spans="1:21" s="184" customFormat="1" x14ac:dyDescent="0.25">
      <c r="A42" s="8"/>
      <c r="B42" s="8"/>
      <c r="C42" s="8"/>
      <c r="D42" s="8"/>
      <c r="E42" s="8"/>
      <c r="F42" s="8"/>
      <c r="G42" s="8"/>
      <c r="H42" s="210"/>
      <c r="I42" s="18"/>
      <c r="J42"/>
      <c r="K42"/>
      <c r="L42"/>
      <c r="M42"/>
      <c r="N42" s="42"/>
    </row>
    <row r="45" spans="1:21" s="19" customFormat="1" x14ac:dyDescent="0.25">
      <c r="A45" s="8"/>
      <c r="B45" s="8"/>
      <c r="C45" s="8"/>
      <c r="D45" s="8"/>
      <c r="E45" s="8"/>
      <c r="F45" s="8"/>
      <c r="G45" s="8"/>
      <c r="H45" s="8"/>
      <c r="I45" s="18"/>
      <c r="J45"/>
      <c r="K45"/>
      <c r="L45"/>
      <c r="M45"/>
    </row>
    <row r="47" spans="1:21" x14ac:dyDescent="0.25">
      <c r="D47" s="213"/>
    </row>
    <row r="52" spans="1:13" s="184" customFormat="1" x14ac:dyDescent="0.25">
      <c r="A52" s="8"/>
      <c r="B52" s="8"/>
      <c r="C52" s="8"/>
      <c r="D52" s="8"/>
      <c r="E52" s="8"/>
      <c r="F52" s="8"/>
      <c r="G52" s="8"/>
      <c r="H52" s="8"/>
      <c r="I52" s="18"/>
      <c r="J52"/>
      <c r="K52"/>
      <c r="L52"/>
      <c r="M52"/>
    </row>
    <row r="53" spans="1:13" s="184" customFormat="1" x14ac:dyDescent="0.25">
      <c r="A53" s="8"/>
      <c r="B53" s="8"/>
      <c r="C53" s="8"/>
      <c r="D53" s="8"/>
      <c r="E53" s="8"/>
      <c r="F53" s="8"/>
      <c r="G53" s="8"/>
      <c r="H53" s="8"/>
      <c r="I53" s="18"/>
      <c r="J53"/>
      <c r="K53"/>
      <c r="L53"/>
      <c r="M53"/>
    </row>
    <row r="54" spans="1:13" s="184" customFormat="1" x14ac:dyDescent="0.25">
      <c r="A54" s="8" t="s">
        <v>30</v>
      </c>
      <c r="B54" s="8"/>
      <c r="C54" s="8"/>
      <c r="D54" s="8"/>
      <c r="E54" s="8"/>
      <c r="F54" s="8"/>
      <c r="G54" s="8"/>
      <c r="H54" s="10" t="s">
        <v>31</v>
      </c>
      <c r="I54" s="18"/>
      <c r="J54"/>
      <c r="K54"/>
      <c r="L54"/>
      <c r="M54"/>
    </row>
    <row r="57" spans="1:13" s="19" customFormat="1" x14ac:dyDescent="0.25">
      <c r="A57" s="8"/>
      <c r="B57" s="8"/>
      <c r="C57" s="8"/>
      <c r="D57" s="8"/>
      <c r="E57" s="8"/>
      <c r="F57" s="8"/>
      <c r="G57" s="8"/>
      <c r="H57" s="8"/>
      <c r="I57" s="18"/>
      <c r="J57"/>
      <c r="K57"/>
      <c r="L57"/>
      <c r="M57"/>
    </row>
  </sheetData>
  <mergeCells count="6">
    <mergeCell ref="A2:G2"/>
    <mergeCell ref="A3:G3"/>
    <mergeCell ref="A4:G8"/>
    <mergeCell ref="A1:G1"/>
    <mergeCell ref="E32:F32"/>
    <mergeCell ref="B32:D32"/>
  </mergeCells>
  <hyperlinks>
    <hyperlink ref="H54" location="Contents!A1" display="Back to Contents"/>
  </hyperlinks>
  <pageMargins left="0.25" right="0.25" top="0.75" bottom="0.75" header="0.3" footer="0.3"/>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J26" sqref="J26"/>
    </sheetView>
  </sheetViews>
  <sheetFormatPr defaultRowHeight="15" x14ac:dyDescent="0.25"/>
  <cols>
    <col min="1" max="8" width="15.7109375" style="8" customWidth="1"/>
    <col min="9" max="9" width="14.7109375" style="8" customWidth="1"/>
    <col min="10" max="12" width="9.140625" style="8"/>
  </cols>
  <sheetData>
    <row r="1" spans="1:12" ht="15" customHeight="1" x14ac:dyDescent="0.25">
      <c r="A1" s="526" t="s">
        <v>277</v>
      </c>
      <c r="B1" s="527"/>
      <c r="C1" s="527"/>
      <c r="D1" s="527"/>
      <c r="E1" s="527"/>
      <c r="F1" s="527"/>
      <c r="G1" s="527"/>
      <c r="H1" s="528"/>
      <c r="I1" s="11"/>
    </row>
    <row r="2" spans="1:12" ht="15" customHeight="1" x14ac:dyDescent="0.25">
      <c r="A2" s="529"/>
      <c r="B2" s="530"/>
      <c r="C2" s="530"/>
      <c r="D2" s="530"/>
      <c r="E2" s="530"/>
      <c r="F2" s="530"/>
      <c r="G2" s="530"/>
      <c r="H2" s="531"/>
      <c r="I2" s="72"/>
      <c r="J2" s="72"/>
      <c r="K2" s="72"/>
      <c r="L2" s="72"/>
    </row>
    <row r="3" spans="1:12" ht="15" customHeight="1" x14ac:dyDescent="0.25">
      <c r="A3" s="532" t="s">
        <v>203</v>
      </c>
      <c r="B3" s="533"/>
      <c r="C3" s="533"/>
      <c r="D3" s="533"/>
      <c r="E3" s="533"/>
      <c r="F3" s="533"/>
      <c r="G3" s="533"/>
      <c r="H3" s="534"/>
      <c r="I3" s="73"/>
    </row>
    <row r="4" spans="1:12" ht="15" customHeight="1" x14ac:dyDescent="0.25">
      <c r="A4" s="516" t="s">
        <v>288</v>
      </c>
      <c r="B4" s="517"/>
      <c r="C4" s="517"/>
      <c r="D4" s="517"/>
      <c r="E4" s="517"/>
      <c r="F4" s="517"/>
      <c r="G4" s="517"/>
      <c r="H4" s="518"/>
    </row>
    <row r="5" spans="1:12" s="19" customFormat="1" x14ac:dyDescent="0.25">
      <c r="A5" s="519"/>
      <c r="B5" s="520"/>
      <c r="C5" s="520"/>
      <c r="D5" s="520"/>
      <c r="E5" s="520"/>
      <c r="F5" s="520"/>
      <c r="G5" s="520"/>
      <c r="H5" s="521"/>
      <c r="I5" s="8"/>
      <c r="J5" s="8"/>
      <c r="K5" s="8"/>
      <c r="L5" s="8"/>
    </row>
    <row r="6" spans="1:12" s="19" customFormat="1" x14ac:dyDescent="0.25">
      <c r="A6" s="519"/>
      <c r="B6" s="520"/>
      <c r="C6" s="520"/>
      <c r="D6" s="520"/>
      <c r="E6" s="520"/>
      <c r="F6" s="520"/>
      <c r="G6" s="520"/>
      <c r="H6" s="521"/>
      <c r="I6" s="8"/>
      <c r="J6" s="8"/>
      <c r="K6" s="8"/>
      <c r="L6" s="8"/>
    </row>
    <row r="7" spans="1:12" s="19" customFormat="1" x14ac:dyDescent="0.25">
      <c r="A7" s="519"/>
      <c r="B7" s="520"/>
      <c r="C7" s="520"/>
      <c r="D7" s="520"/>
      <c r="E7" s="520"/>
      <c r="F7" s="520"/>
      <c r="G7" s="520"/>
      <c r="H7" s="521"/>
      <c r="I7" s="8"/>
      <c r="J7" s="8"/>
      <c r="K7" s="8"/>
      <c r="L7" s="8"/>
    </row>
    <row r="8" spans="1:12" s="19" customFormat="1" x14ac:dyDescent="0.25">
      <c r="A8" s="522"/>
      <c r="B8" s="523"/>
      <c r="C8" s="523"/>
      <c r="D8" s="523"/>
      <c r="E8" s="523"/>
      <c r="F8" s="523"/>
      <c r="G8" s="523"/>
      <c r="H8" s="524"/>
      <c r="I8" s="8"/>
      <c r="J8" s="8"/>
      <c r="K8" s="8"/>
      <c r="L8" s="8"/>
    </row>
    <row r="44" spans="7:7" x14ac:dyDescent="0.25">
      <c r="G44" s="10" t="s">
        <v>31</v>
      </c>
    </row>
  </sheetData>
  <mergeCells count="4">
    <mergeCell ref="A4:H8"/>
    <mergeCell ref="A1:H1"/>
    <mergeCell ref="A2:H2"/>
    <mergeCell ref="A3:H3"/>
  </mergeCells>
  <hyperlinks>
    <hyperlink ref="G44" location="Contents!A1" display="Back to Contents"/>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7"/>
  <sheetViews>
    <sheetView zoomScaleNormal="100" zoomScaleSheetLayoutView="100" workbookViewId="0">
      <selection activeCell="A27" sqref="A27:F27"/>
    </sheetView>
  </sheetViews>
  <sheetFormatPr defaultRowHeight="15" customHeight="1" x14ac:dyDescent="0.25"/>
  <cols>
    <col min="1" max="1" width="49.85546875" style="8" customWidth="1"/>
    <col min="2" max="2" width="14.85546875" customWidth="1"/>
    <col min="3" max="3" width="15.42578125" customWidth="1"/>
    <col min="4" max="4" width="17" style="8" customWidth="1"/>
    <col min="5" max="5" width="14.85546875" style="8" customWidth="1"/>
    <col min="6" max="6" width="13.7109375" style="8" customWidth="1"/>
    <col min="7" max="7" width="11.7109375" style="8" customWidth="1"/>
    <col min="8" max="8" width="4.7109375" customWidth="1"/>
  </cols>
  <sheetData>
    <row r="1" spans="1:13" ht="15" customHeight="1" x14ac:dyDescent="0.25">
      <c r="A1" s="526" t="s">
        <v>277</v>
      </c>
      <c r="B1" s="527"/>
      <c r="C1" s="527"/>
      <c r="D1" s="527"/>
      <c r="E1" s="527"/>
      <c r="F1" s="527"/>
      <c r="G1" s="528"/>
    </row>
    <row r="2" spans="1:13" ht="15" customHeight="1" x14ac:dyDescent="0.25">
      <c r="A2" s="555"/>
      <c r="B2" s="556"/>
      <c r="C2" s="556"/>
      <c r="D2" s="556"/>
      <c r="E2" s="556"/>
      <c r="F2" s="556"/>
      <c r="G2" s="557"/>
      <c r="H2" s="7"/>
    </row>
    <row r="3" spans="1:13" s="7" customFormat="1" ht="15" customHeight="1" x14ac:dyDescent="0.25">
      <c r="A3" s="512" t="s">
        <v>321</v>
      </c>
      <c r="B3" s="513"/>
      <c r="C3" s="513"/>
      <c r="D3" s="513"/>
      <c r="E3" s="513"/>
      <c r="F3" s="513"/>
      <c r="G3" s="514"/>
      <c r="H3" s="59"/>
      <c r="I3" s="5"/>
      <c r="J3" s="5"/>
      <c r="K3" s="5"/>
      <c r="L3" s="5"/>
    </row>
    <row r="4" spans="1:13" s="7" customFormat="1" ht="15" customHeight="1" x14ac:dyDescent="0.25">
      <c r="A4" s="544" t="s">
        <v>322</v>
      </c>
      <c r="B4" s="545"/>
      <c r="C4" s="545"/>
      <c r="D4" s="545"/>
      <c r="E4" s="545"/>
      <c r="F4" s="545"/>
      <c r="G4" s="546"/>
      <c r="H4" s="58"/>
      <c r="I4" s="5"/>
      <c r="J4" s="5"/>
      <c r="K4" s="5"/>
      <c r="L4" s="5"/>
    </row>
    <row r="5" spans="1:13" s="7" customFormat="1" ht="15" customHeight="1" x14ac:dyDescent="0.25">
      <c r="A5" s="547"/>
      <c r="B5" s="548"/>
      <c r="C5" s="548"/>
      <c r="D5" s="548"/>
      <c r="E5" s="548"/>
      <c r="F5" s="548"/>
      <c r="G5" s="549"/>
      <c r="H5" s="58"/>
      <c r="I5" s="5"/>
      <c r="J5" s="5"/>
      <c r="K5" s="5"/>
      <c r="L5" s="5"/>
    </row>
    <row r="6" spans="1:13" s="7" customFormat="1" ht="15" customHeight="1" x14ac:dyDescent="0.25">
      <c r="A6" s="547"/>
      <c r="B6" s="548"/>
      <c r="C6" s="548"/>
      <c r="D6" s="548"/>
      <c r="E6" s="548"/>
      <c r="F6" s="548"/>
      <c r="G6" s="549"/>
      <c r="H6" s="58"/>
      <c r="I6" s="5"/>
      <c r="J6" s="5"/>
      <c r="K6" s="5"/>
      <c r="L6" s="5"/>
    </row>
    <row r="7" spans="1:13" s="7" customFormat="1" ht="15" customHeight="1" x14ac:dyDescent="0.25">
      <c r="A7" s="547"/>
      <c r="B7" s="548"/>
      <c r="C7" s="548"/>
      <c r="D7" s="548"/>
      <c r="E7" s="548"/>
      <c r="F7" s="548"/>
      <c r="G7" s="549"/>
      <c r="H7" s="58"/>
      <c r="I7" s="5"/>
      <c r="J7" s="5"/>
      <c r="K7" s="5"/>
      <c r="L7" s="5"/>
    </row>
    <row r="8" spans="1:13" s="7" customFormat="1" ht="15" customHeight="1" x14ac:dyDescent="0.25">
      <c r="A8" s="550"/>
      <c r="B8" s="551"/>
      <c r="C8" s="551"/>
      <c r="D8" s="551"/>
      <c r="E8" s="551"/>
      <c r="F8" s="551"/>
      <c r="G8" s="552"/>
      <c r="H8" s="58"/>
      <c r="I8" s="5"/>
      <c r="J8" s="5"/>
      <c r="K8" s="5"/>
      <c r="L8" s="5"/>
    </row>
    <row r="9" spans="1:13" s="7" customFormat="1" ht="15" customHeight="1" x14ac:dyDescent="0.25">
      <c r="A9" s="478"/>
      <c r="B9" s="57"/>
      <c r="C9" s="57"/>
      <c r="D9" s="460"/>
      <c r="E9" s="460"/>
      <c r="F9" s="460"/>
      <c r="G9" s="460"/>
      <c r="H9" s="57"/>
      <c r="I9" s="57"/>
      <c r="J9" s="5"/>
      <c r="K9" s="5"/>
      <c r="L9" s="5"/>
      <c r="M9" s="5"/>
    </row>
    <row r="10" spans="1:13" ht="15" customHeight="1" x14ac:dyDescent="0.25">
      <c r="A10" s="554" t="s">
        <v>323</v>
      </c>
      <c r="B10" s="554"/>
      <c r="C10" s="554"/>
      <c r="D10" s="554"/>
      <c r="E10" s="554"/>
      <c r="F10" s="554"/>
      <c r="G10" s="554"/>
    </row>
    <row r="11" spans="1:13" ht="15" customHeight="1" x14ac:dyDescent="0.25">
      <c r="A11" s="539" t="s">
        <v>32</v>
      </c>
      <c r="B11" s="538" t="s">
        <v>33</v>
      </c>
      <c r="C11" s="538"/>
      <c r="D11" s="539" t="s">
        <v>34</v>
      </c>
      <c r="E11" s="539"/>
      <c r="F11" s="539" t="s">
        <v>35</v>
      </c>
      <c r="G11" s="539" t="s">
        <v>36</v>
      </c>
    </row>
    <row r="12" spans="1:13" ht="15" customHeight="1" x14ac:dyDescent="0.25">
      <c r="A12" s="539"/>
      <c r="B12" s="366" t="s">
        <v>34</v>
      </c>
      <c r="C12" s="366" t="s">
        <v>37</v>
      </c>
      <c r="D12" s="461">
        <v>2016</v>
      </c>
      <c r="E12" s="461">
        <v>2026</v>
      </c>
      <c r="F12" s="539"/>
      <c r="G12" s="539"/>
    </row>
    <row r="13" spans="1:13" ht="15" customHeight="1" x14ac:dyDescent="0.25">
      <c r="A13" s="50" t="s">
        <v>59</v>
      </c>
      <c r="B13" s="50"/>
      <c r="C13" s="50"/>
      <c r="D13" s="369">
        <v>299078</v>
      </c>
      <c r="E13" s="369">
        <v>341863</v>
      </c>
      <c r="F13" s="369">
        <v>42785</v>
      </c>
      <c r="G13" s="370">
        <v>0.14000000000000001</v>
      </c>
    </row>
    <row r="14" spans="1:13" ht="15" customHeight="1" x14ac:dyDescent="0.25">
      <c r="A14" s="553" t="s">
        <v>137</v>
      </c>
      <c r="B14" s="553"/>
      <c r="C14" s="553"/>
      <c r="D14" s="553"/>
      <c r="E14" s="553"/>
      <c r="F14" s="553"/>
      <c r="G14" s="553"/>
    </row>
    <row r="15" spans="1:13" ht="15" customHeight="1" x14ac:dyDescent="0.25">
      <c r="A15" s="50" t="s">
        <v>38</v>
      </c>
      <c r="B15" s="371" t="s">
        <v>42</v>
      </c>
      <c r="C15" s="371" t="s">
        <v>42</v>
      </c>
      <c r="D15" s="369">
        <v>4418</v>
      </c>
      <c r="E15" s="369">
        <v>5504</v>
      </c>
      <c r="F15" s="369">
        <v>1086</v>
      </c>
      <c r="G15" s="370">
        <v>0.25</v>
      </c>
    </row>
    <row r="16" spans="1:13" ht="15" customHeight="1" x14ac:dyDescent="0.25">
      <c r="A16" s="50" t="s">
        <v>325</v>
      </c>
      <c r="B16" s="371" t="s">
        <v>42</v>
      </c>
      <c r="C16" s="371"/>
      <c r="D16" s="369">
        <v>5044</v>
      </c>
      <c r="E16" s="369">
        <v>5896</v>
      </c>
      <c r="F16" s="50">
        <v>852</v>
      </c>
      <c r="G16" s="370">
        <v>0.17</v>
      </c>
    </row>
    <row r="17" spans="1:7" ht="15" customHeight="1" x14ac:dyDescent="0.25">
      <c r="A17" s="50" t="s">
        <v>326</v>
      </c>
      <c r="B17" s="371" t="s">
        <v>42</v>
      </c>
      <c r="C17" s="371"/>
      <c r="D17" s="369">
        <v>3038</v>
      </c>
      <c r="E17" s="369">
        <v>3593</v>
      </c>
      <c r="F17" s="50">
        <v>555</v>
      </c>
      <c r="G17" s="370">
        <v>0.18</v>
      </c>
    </row>
    <row r="18" spans="1:7" ht="15" customHeight="1" x14ac:dyDescent="0.25">
      <c r="A18" s="50" t="s">
        <v>327</v>
      </c>
      <c r="B18" s="371" t="s">
        <v>42</v>
      </c>
      <c r="C18" s="50"/>
      <c r="D18" s="369">
        <v>2987</v>
      </c>
      <c r="E18" s="369">
        <v>3534</v>
      </c>
      <c r="F18" s="50">
        <v>547</v>
      </c>
      <c r="G18" s="370">
        <v>0.18</v>
      </c>
    </row>
    <row r="19" spans="1:7" ht="15" customHeight="1" x14ac:dyDescent="0.25">
      <c r="A19" s="50" t="s">
        <v>328</v>
      </c>
      <c r="B19" s="371" t="s">
        <v>42</v>
      </c>
      <c r="C19" s="50"/>
      <c r="D19" s="369">
        <v>2859</v>
      </c>
      <c r="E19" s="369">
        <v>3384</v>
      </c>
      <c r="F19" s="50">
        <v>525</v>
      </c>
      <c r="G19" s="370">
        <v>0.18</v>
      </c>
    </row>
    <row r="20" spans="1:7" ht="15" customHeight="1" x14ac:dyDescent="0.25">
      <c r="A20" s="50" t="s">
        <v>329</v>
      </c>
      <c r="B20" s="50"/>
      <c r="C20" s="371" t="s">
        <v>42</v>
      </c>
      <c r="D20" s="50">
        <v>1901</v>
      </c>
      <c r="E20" s="50">
        <v>2331</v>
      </c>
      <c r="F20" s="50">
        <v>430</v>
      </c>
      <c r="G20" s="370">
        <v>0.23</v>
      </c>
    </row>
    <row r="21" spans="1:7" s="184" customFormat="1" ht="15" customHeight="1" x14ac:dyDescent="0.25">
      <c r="A21" s="50" t="s">
        <v>330</v>
      </c>
      <c r="B21" s="50"/>
      <c r="C21" s="371" t="s">
        <v>42</v>
      </c>
      <c r="D21" s="50">
        <v>513</v>
      </c>
      <c r="E21" s="50">
        <v>611</v>
      </c>
      <c r="F21" s="50">
        <v>98</v>
      </c>
      <c r="G21" s="370">
        <v>0.19</v>
      </c>
    </row>
    <row r="22" spans="1:7" s="184" customFormat="1" ht="15" customHeight="1" x14ac:dyDescent="0.25">
      <c r="A22" s="50" t="s">
        <v>331</v>
      </c>
      <c r="B22" s="50"/>
      <c r="C22" s="371" t="s">
        <v>42</v>
      </c>
      <c r="D22" s="50">
        <v>572</v>
      </c>
      <c r="E22" s="50">
        <v>680</v>
      </c>
      <c r="F22" s="50">
        <v>108</v>
      </c>
      <c r="G22" s="370">
        <v>0.19</v>
      </c>
    </row>
    <row r="23" spans="1:7" ht="15" customHeight="1" x14ac:dyDescent="0.25">
      <c r="A23" s="50" t="s">
        <v>332</v>
      </c>
      <c r="B23" s="50"/>
      <c r="C23" s="371" t="s">
        <v>42</v>
      </c>
      <c r="D23" s="369">
        <v>1038</v>
      </c>
      <c r="E23" s="369">
        <v>1230</v>
      </c>
      <c r="F23" s="50">
        <v>192</v>
      </c>
      <c r="G23" s="370">
        <v>0.18</v>
      </c>
    </row>
    <row r="24" spans="1:7" ht="15" customHeight="1" x14ac:dyDescent="0.25">
      <c r="A24" s="541" t="s">
        <v>324</v>
      </c>
      <c r="B24" s="542"/>
      <c r="C24" s="542"/>
      <c r="D24" s="542"/>
      <c r="E24" s="542"/>
      <c r="F24" s="542"/>
      <c r="G24" s="543"/>
    </row>
    <row r="25" spans="1:7" ht="15" customHeight="1" x14ac:dyDescent="0.25">
      <c r="A25" s="361" t="s">
        <v>43</v>
      </c>
      <c r="B25" s="111"/>
      <c r="C25" s="111"/>
      <c r="D25" s="111"/>
      <c r="E25" s="111"/>
      <c r="F25" s="111"/>
    </row>
    <row r="26" spans="1:7" ht="15" customHeight="1" x14ac:dyDescent="0.25">
      <c r="A26" s="111"/>
      <c r="B26" s="7"/>
      <c r="C26" s="7"/>
      <c r="D26" s="111"/>
      <c r="E26" s="111"/>
      <c r="F26" s="111"/>
      <c r="G26" s="111"/>
    </row>
    <row r="27" spans="1:7" ht="15" customHeight="1" x14ac:dyDescent="0.25">
      <c r="A27" s="535" t="s">
        <v>310</v>
      </c>
      <c r="B27" s="536"/>
      <c r="C27" s="536"/>
      <c r="D27" s="536"/>
      <c r="E27" s="536"/>
      <c r="F27" s="537"/>
    </row>
    <row r="28" spans="1:7" ht="15" customHeight="1" x14ac:dyDescent="0.25">
      <c r="A28" s="442"/>
      <c r="B28" s="538" t="s">
        <v>311</v>
      </c>
      <c r="C28" s="538"/>
      <c r="D28" s="538"/>
      <c r="E28" s="539" t="s">
        <v>312</v>
      </c>
      <c r="F28" s="540" t="s">
        <v>313</v>
      </c>
    </row>
    <row r="29" spans="1:7" ht="15" customHeight="1" x14ac:dyDescent="0.25">
      <c r="A29" s="443" t="s">
        <v>314</v>
      </c>
      <c r="B29" s="444" t="s">
        <v>344</v>
      </c>
      <c r="C29" s="444" t="s">
        <v>315</v>
      </c>
      <c r="D29" s="444" t="s">
        <v>316</v>
      </c>
      <c r="E29" s="539"/>
      <c r="F29" s="540"/>
    </row>
    <row r="30" spans="1:7" ht="15" customHeight="1" x14ac:dyDescent="0.25">
      <c r="A30" s="445" t="s">
        <v>39</v>
      </c>
      <c r="B30" s="446">
        <v>34979.747823129299</v>
      </c>
      <c r="C30" s="446">
        <v>45424.8063090129</v>
      </c>
      <c r="D30" s="446">
        <v>52349.459100775202</v>
      </c>
      <c r="E30" s="447">
        <v>346</v>
      </c>
      <c r="F30" s="448">
        <v>0.70809248554913296</v>
      </c>
    </row>
    <row r="31" spans="1:7" ht="15" customHeight="1" x14ac:dyDescent="0.25">
      <c r="A31" s="445" t="s">
        <v>150</v>
      </c>
      <c r="B31" s="446">
        <v>38774.009355555499</v>
      </c>
      <c r="C31" s="446">
        <v>49976.021788617902</v>
      </c>
      <c r="D31" s="446">
        <v>59413.828676716897</v>
      </c>
      <c r="E31" s="447">
        <v>606</v>
      </c>
      <c r="F31" s="448">
        <v>0.74257425742574257</v>
      </c>
    </row>
    <row r="32" spans="1:7" ht="15" customHeight="1" x14ac:dyDescent="0.25">
      <c r="A32" s="445" t="s">
        <v>317</v>
      </c>
      <c r="B32" s="446">
        <v>33855.617308016903</v>
      </c>
      <c r="C32" s="446">
        <v>46226.401604046201</v>
      </c>
      <c r="D32" s="446">
        <v>62359.084267483398</v>
      </c>
      <c r="E32" s="447">
        <v>970</v>
      </c>
      <c r="F32" s="448">
        <v>0.81443298969072164</v>
      </c>
    </row>
    <row r="33" spans="1:6" ht="15" customHeight="1" x14ac:dyDescent="0.25">
      <c r="A33" s="449" t="s">
        <v>144</v>
      </c>
      <c r="B33" s="450">
        <v>51364.663584905597</v>
      </c>
      <c r="C33" s="450">
        <v>64269.293298791003</v>
      </c>
      <c r="D33" s="450">
        <v>81315.463124999995</v>
      </c>
      <c r="E33" s="451">
        <v>248</v>
      </c>
      <c r="F33" s="452">
        <v>0.85483870967741937</v>
      </c>
    </row>
    <row r="34" spans="1:6" ht="15" customHeight="1" x14ac:dyDescent="0.25">
      <c r="B34" s="8"/>
      <c r="C34" s="8"/>
    </row>
    <row r="35" spans="1:6" ht="15" customHeight="1" x14ac:dyDescent="0.25">
      <c r="B35" s="8"/>
      <c r="C35" s="8"/>
    </row>
    <row r="36" spans="1:6" ht="15" customHeight="1" x14ac:dyDescent="0.25">
      <c r="B36" s="8"/>
      <c r="C36" s="8"/>
    </row>
    <row r="37" spans="1:6" ht="15" customHeight="1" x14ac:dyDescent="0.25">
      <c r="B37" s="8"/>
      <c r="C37" s="8"/>
    </row>
    <row r="38" spans="1:6" ht="15" customHeight="1" x14ac:dyDescent="0.25">
      <c r="B38" s="8"/>
      <c r="C38" s="8"/>
    </row>
    <row r="39" spans="1:6" ht="15" customHeight="1" x14ac:dyDescent="0.25">
      <c r="B39" s="8"/>
      <c r="C39" s="8"/>
    </row>
    <row r="40" spans="1:6" ht="15" customHeight="1" x14ac:dyDescent="0.25">
      <c r="B40" s="8"/>
      <c r="C40" s="8"/>
    </row>
    <row r="41" spans="1:6" ht="15" customHeight="1" x14ac:dyDescent="0.25">
      <c r="B41" s="8"/>
      <c r="C41" s="8"/>
    </row>
    <row r="42" spans="1:6" ht="15" customHeight="1" x14ac:dyDescent="0.25">
      <c r="B42" s="8"/>
      <c r="C42" s="8"/>
    </row>
    <row r="43" spans="1:6" ht="15" customHeight="1" x14ac:dyDescent="0.25">
      <c r="B43" s="8"/>
      <c r="C43" s="8"/>
    </row>
    <row r="44" spans="1:6" ht="15" customHeight="1" x14ac:dyDescent="0.25">
      <c r="B44" s="8"/>
      <c r="C44" s="8"/>
    </row>
    <row r="45" spans="1:6" ht="15" customHeight="1" x14ac:dyDescent="0.25">
      <c r="B45" s="8"/>
      <c r="C45" s="8"/>
    </row>
    <row r="46" spans="1:6" ht="15" customHeight="1" x14ac:dyDescent="0.25">
      <c r="B46" s="8"/>
      <c r="C46" s="8"/>
    </row>
    <row r="47" spans="1:6" ht="15" customHeight="1" x14ac:dyDescent="0.25">
      <c r="B47" s="8"/>
      <c r="C47" s="8"/>
    </row>
    <row r="48" spans="1:6" ht="15" customHeight="1" x14ac:dyDescent="0.25">
      <c r="B48" s="8"/>
      <c r="C48" s="8"/>
    </row>
    <row r="49" spans="1:5" ht="15" customHeight="1" x14ac:dyDescent="0.25">
      <c r="B49" s="8"/>
      <c r="C49" s="8"/>
    </row>
    <row r="50" spans="1:5" ht="15" customHeight="1" x14ac:dyDescent="0.25">
      <c r="B50" s="8"/>
      <c r="C50" s="8"/>
    </row>
    <row r="51" spans="1:5" ht="15" customHeight="1" x14ac:dyDescent="0.25">
      <c r="B51" s="8"/>
      <c r="C51" s="8"/>
    </row>
    <row r="52" spans="1:5" ht="15" customHeight="1" x14ac:dyDescent="0.25">
      <c r="B52" s="8"/>
      <c r="C52" s="8"/>
    </row>
    <row r="53" spans="1:5" ht="15" customHeight="1" x14ac:dyDescent="0.25">
      <c r="B53" s="8"/>
      <c r="C53" s="8"/>
    </row>
    <row r="54" spans="1:5" ht="15" customHeight="1" x14ac:dyDescent="0.25">
      <c r="B54" s="8"/>
      <c r="C54" s="8"/>
    </row>
    <row r="55" spans="1:5" ht="15" customHeight="1" x14ac:dyDescent="0.25">
      <c r="A55" s="8" t="s">
        <v>318</v>
      </c>
      <c r="B55" s="8"/>
      <c r="C55" s="8"/>
      <c r="E55" s="10" t="s">
        <v>31</v>
      </c>
    </row>
    <row r="56" spans="1:5" ht="15" customHeight="1" x14ac:dyDescent="0.25">
      <c r="B56" s="8"/>
      <c r="C56" s="8"/>
    </row>
    <row r="57" spans="1:5" ht="15" customHeight="1" x14ac:dyDescent="0.25">
      <c r="B57" s="8"/>
      <c r="C57" s="8"/>
    </row>
  </sheetData>
  <mergeCells count="16">
    <mergeCell ref="A1:G1"/>
    <mergeCell ref="A3:G3"/>
    <mergeCell ref="A4:G8"/>
    <mergeCell ref="A14:G14"/>
    <mergeCell ref="A10:G10"/>
    <mergeCell ref="A11:A12"/>
    <mergeCell ref="B11:C11"/>
    <mergeCell ref="D11:E11"/>
    <mergeCell ref="F11:F12"/>
    <mergeCell ref="G11:G12"/>
    <mergeCell ref="A2:G2"/>
    <mergeCell ref="A27:F27"/>
    <mergeCell ref="B28:D28"/>
    <mergeCell ref="E28:E29"/>
    <mergeCell ref="F28:F29"/>
    <mergeCell ref="A24:G24"/>
  </mergeCells>
  <hyperlinks>
    <hyperlink ref="E55"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M36" sqref="M36"/>
    </sheetView>
  </sheetViews>
  <sheetFormatPr defaultRowHeight="15" x14ac:dyDescent="0.25"/>
  <cols>
    <col min="1" max="11" width="11.7109375" style="8" customWidth="1"/>
    <col min="12" max="12" width="10.5703125" style="8" bestFit="1" customWidth="1"/>
    <col min="13" max="22" width="9.140625" style="8"/>
  </cols>
  <sheetData>
    <row r="1" spans="1:24" ht="15" customHeight="1" x14ac:dyDescent="0.25">
      <c r="A1" s="562" t="s">
        <v>277</v>
      </c>
      <c r="B1" s="563"/>
      <c r="C1" s="563"/>
      <c r="D1" s="563"/>
      <c r="E1" s="563"/>
      <c r="F1" s="563"/>
      <c r="G1" s="563"/>
      <c r="H1" s="563"/>
      <c r="I1" s="563"/>
      <c r="J1" s="563"/>
      <c r="K1" s="564"/>
      <c r="M1" s="11"/>
      <c r="N1" s="11"/>
      <c r="O1" s="11"/>
      <c r="W1" s="8"/>
      <c r="X1" s="8"/>
    </row>
    <row r="2" spans="1:24" ht="15" customHeight="1" x14ac:dyDescent="0.25">
      <c r="A2" s="565"/>
      <c r="B2" s="566"/>
      <c r="C2" s="566"/>
      <c r="D2" s="566"/>
      <c r="E2" s="566"/>
      <c r="F2" s="566"/>
      <c r="G2" s="566"/>
      <c r="H2" s="566"/>
      <c r="I2" s="566"/>
      <c r="J2" s="566"/>
      <c r="K2" s="567"/>
      <c r="M2" s="72"/>
      <c r="N2" s="72"/>
      <c r="O2" s="72"/>
      <c r="W2" s="8"/>
      <c r="X2" s="8"/>
    </row>
    <row r="3" spans="1:24" s="19" customFormat="1" ht="15" customHeight="1" x14ac:dyDescent="0.25">
      <c r="A3" s="568" t="s">
        <v>200</v>
      </c>
      <c r="B3" s="569"/>
      <c r="C3" s="569"/>
      <c r="D3" s="569"/>
      <c r="E3" s="569"/>
      <c r="F3" s="569"/>
      <c r="G3" s="569"/>
      <c r="H3" s="569"/>
      <c r="I3" s="569"/>
      <c r="J3" s="569"/>
      <c r="K3" s="570"/>
      <c r="L3" s="8"/>
      <c r="M3" s="8"/>
      <c r="N3" s="8"/>
      <c r="O3" s="8"/>
      <c r="P3" s="8"/>
      <c r="Q3" s="8"/>
      <c r="R3" s="8"/>
      <c r="S3" s="8"/>
      <c r="T3" s="8"/>
      <c r="U3" s="8"/>
      <c r="V3" s="8"/>
      <c r="W3" s="8"/>
      <c r="X3" s="8"/>
    </row>
    <row r="4" spans="1:24" s="19" customFormat="1" ht="15" customHeight="1" x14ac:dyDescent="0.25">
      <c r="A4" s="571" t="s">
        <v>364</v>
      </c>
      <c r="B4" s="572"/>
      <c r="C4" s="572"/>
      <c r="D4" s="572"/>
      <c r="E4" s="572"/>
      <c r="F4" s="572"/>
      <c r="G4" s="572"/>
      <c r="H4" s="572"/>
      <c r="I4" s="572"/>
      <c r="J4" s="572"/>
      <c r="K4" s="573"/>
      <c r="L4" s="8"/>
      <c r="M4" s="8"/>
      <c r="N4" s="8"/>
      <c r="O4" s="8"/>
      <c r="P4" s="8"/>
      <c r="Q4" s="8"/>
      <c r="R4" s="8"/>
      <c r="S4" s="8"/>
      <c r="T4" s="8"/>
      <c r="U4" s="8"/>
      <c r="V4" s="8"/>
      <c r="W4" s="8"/>
      <c r="X4" s="8"/>
    </row>
    <row r="5" spans="1:24" s="19" customFormat="1" x14ac:dyDescent="0.25">
      <c r="A5" s="519"/>
      <c r="B5" s="520"/>
      <c r="C5" s="520"/>
      <c r="D5" s="520"/>
      <c r="E5" s="520"/>
      <c r="F5" s="520"/>
      <c r="G5" s="520"/>
      <c r="H5" s="520"/>
      <c r="I5" s="520"/>
      <c r="J5" s="520"/>
      <c r="K5" s="521"/>
      <c r="L5" s="8"/>
      <c r="M5" s="8"/>
      <c r="N5" s="8"/>
      <c r="O5" s="8"/>
      <c r="P5" s="8"/>
      <c r="Q5" s="8"/>
      <c r="R5" s="8"/>
      <c r="S5" s="8"/>
      <c r="T5" s="8"/>
      <c r="U5" s="8"/>
      <c r="V5" s="8"/>
      <c r="W5" s="8"/>
      <c r="X5" s="8"/>
    </row>
    <row r="6" spans="1:24" s="19" customFormat="1" x14ac:dyDescent="0.25">
      <c r="A6" s="519"/>
      <c r="B6" s="520"/>
      <c r="C6" s="520"/>
      <c r="D6" s="520"/>
      <c r="E6" s="520"/>
      <c r="F6" s="520"/>
      <c r="G6" s="520"/>
      <c r="H6" s="520"/>
      <c r="I6" s="520"/>
      <c r="J6" s="520"/>
      <c r="K6" s="521"/>
      <c r="L6" s="8"/>
      <c r="M6" s="8"/>
      <c r="N6" s="8"/>
      <c r="O6" s="8"/>
      <c r="P6" s="8"/>
      <c r="Q6" s="8"/>
      <c r="R6" s="8"/>
      <c r="S6" s="8"/>
      <c r="T6" s="8"/>
      <c r="U6" s="8"/>
      <c r="V6" s="8"/>
      <c r="W6" s="8"/>
      <c r="X6" s="8"/>
    </row>
    <row r="7" spans="1:24" s="19" customFormat="1" x14ac:dyDescent="0.25">
      <c r="A7" s="519"/>
      <c r="B7" s="520"/>
      <c r="C7" s="520"/>
      <c r="D7" s="520"/>
      <c r="E7" s="520"/>
      <c r="F7" s="520"/>
      <c r="G7" s="520"/>
      <c r="H7" s="520"/>
      <c r="I7" s="520"/>
      <c r="J7" s="520"/>
      <c r="K7" s="521"/>
      <c r="L7" s="8"/>
      <c r="M7" s="8"/>
      <c r="N7" s="8"/>
      <c r="O7" s="8"/>
      <c r="P7" s="8"/>
      <c r="Q7" s="8"/>
      <c r="R7" s="8"/>
      <c r="S7" s="8"/>
      <c r="T7" s="8"/>
      <c r="U7" s="8"/>
      <c r="V7" s="8"/>
      <c r="W7" s="8"/>
      <c r="X7" s="8"/>
    </row>
    <row r="8" spans="1:24" s="19" customFormat="1" x14ac:dyDescent="0.25">
      <c r="A8" s="522"/>
      <c r="B8" s="523"/>
      <c r="C8" s="523"/>
      <c r="D8" s="523"/>
      <c r="E8" s="523"/>
      <c r="F8" s="523"/>
      <c r="G8" s="523"/>
      <c r="H8" s="523"/>
      <c r="I8" s="523"/>
      <c r="J8" s="523"/>
      <c r="K8" s="524"/>
      <c r="L8" s="8"/>
      <c r="M8" s="8"/>
      <c r="N8" s="8"/>
      <c r="O8" s="8"/>
      <c r="P8" s="8"/>
      <c r="Q8" s="8"/>
      <c r="R8" s="8"/>
      <c r="S8" s="8"/>
      <c r="T8" s="8"/>
      <c r="U8" s="8"/>
      <c r="V8" s="8"/>
      <c r="W8" s="8"/>
      <c r="X8" s="8"/>
    </row>
    <row r="9" spans="1:24" s="19" customFormat="1" x14ac:dyDescent="0.25">
      <c r="A9" s="8"/>
      <c r="B9" s="8"/>
      <c r="C9" s="8"/>
      <c r="D9" s="8"/>
      <c r="E9" s="8"/>
      <c r="F9" s="8"/>
      <c r="G9" s="8"/>
      <c r="H9" s="8"/>
      <c r="I9" s="8"/>
      <c r="J9" s="8"/>
      <c r="K9" s="8"/>
      <c r="L9" s="8"/>
      <c r="M9" s="8"/>
      <c r="N9" s="8"/>
      <c r="O9" s="8"/>
      <c r="P9" s="8"/>
      <c r="Q9" s="8"/>
      <c r="R9" s="8"/>
      <c r="S9" s="8"/>
      <c r="T9" s="8"/>
      <c r="U9" s="8"/>
      <c r="V9" s="8"/>
    </row>
    <row r="22" spans="1:26" s="19" customFormat="1" x14ac:dyDescent="0.25">
      <c r="A22" s="8"/>
      <c r="B22" s="8"/>
      <c r="C22" s="8"/>
      <c r="D22" s="8"/>
      <c r="E22" s="8"/>
      <c r="F22" s="8"/>
      <c r="G22" s="8"/>
      <c r="H22" s="8"/>
      <c r="I22" s="8"/>
      <c r="J22" s="8"/>
      <c r="K22" s="8"/>
      <c r="L22" s="8"/>
      <c r="M22" s="8"/>
      <c r="N22" s="8"/>
      <c r="O22" s="8"/>
      <c r="P22" s="8"/>
      <c r="Q22" s="8"/>
      <c r="R22" s="8"/>
      <c r="S22" s="8"/>
      <c r="T22" s="8"/>
      <c r="U22" s="8"/>
      <c r="V22" s="8"/>
    </row>
    <row r="23" spans="1:26" s="19" customFormat="1" x14ac:dyDescent="0.25">
      <c r="A23" s="8"/>
      <c r="B23" s="8"/>
      <c r="C23" s="8"/>
      <c r="D23" s="8"/>
      <c r="E23" s="8"/>
      <c r="F23" s="8"/>
      <c r="G23" s="8"/>
      <c r="H23" s="8"/>
      <c r="I23" s="8"/>
      <c r="J23" s="8"/>
      <c r="K23" s="8"/>
      <c r="L23" s="8"/>
      <c r="M23" s="8"/>
      <c r="N23" s="8"/>
      <c r="O23" s="8"/>
      <c r="P23" s="8"/>
      <c r="Q23" s="8"/>
      <c r="R23" s="8"/>
      <c r="S23" s="8"/>
      <c r="T23" s="8"/>
      <c r="U23" s="8"/>
      <c r="V23" s="8"/>
    </row>
    <row r="24" spans="1:26" s="19" customFormat="1" x14ac:dyDescent="0.25">
      <c r="A24" s="8"/>
      <c r="B24" s="8"/>
      <c r="C24" s="8"/>
      <c r="D24" s="8"/>
      <c r="E24" s="8"/>
      <c r="F24" s="8"/>
      <c r="G24" s="8"/>
      <c r="H24" s="8"/>
      <c r="I24" s="8"/>
      <c r="J24" s="8"/>
      <c r="K24" s="8"/>
      <c r="L24" s="8"/>
      <c r="M24" s="8"/>
      <c r="N24" s="8"/>
      <c r="O24" s="8"/>
      <c r="P24" s="8"/>
      <c r="Q24" s="8"/>
      <c r="R24" s="8"/>
      <c r="S24" s="8"/>
      <c r="T24" s="8"/>
      <c r="U24" s="8"/>
      <c r="V24" s="8"/>
    </row>
    <row r="25" spans="1:26" s="19" customFormat="1" x14ac:dyDescent="0.25">
      <c r="A25" s="8"/>
      <c r="B25" s="8"/>
      <c r="C25" s="8"/>
      <c r="D25" s="8"/>
      <c r="E25" s="8"/>
      <c r="F25" s="8"/>
      <c r="G25" s="8"/>
      <c r="H25" s="8"/>
      <c r="I25" s="8"/>
      <c r="J25" s="8"/>
      <c r="K25" s="8"/>
      <c r="L25" s="8"/>
      <c r="M25" s="8"/>
      <c r="N25" s="8"/>
      <c r="O25" s="8"/>
      <c r="P25" s="8"/>
      <c r="Q25" s="8"/>
      <c r="R25" s="8"/>
      <c r="S25" s="8"/>
      <c r="T25" s="8"/>
      <c r="U25" s="8"/>
      <c r="V25" s="8"/>
    </row>
    <row r="26" spans="1:26" s="19" customFormat="1" x14ac:dyDescent="0.25">
      <c r="A26" s="8"/>
      <c r="B26" s="8"/>
      <c r="C26" s="8"/>
      <c r="D26" s="8"/>
      <c r="E26" s="8"/>
      <c r="F26" s="8"/>
      <c r="G26" s="8"/>
      <c r="H26" s="8"/>
      <c r="I26" s="8"/>
      <c r="J26" s="8"/>
      <c r="K26" s="8"/>
      <c r="L26" s="8"/>
      <c r="M26" s="8"/>
      <c r="N26" s="8"/>
      <c r="O26" s="8"/>
      <c r="P26" s="8"/>
      <c r="Q26" s="8"/>
      <c r="R26" s="8"/>
      <c r="S26" s="8"/>
      <c r="T26" s="8"/>
      <c r="U26" s="8"/>
      <c r="V26" s="8"/>
    </row>
    <row r="27" spans="1:26" s="19" customFormat="1" x14ac:dyDescent="0.25">
      <c r="A27" s="8"/>
      <c r="B27" s="8"/>
      <c r="C27" s="8"/>
      <c r="D27" s="8"/>
      <c r="E27" s="8"/>
      <c r="F27" s="8"/>
      <c r="G27" s="8"/>
      <c r="H27" s="8"/>
      <c r="I27" s="8"/>
      <c r="J27" s="8"/>
      <c r="K27" s="8"/>
      <c r="L27" s="8"/>
      <c r="M27" s="8"/>
      <c r="N27" s="8"/>
      <c r="O27" s="8"/>
      <c r="P27" s="8"/>
      <c r="Q27" s="8"/>
      <c r="R27" s="8"/>
      <c r="S27" s="8"/>
      <c r="T27" s="8"/>
      <c r="U27" s="8"/>
      <c r="V27" s="8"/>
    </row>
    <row r="29" spans="1:26" ht="26.25" customHeight="1" x14ac:dyDescent="0.25">
      <c r="A29" s="558" t="s">
        <v>164</v>
      </c>
      <c r="B29" s="560" t="s">
        <v>6</v>
      </c>
      <c r="C29" s="576" t="s">
        <v>3</v>
      </c>
      <c r="D29" s="577"/>
      <c r="E29" s="576" t="s">
        <v>5</v>
      </c>
      <c r="F29" s="577"/>
      <c r="G29" s="576" t="s">
        <v>4</v>
      </c>
      <c r="H29" s="577"/>
      <c r="I29" s="576" t="s">
        <v>163</v>
      </c>
      <c r="J29" s="577"/>
      <c r="K29" s="574" t="s">
        <v>15</v>
      </c>
      <c r="W29" s="8"/>
      <c r="X29" s="8"/>
      <c r="Y29" s="8"/>
    </row>
    <row r="30" spans="1:26" s="19" customFormat="1" ht="15" customHeight="1" thickBot="1" x14ac:dyDescent="0.3">
      <c r="A30" s="559"/>
      <c r="B30" s="561"/>
      <c r="C30" s="98" t="s">
        <v>207</v>
      </c>
      <c r="D30" s="99" t="s">
        <v>208</v>
      </c>
      <c r="E30" s="98" t="s">
        <v>207</v>
      </c>
      <c r="F30" s="99" t="s">
        <v>208</v>
      </c>
      <c r="G30" s="98" t="s">
        <v>207</v>
      </c>
      <c r="H30" s="99" t="s">
        <v>208</v>
      </c>
      <c r="I30" s="98" t="s">
        <v>207</v>
      </c>
      <c r="J30" s="99" t="s">
        <v>208</v>
      </c>
      <c r="K30" s="575"/>
      <c r="L30" s="8"/>
      <c r="M30" s="8"/>
      <c r="N30" s="8"/>
      <c r="O30" s="8"/>
      <c r="P30" s="8"/>
      <c r="Q30" s="8"/>
      <c r="R30" s="8"/>
      <c r="S30" s="8"/>
      <c r="T30" s="8"/>
      <c r="U30" s="8"/>
      <c r="V30" s="8"/>
      <c r="W30" s="8"/>
      <c r="X30" s="8"/>
      <c r="Y30" s="8"/>
      <c r="Z30" s="8"/>
    </row>
    <row r="31" spans="1:26" ht="15" customHeight="1" x14ac:dyDescent="0.25">
      <c r="A31" s="312" t="s">
        <v>160</v>
      </c>
      <c r="B31" s="313">
        <v>2018</v>
      </c>
      <c r="C31" s="343">
        <v>56529</v>
      </c>
      <c r="D31" s="344">
        <f>C31/K31</f>
        <v>0.31119050502603851</v>
      </c>
      <c r="E31" s="343">
        <v>112311</v>
      </c>
      <c r="F31" s="344">
        <f>E31/K31</f>
        <v>0.61826879672344126</v>
      </c>
      <c r="G31" s="345">
        <v>7204</v>
      </c>
      <c r="H31" s="344">
        <f>G31/K31</f>
        <v>3.9657811003336013E-2</v>
      </c>
      <c r="I31" s="345">
        <v>5610</v>
      </c>
      <c r="J31" s="346">
        <f>I31/K31</f>
        <v>3.0882887247184208E-2</v>
      </c>
      <c r="K31" s="347">
        <f>C31+E31+G31+I31</f>
        <v>181654</v>
      </c>
      <c r="L31" s="100"/>
      <c r="M31" s="211"/>
      <c r="W31" s="8"/>
      <c r="X31" s="8"/>
      <c r="Y31" s="8"/>
      <c r="Z31" s="8"/>
    </row>
    <row r="32" spans="1:26" x14ac:dyDescent="0.25">
      <c r="A32" s="214"/>
      <c r="B32" s="95">
        <v>2020</v>
      </c>
      <c r="C32" s="216">
        <v>57463</v>
      </c>
      <c r="D32" s="217">
        <f>C32/K32</f>
        <v>0.30049312604259815</v>
      </c>
      <c r="E32" s="216">
        <v>120249</v>
      </c>
      <c r="F32" s="217">
        <f>E32/K32</f>
        <v>0.62882198829675418</v>
      </c>
      <c r="G32" s="218">
        <v>7469</v>
      </c>
      <c r="H32" s="217">
        <f>G32/K32</f>
        <v>3.9057883480016105E-2</v>
      </c>
      <c r="I32" s="218">
        <v>6048</v>
      </c>
      <c r="J32" s="341">
        <f>I32/K32</f>
        <v>3.1627002180631601E-2</v>
      </c>
      <c r="K32" s="219">
        <f>C32+E32+G32+I32</f>
        <v>191229</v>
      </c>
      <c r="L32" s="100"/>
      <c r="M32" s="211"/>
      <c r="W32" s="8"/>
      <c r="X32" s="8"/>
      <c r="Y32" s="8"/>
      <c r="Z32" s="8"/>
    </row>
    <row r="33" spans="1:26" x14ac:dyDescent="0.25">
      <c r="A33" s="214"/>
      <c r="B33" s="96">
        <v>2025</v>
      </c>
      <c r="C33" s="102">
        <v>59102</v>
      </c>
      <c r="D33" s="103">
        <f>C33/K33</f>
        <v>0.27353932168246448</v>
      </c>
      <c r="E33" s="102">
        <v>141747</v>
      </c>
      <c r="F33" s="103">
        <f>E33/K33</f>
        <v>0.65604172837677721</v>
      </c>
      <c r="G33" s="101">
        <v>7943</v>
      </c>
      <c r="H33" s="103">
        <f>G33/K33</f>
        <v>3.6762255627962086E-2</v>
      </c>
      <c r="I33" s="101">
        <v>7272</v>
      </c>
      <c r="J33" s="342">
        <f>I33/K33</f>
        <v>3.3656694312796206E-2</v>
      </c>
      <c r="K33" s="104">
        <f>C33+E33+G33+I33</f>
        <v>216064</v>
      </c>
      <c r="L33" s="100"/>
      <c r="M33" s="211"/>
      <c r="W33" s="8"/>
      <c r="X33" s="8"/>
      <c r="Y33" s="8"/>
      <c r="Z33" s="8"/>
    </row>
    <row r="34" spans="1:26" x14ac:dyDescent="0.25">
      <c r="A34" s="214"/>
      <c r="B34" s="96">
        <v>2030</v>
      </c>
      <c r="C34" s="216">
        <v>58892</v>
      </c>
      <c r="D34" s="217">
        <f>C34/K34</f>
        <v>0.2422342875946035</v>
      </c>
      <c r="E34" s="216">
        <v>167458</v>
      </c>
      <c r="F34" s="217">
        <f>E34/K34</f>
        <v>0.68878743007568277</v>
      </c>
      <c r="G34" s="218">
        <v>8332</v>
      </c>
      <c r="H34" s="217">
        <f>G34/K34</f>
        <v>3.4271141822968081E-2</v>
      </c>
      <c r="I34" s="218">
        <v>8438</v>
      </c>
      <c r="J34" s="341">
        <f>I34/K34</f>
        <v>3.4707140506745643E-2</v>
      </c>
      <c r="K34" s="219">
        <f>C34+E34+G34+I34</f>
        <v>243120</v>
      </c>
      <c r="L34" s="100"/>
      <c r="M34" s="211"/>
      <c r="N34" s="74"/>
      <c r="W34" s="8"/>
      <c r="X34" s="8"/>
      <c r="Y34" s="8"/>
      <c r="Z34" s="8"/>
    </row>
    <row r="35" spans="1:26" x14ac:dyDescent="0.25">
      <c r="A35" s="214"/>
      <c r="B35" s="96"/>
      <c r="C35" s="102"/>
      <c r="D35" s="105"/>
      <c r="E35" s="102"/>
      <c r="F35" s="105"/>
      <c r="G35" s="101"/>
      <c r="H35" s="105"/>
      <c r="I35" s="101"/>
      <c r="J35" s="105"/>
      <c r="K35" s="104"/>
      <c r="L35" s="100"/>
      <c r="M35" s="211"/>
      <c r="W35" s="8"/>
      <c r="X35" s="8"/>
      <c r="Y35" s="8"/>
      <c r="Z35" s="8"/>
    </row>
    <row r="36" spans="1:26" x14ac:dyDescent="0.25">
      <c r="A36" s="214" t="s">
        <v>161</v>
      </c>
      <c r="B36" s="95">
        <v>2018</v>
      </c>
      <c r="C36" s="102">
        <v>24259</v>
      </c>
      <c r="D36" s="103">
        <f>C36/K36</f>
        <v>0.34188793054850891</v>
      </c>
      <c r="E36" s="102">
        <v>41620</v>
      </c>
      <c r="F36" s="103">
        <f>E36/K36</f>
        <v>0.58656068549523643</v>
      </c>
      <c r="G36" s="101">
        <v>3184</v>
      </c>
      <c r="H36" s="103">
        <f>G36/K36</f>
        <v>4.4872878967247308E-2</v>
      </c>
      <c r="I36" s="101">
        <v>1893</v>
      </c>
      <c r="J36" s="103">
        <f>I36/K36</f>
        <v>2.6678504989007271E-2</v>
      </c>
      <c r="K36" s="104">
        <f>C36+E36+G36+I36</f>
        <v>70956</v>
      </c>
      <c r="L36" s="100"/>
      <c r="M36" s="211"/>
      <c r="W36" s="8"/>
      <c r="X36" s="8"/>
      <c r="Y36" s="8"/>
      <c r="Z36" s="8"/>
    </row>
    <row r="37" spans="1:26" x14ac:dyDescent="0.25">
      <c r="A37" s="214"/>
      <c r="B37" s="95">
        <v>2020</v>
      </c>
      <c r="C37" s="216">
        <v>23560</v>
      </c>
      <c r="D37" s="217">
        <f>C37/K37</f>
        <v>0.31947062253379799</v>
      </c>
      <c r="E37" s="216">
        <v>44706</v>
      </c>
      <c r="F37" s="217">
        <f>E37/K37</f>
        <v>0.60620771014414143</v>
      </c>
      <c r="G37" s="218">
        <v>3365</v>
      </c>
      <c r="H37" s="217">
        <f>G37/K37</f>
        <v>4.5628974737955443E-2</v>
      </c>
      <c r="I37" s="218">
        <v>2116</v>
      </c>
      <c r="J37" s="217">
        <f>I37/K37</f>
        <v>2.8692692584105117E-2</v>
      </c>
      <c r="K37" s="219">
        <f>C37+E37+G37+I37</f>
        <v>73747</v>
      </c>
      <c r="L37" s="100"/>
      <c r="M37" s="211"/>
      <c r="W37" s="8"/>
      <c r="X37" s="8"/>
      <c r="Y37" s="8"/>
      <c r="Z37" s="8"/>
    </row>
    <row r="38" spans="1:26" x14ac:dyDescent="0.25">
      <c r="A38" s="214"/>
      <c r="B38" s="96">
        <v>2025</v>
      </c>
      <c r="C38" s="102">
        <v>23318</v>
      </c>
      <c r="D38" s="103">
        <f>C38/K38</f>
        <v>0.27583514715624113</v>
      </c>
      <c r="E38" s="102">
        <v>54702</v>
      </c>
      <c r="F38" s="103">
        <f>E38/K38</f>
        <v>0.64708526544903944</v>
      </c>
      <c r="G38" s="101">
        <v>3846</v>
      </c>
      <c r="H38" s="103">
        <f>G38/K38</f>
        <v>4.5495410239424626E-2</v>
      </c>
      <c r="I38" s="101">
        <v>2670</v>
      </c>
      <c r="J38" s="103">
        <f>I38/K38</f>
        <v>3.1584177155294789E-2</v>
      </c>
      <c r="K38" s="104">
        <f>C38+E38+G38+I38</f>
        <v>84536</v>
      </c>
      <c r="L38" s="100"/>
      <c r="M38" s="211"/>
      <c r="W38" s="8"/>
      <c r="X38" s="8"/>
      <c r="Y38" s="8"/>
      <c r="Z38" s="8"/>
    </row>
    <row r="39" spans="1:26" x14ac:dyDescent="0.25">
      <c r="A39" s="214"/>
      <c r="B39" s="96">
        <v>2030</v>
      </c>
      <c r="C39" s="216">
        <v>24729</v>
      </c>
      <c r="D39" s="217">
        <f>C39/K39</f>
        <v>0.25482780651676595</v>
      </c>
      <c r="E39" s="216">
        <v>64673</v>
      </c>
      <c r="F39" s="217">
        <f>E39/K39</f>
        <v>0.6664433956431236</v>
      </c>
      <c r="G39" s="218">
        <v>4257</v>
      </c>
      <c r="H39" s="217">
        <f>G39/K39</f>
        <v>4.3867603717977779E-2</v>
      </c>
      <c r="I39" s="218">
        <v>3383</v>
      </c>
      <c r="J39" s="217">
        <f>I39/K39</f>
        <v>3.4861194122132684E-2</v>
      </c>
      <c r="K39" s="219">
        <f>C39+E39+G39+I39</f>
        <v>97042</v>
      </c>
      <c r="L39" s="100"/>
      <c r="M39" s="211"/>
      <c r="W39" s="8"/>
      <c r="X39" s="8"/>
      <c r="Y39" s="8"/>
      <c r="Z39" s="8"/>
    </row>
    <row r="40" spans="1:26" x14ac:dyDescent="0.25">
      <c r="A40" s="214"/>
      <c r="B40" s="96"/>
      <c r="C40" s="102"/>
      <c r="D40" s="105"/>
      <c r="E40" s="102"/>
      <c r="F40" s="105"/>
      <c r="G40" s="101"/>
      <c r="H40" s="105"/>
      <c r="I40" s="101"/>
      <c r="J40" s="105"/>
      <c r="K40" s="104"/>
      <c r="L40" s="100"/>
      <c r="M40" s="211"/>
      <c r="W40" s="8"/>
      <c r="X40" s="8"/>
      <c r="Y40" s="8"/>
      <c r="Z40" s="8"/>
    </row>
    <row r="41" spans="1:26" x14ac:dyDescent="0.25">
      <c r="A41" s="214" t="s">
        <v>162</v>
      </c>
      <c r="B41" s="95">
        <v>2018</v>
      </c>
      <c r="C41" s="102">
        <v>43039</v>
      </c>
      <c r="D41" s="103">
        <f>C41/K41</f>
        <v>0.38711099118546499</v>
      </c>
      <c r="E41" s="102">
        <v>60787</v>
      </c>
      <c r="F41" s="103">
        <f>E41/K41</f>
        <v>0.54674401870840084</v>
      </c>
      <c r="G41" s="101">
        <v>5008</v>
      </c>
      <c r="H41" s="103">
        <f>G41/K41</f>
        <v>4.5044072674941538E-2</v>
      </c>
      <c r="I41" s="101">
        <v>2346</v>
      </c>
      <c r="J41" s="103">
        <f>I41/K41</f>
        <v>2.1100917431192662E-2</v>
      </c>
      <c r="K41" s="104">
        <f>C41+E41+G41+I41</f>
        <v>111180</v>
      </c>
      <c r="L41" s="100"/>
      <c r="M41" s="211"/>
      <c r="W41" s="8"/>
      <c r="X41" s="8"/>
      <c r="Y41" s="8"/>
      <c r="Z41" s="8"/>
    </row>
    <row r="42" spans="1:26" x14ac:dyDescent="0.25">
      <c r="A42" s="214"/>
      <c r="B42" s="95">
        <v>2020</v>
      </c>
      <c r="C42" s="216">
        <v>43597</v>
      </c>
      <c r="D42" s="217">
        <f>C42/K42</f>
        <v>0.36819924665979764</v>
      </c>
      <c r="E42" s="216">
        <v>67378</v>
      </c>
      <c r="F42" s="217">
        <f>E42/K42</f>
        <v>0.56904210935256661</v>
      </c>
      <c r="G42" s="218">
        <v>5046</v>
      </c>
      <c r="H42" s="217">
        <f>G42/K42</f>
        <v>4.2616083644409913E-2</v>
      </c>
      <c r="I42" s="218">
        <v>2385</v>
      </c>
      <c r="J42" s="217">
        <f>I42/K42</f>
        <v>2.0142560343225851E-2</v>
      </c>
      <c r="K42" s="219">
        <f>C42+E42+G42+I42</f>
        <v>118406</v>
      </c>
      <c r="L42" s="100"/>
      <c r="M42" s="211"/>
      <c r="W42" s="8"/>
      <c r="X42" s="8"/>
      <c r="Y42" s="8"/>
      <c r="Z42" s="8"/>
    </row>
    <row r="43" spans="1:26" x14ac:dyDescent="0.25">
      <c r="A43" s="214"/>
      <c r="B43" s="96">
        <v>2025</v>
      </c>
      <c r="C43" s="102">
        <v>42467</v>
      </c>
      <c r="D43" s="103">
        <f>C43/K43</f>
        <v>0.31619820557685863</v>
      </c>
      <c r="E43" s="102">
        <v>83728</v>
      </c>
      <c r="F43" s="103">
        <f>E43/K43</f>
        <v>0.62341684970775468</v>
      </c>
      <c r="G43" s="101">
        <v>5176</v>
      </c>
      <c r="H43" s="103">
        <f>G43/K43</f>
        <v>3.8539145973716542E-2</v>
      </c>
      <c r="I43" s="101">
        <v>2934</v>
      </c>
      <c r="J43" s="103">
        <f>I43/K43</f>
        <v>2.1845798741670079E-2</v>
      </c>
      <c r="K43" s="104">
        <f>C43+E43+G43+I43</f>
        <v>134305</v>
      </c>
      <c r="L43" s="100"/>
      <c r="M43" s="211"/>
      <c r="W43" s="8"/>
      <c r="X43" s="8"/>
      <c r="Y43" s="8"/>
      <c r="Z43" s="8"/>
    </row>
    <row r="44" spans="1:26" ht="15.75" thickBot="1" x14ac:dyDescent="0.3">
      <c r="A44" s="215"/>
      <c r="B44" s="97">
        <v>2030</v>
      </c>
      <c r="C44" s="220">
        <v>39185</v>
      </c>
      <c r="D44" s="221">
        <f>C44/K44</f>
        <v>0.26296539875983144</v>
      </c>
      <c r="E44" s="220">
        <v>100537</v>
      </c>
      <c r="F44" s="221">
        <f>E44/K44</f>
        <v>0.67469062894263554</v>
      </c>
      <c r="G44" s="222">
        <v>5519</v>
      </c>
      <c r="H44" s="221">
        <f>G44/K44</f>
        <v>3.7037285587737903E-2</v>
      </c>
      <c r="I44" s="222">
        <v>3771</v>
      </c>
      <c r="J44" s="221">
        <f>I44/K44</f>
        <v>2.5306686709795183E-2</v>
      </c>
      <c r="K44" s="354">
        <f>C44+E44+G44+I44</f>
        <v>149012</v>
      </c>
      <c r="L44" s="100"/>
      <c r="M44" s="211"/>
      <c r="W44" s="8"/>
      <c r="X44" s="8"/>
      <c r="Y44" s="8"/>
      <c r="Z44" s="8"/>
    </row>
    <row r="46" spans="1:26" x14ac:dyDescent="0.25">
      <c r="A46" s="8" t="s">
        <v>362</v>
      </c>
    </row>
    <row r="47" spans="1:26" x14ac:dyDescent="0.25">
      <c r="A47" s="8" t="s">
        <v>216</v>
      </c>
      <c r="J47" s="10"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activeCell="F20" sqref="F20"/>
    </sheetView>
  </sheetViews>
  <sheetFormatPr defaultColWidth="9.140625" defaultRowHeight="14.25" x14ac:dyDescent="0.2"/>
  <cols>
    <col min="1" max="1" width="9.140625" style="8"/>
    <col min="2" max="2" width="6.7109375" style="8" customWidth="1"/>
    <col min="3" max="3" width="67" style="8" customWidth="1"/>
    <col min="4" max="9" width="12.28515625" style="8" customWidth="1"/>
    <col min="10" max="10" width="9.140625" style="8"/>
    <col min="11" max="16384" width="9.140625" style="1"/>
  </cols>
  <sheetData>
    <row r="1" spans="1:10" ht="15" customHeight="1" x14ac:dyDescent="0.2">
      <c r="A1" s="585" t="s">
        <v>277</v>
      </c>
      <c r="B1" s="585"/>
      <c r="C1" s="585"/>
      <c r="D1" s="585"/>
      <c r="E1" s="585"/>
      <c r="F1" s="585"/>
      <c r="J1" s="1"/>
    </row>
    <row r="2" spans="1:10" ht="15" customHeight="1" x14ac:dyDescent="0.2">
      <c r="A2" s="586"/>
      <c r="B2" s="586"/>
      <c r="C2" s="586"/>
      <c r="D2" s="586"/>
      <c r="E2" s="586"/>
      <c r="F2" s="586"/>
      <c r="J2" s="1"/>
    </row>
    <row r="3" spans="1:10" ht="15" customHeight="1" x14ac:dyDescent="0.2">
      <c r="A3" s="585" t="s">
        <v>201</v>
      </c>
      <c r="B3" s="585"/>
      <c r="C3" s="585"/>
      <c r="D3" s="585"/>
      <c r="E3" s="585"/>
      <c r="F3" s="585"/>
      <c r="J3" s="1"/>
    </row>
    <row r="4" spans="1:10" ht="15" customHeight="1" x14ac:dyDescent="0.2">
      <c r="A4" s="587" t="s">
        <v>289</v>
      </c>
      <c r="B4" s="587"/>
      <c r="C4" s="587"/>
      <c r="D4" s="587"/>
      <c r="E4" s="587"/>
      <c r="F4" s="587"/>
      <c r="J4" s="1"/>
    </row>
    <row r="5" spans="1:10" x14ac:dyDescent="0.2">
      <c r="A5" s="587"/>
      <c r="B5" s="587"/>
      <c r="C5" s="587"/>
      <c r="D5" s="587"/>
      <c r="E5" s="587"/>
      <c r="F5" s="587"/>
      <c r="J5" s="1"/>
    </row>
    <row r="6" spans="1:10" x14ac:dyDescent="0.2">
      <c r="A6" s="587"/>
      <c r="B6" s="587"/>
      <c r="C6" s="587"/>
      <c r="D6" s="587"/>
      <c r="E6" s="587"/>
      <c r="F6" s="587"/>
      <c r="J6" s="1"/>
    </row>
    <row r="7" spans="1:10" x14ac:dyDescent="0.2">
      <c r="A7" s="587"/>
      <c r="B7" s="587"/>
      <c r="C7" s="587"/>
      <c r="D7" s="587"/>
      <c r="E7" s="587"/>
      <c r="F7" s="587"/>
      <c r="J7" s="1"/>
    </row>
    <row r="8" spans="1:10" x14ac:dyDescent="0.2">
      <c r="A8" s="587"/>
      <c r="B8" s="587"/>
      <c r="C8" s="587"/>
      <c r="D8" s="587"/>
      <c r="E8" s="587"/>
      <c r="F8" s="587"/>
      <c r="J8" s="1"/>
    </row>
    <row r="9" spans="1:10" x14ac:dyDescent="0.2">
      <c r="I9" s="1"/>
      <c r="J9" s="1"/>
    </row>
    <row r="10" spans="1:10" x14ac:dyDescent="0.2">
      <c r="I10" s="1"/>
      <c r="J10" s="1"/>
    </row>
    <row r="11" spans="1:10" ht="75" customHeight="1" x14ac:dyDescent="0.2">
      <c r="B11" s="588" t="s">
        <v>357</v>
      </c>
      <c r="C11" s="589"/>
      <c r="D11" s="589"/>
      <c r="E11" s="590"/>
      <c r="I11" s="1"/>
      <c r="J11" s="1"/>
    </row>
    <row r="12" spans="1:10" x14ac:dyDescent="0.2">
      <c r="B12" s="591"/>
      <c r="C12" s="592"/>
      <c r="D12" s="377"/>
      <c r="E12" s="420" t="s">
        <v>133</v>
      </c>
      <c r="I12" s="1"/>
      <c r="J12" s="1"/>
    </row>
    <row r="13" spans="1:10" ht="25.5" x14ac:dyDescent="0.2">
      <c r="B13" s="593"/>
      <c r="C13" s="594"/>
      <c r="D13" s="376" t="s">
        <v>11</v>
      </c>
      <c r="E13" s="421" t="s">
        <v>132</v>
      </c>
      <c r="I13" s="1"/>
      <c r="J13" s="1"/>
    </row>
    <row r="14" spans="1:10" x14ac:dyDescent="0.2">
      <c r="B14" s="578">
        <v>2017</v>
      </c>
      <c r="C14" s="375" t="s">
        <v>134</v>
      </c>
      <c r="D14" s="76">
        <v>1792409.1708961008</v>
      </c>
      <c r="E14" s="77">
        <v>32487.597517426973</v>
      </c>
      <c r="I14" s="1"/>
      <c r="J14" s="1"/>
    </row>
    <row r="15" spans="1:10" x14ac:dyDescent="0.2">
      <c r="B15" s="578"/>
      <c r="C15" s="75" t="s">
        <v>135</v>
      </c>
      <c r="D15" s="78">
        <v>4116522</v>
      </c>
      <c r="E15" s="79">
        <v>100208</v>
      </c>
      <c r="I15" s="1"/>
      <c r="J15" s="1"/>
    </row>
    <row r="16" spans="1:10" x14ac:dyDescent="0.2">
      <c r="B16" s="578"/>
      <c r="C16" s="75" t="s">
        <v>145</v>
      </c>
      <c r="D16" s="80">
        <v>0.43541833880545294</v>
      </c>
      <c r="E16" s="504">
        <v>0.32420163577186428</v>
      </c>
      <c r="F16" s="8" t="s">
        <v>368</v>
      </c>
      <c r="I16" s="1"/>
      <c r="J16" s="1"/>
    </row>
    <row r="17" spans="2:10" s="8" customFormat="1" ht="15" thickBot="1" x14ac:dyDescent="0.25">
      <c r="B17" s="578"/>
      <c r="C17" s="81"/>
      <c r="D17" s="82"/>
      <c r="E17" s="82"/>
      <c r="I17" s="1"/>
      <c r="J17" s="1"/>
    </row>
    <row r="18" spans="2:10" s="8" customFormat="1" x14ac:dyDescent="0.2">
      <c r="B18" s="579">
        <v>2020</v>
      </c>
      <c r="C18" s="378" t="s">
        <v>222</v>
      </c>
      <c r="D18" s="379">
        <v>1897087.4171666331</v>
      </c>
      <c r="E18" s="380">
        <v>34860.981631508359</v>
      </c>
      <c r="I18" s="1"/>
      <c r="J18" s="1"/>
    </row>
    <row r="19" spans="2:10" s="8" customFormat="1" x14ac:dyDescent="0.2">
      <c r="B19" s="580"/>
      <c r="C19" s="83" t="s">
        <v>165</v>
      </c>
      <c r="D19" s="84">
        <v>3976856</v>
      </c>
      <c r="E19" s="381">
        <v>86846</v>
      </c>
      <c r="I19" s="1"/>
      <c r="J19" s="1"/>
    </row>
    <row r="20" spans="2:10" s="8" customFormat="1" x14ac:dyDescent="0.2">
      <c r="B20" s="580"/>
      <c r="C20" s="83" t="s">
        <v>294</v>
      </c>
      <c r="D20" s="85">
        <v>0.47703196121927299</v>
      </c>
      <c r="E20" s="382">
        <v>0.40141148275693017</v>
      </c>
      <c r="I20" s="1"/>
      <c r="J20" s="1"/>
    </row>
    <row r="21" spans="2:10" s="8" customFormat="1" x14ac:dyDescent="0.2">
      <c r="B21" s="581"/>
      <c r="C21" s="86"/>
      <c r="D21" s="85"/>
      <c r="E21" s="382"/>
      <c r="I21" s="1"/>
      <c r="J21" s="1"/>
    </row>
    <row r="22" spans="2:10" s="8" customFormat="1" x14ac:dyDescent="0.2">
      <c r="B22" s="582">
        <v>2025</v>
      </c>
      <c r="C22" s="87" t="s">
        <v>223</v>
      </c>
      <c r="D22" s="84">
        <v>2262464.9595403941</v>
      </c>
      <c r="E22" s="381">
        <v>42085.9817405137</v>
      </c>
      <c r="I22" s="1"/>
      <c r="J22" s="1"/>
    </row>
    <row r="23" spans="2:10" s="8" customFormat="1" x14ac:dyDescent="0.2">
      <c r="B23" s="580"/>
      <c r="C23" s="83" t="s">
        <v>165</v>
      </c>
      <c r="D23" s="84">
        <v>4225965</v>
      </c>
      <c r="E23" s="381">
        <v>89050</v>
      </c>
      <c r="I23" s="1"/>
      <c r="J23" s="1"/>
    </row>
    <row r="24" spans="2:10" s="8" customFormat="1" x14ac:dyDescent="0.2">
      <c r="B24" s="580"/>
      <c r="C24" s="83" t="s">
        <v>294</v>
      </c>
      <c r="D24" s="85">
        <v>0.53537238466016501</v>
      </c>
      <c r="E24" s="382">
        <v>0.47261068770930603</v>
      </c>
      <c r="I24" s="1"/>
      <c r="J24" s="1"/>
    </row>
    <row r="25" spans="2:10" s="8" customFormat="1" x14ac:dyDescent="0.2">
      <c r="B25" s="581"/>
      <c r="C25" s="83"/>
      <c r="D25" s="85"/>
      <c r="E25" s="382"/>
      <c r="I25" s="1"/>
      <c r="J25" s="1"/>
    </row>
    <row r="26" spans="2:10" s="8" customFormat="1" x14ac:dyDescent="0.2">
      <c r="B26" s="583">
        <v>2030</v>
      </c>
      <c r="C26" s="83" t="s">
        <v>166</v>
      </c>
      <c r="D26" s="84">
        <v>2690822.1421688553</v>
      </c>
      <c r="E26" s="381">
        <v>50072.141835090624</v>
      </c>
      <c r="I26" s="1"/>
      <c r="J26" s="1"/>
    </row>
    <row r="27" spans="2:10" s="8" customFormat="1" x14ac:dyDescent="0.2">
      <c r="B27" s="583"/>
      <c r="C27" s="83" t="s">
        <v>165</v>
      </c>
      <c r="D27" s="88">
        <v>4484352</v>
      </c>
      <c r="E27" s="381">
        <v>91016</v>
      </c>
      <c r="I27" s="1"/>
      <c r="J27" s="1"/>
    </row>
    <row r="28" spans="2:10" s="8" customFormat="1" ht="15" thickBot="1" x14ac:dyDescent="0.25">
      <c r="B28" s="584"/>
      <c r="C28" s="383" t="s">
        <v>294</v>
      </c>
      <c r="D28" s="384">
        <v>0.600047039609927</v>
      </c>
      <c r="E28" s="385">
        <v>0.55014658779874559</v>
      </c>
      <c r="I28" s="1"/>
      <c r="J28" s="1"/>
    </row>
    <row r="29" spans="2:10" s="8" customFormat="1" ht="12.75" x14ac:dyDescent="0.2">
      <c r="C29" s="73"/>
    </row>
    <row r="52" spans="3:9" s="8" customFormat="1" ht="12.75" x14ac:dyDescent="0.2">
      <c r="C52" s="8" t="s">
        <v>179</v>
      </c>
      <c r="I52" s="10" t="s">
        <v>31</v>
      </c>
    </row>
    <row r="53" spans="3:9" s="8" customFormat="1" ht="12.75" x14ac:dyDescent="0.2">
      <c r="C53" s="10" t="s">
        <v>320</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s>
  <pageMargins left="0.25" right="0.25" top="0.75" bottom="0.75" header="0.3" footer="0.3"/>
  <pageSetup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topLeftCell="A16" zoomScaleNormal="100" zoomScaleSheetLayoutView="100" workbookViewId="0">
      <selection activeCell="P30" sqref="P30"/>
    </sheetView>
  </sheetViews>
  <sheetFormatPr defaultColWidth="9.140625" defaultRowHeight="12.75" x14ac:dyDescent="0.2"/>
  <cols>
    <col min="1" max="1" width="40" style="8" customWidth="1"/>
    <col min="2" max="8" width="11.5703125" style="8" customWidth="1"/>
    <col min="9" max="9" width="4.28515625" style="8" customWidth="1"/>
    <col min="10" max="10" width="15.7109375" style="8" customWidth="1"/>
    <col min="11" max="11" width="4.28515625" style="8" customWidth="1"/>
    <col min="12" max="14" width="11.5703125" style="8" customWidth="1"/>
    <col min="15" max="15" width="9.140625" style="8"/>
    <col min="16" max="16384" width="9.140625" style="18"/>
  </cols>
  <sheetData>
    <row r="1" spans="1:14" ht="15" customHeight="1" x14ac:dyDescent="0.2">
      <c r="A1" s="568" t="s">
        <v>277</v>
      </c>
      <c r="B1" s="569"/>
      <c r="C1" s="569"/>
      <c r="D1" s="569"/>
      <c r="E1" s="569"/>
      <c r="F1" s="569"/>
      <c r="G1" s="569"/>
      <c r="H1" s="569"/>
      <c r="I1" s="569"/>
      <c r="J1" s="569"/>
      <c r="K1" s="569"/>
      <c r="L1" s="569"/>
      <c r="M1" s="569"/>
      <c r="N1" s="569"/>
    </row>
    <row r="2" spans="1:14" ht="15" customHeight="1" x14ac:dyDescent="0.2">
      <c r="A2" s="611"/>
      <c r="B2" s="612"/>
      <c r="C2" s="612"/>
      <c r="D2" s="612"/>
      <c r="E2" s="612"/>
      <c r="F2" s="612"/>
      <c r="G2" s="612"/>
      <c r="H2" s="612"/>
      <c r="I2" s="612"/>
      <c r="J2" s="612"/>
      <c r="K2" s="612"/>
      <c r="L2" s="612"/>
      <c r="M2" s="612"/>
      <c r="N2" s="612"/>
    </row>
    <row r="3" spans="1:14" ht="28.5" customHeight="1" x14ac:dyDescent="0.2">
      <c r="A3" s="568" t="s">
        <v>236</v>
      </c>
      <c r="B3" s="569"/>
      <c r="C3" s="569"/>
      <c r="D3" s="569"/>
      <c r="E3" s="569"/>
      <c r="F3" s="569"/>
      <c r="G3" s="569"/>
      <c r="H3" s="569"/>
      <c r="I3" s="569"/>
      <c r="J3" s="569"/>
      <c r="K3" s="569"/>
      <c r="L3" s="569"/>
      <c r="M3" s="569"/>
      <c r="N3" s="569"/>
    </row>
    <row r="4" spans="1:14" ht="15" customHeight="1" x14ac:dyDescent="0.2">
      <c r="A4" s="519" t="s">
        <v>365</v>
      </c>
      <c r="B4" s="520"/>
      <c r="C4" s="520"/>
      <c r="D4" s="520"/>
      <c r="E4" s="520"/>
      <c r="F4" s="520"/>
      <c r="G4" s="520"/>
      <c r="H4" s="520"/>
      <c r="I4" s="520"/>
      <c r="J4" s="520"/>
      <c r="K4" s="520"/>
      <c r="L4" s="520"/>
      <c r="M4" s="520"/>
      <c r="N4" s="520"/>
    </row>
    <row r="5" spans="1:14" x14ac:dyDescent="0.2">
      <c r="A5" s="519"/>
      <c r="B5" s="520"/>
      <c r="C5" s="520"/>
      <c r="D5" s="520"/>
      <c r="E5" s="520"/>
      <c r="F5" s="520"/>
      <c r="G5" s="520"/>
      <c r="H5" s="520"/>
      <c r="I5" s="520"/>
      <c r="J5" s="520"/>
      <c r="K5" s="520"/>
      <c r="L5" s="520"/>
      <c r="M5" s="520"/>
      <c r="N5" s="520"/>
    </row>
    <row r="6" spans="1:14" x14ac:dyDescent="0.2">
      <c r="A6" s="519"/>
      <c r="B6" s="520"/>
      <c r="C6" s="520"/>
      <c r="D6" s="520"/>
      <c r="E6" s="520"/>
      <c r="F6" s="520"/>
      <c r="G6" s="520"/>
      <c r="H6" s="520"/>
      <c r="I6" s="520"/>
      <c r="J6" s="520"/>
      <c r="K6" s="520"/>
      <c r="L6" s="520"/>
      <c r="M6" s="520"/>
      <c r="N6" s="520"/>
    </row>
    <row r="7" spans="1:14" x14ac:dyDescent="0.2">
      <c r="A7" s="519"/>
      <c r="B7" s="520"/>
      <c r="C7" s="520"/>
      <c r="D7" s="520"/>
      <c r="E7" s="520"/>
      <c r="F7" s="520"/>
      <c r="G7" s="520"/>
      <c r="H7" s="520"/>
      <c r="I7" s="520"/>
      <c r="J7" s="520"/>
      <c r="K7" s="520"/>
      <c r="L7" s="520"/>
      <c r="M7" s="520"/>
      <c r="N7" s="520"/>
    </row>
    <row r="8" spans="1:14" ht="51.75" customHeight="1" x14ac:dyDescent="0.2">
      <c r="A8" s="519"/>
      <c r="B8" s="520"/>
      <c r="C8" s="520"/>
      <c r="D8" s="520"/>
      <c r="E8" s="520"/>
      <c r="F8" s="520"/>
      <c r="G8" s="520"/>
      <c r="H8" s="520"/>
      <c r="I8" s="520"/>
      <c r="J8" s="520"/>
      <c r="K8" s="520"/>
      <c r="L8" s="520"/>
      <c r="M8" s="520"/>
      <c r="N8" s="520"/>
    </row>
    <row r="9" spans="1:14" x14ac:dyDescent="0.2">
      <c r="A9" s="457"/>
      <c r="B9" s="457"/>
      <c r="C9" s="457"/>
      <c r="D9" s="457"/>
      <c r="E9" s="457"/>
      <c r="F9" s="457"/>
      <c r="G9" s="457"/>
      <c r="H9" s="457"/>
      <c r="I9" s="457"/>
      <c r="L9" s="100"/>
    </row>
    <row r="10" spans="1:14" x14ac:dyDescent="0.2">
      <c r="A10" s="606" t="s">
        <v>237</v>
      </c>
      <c r="B10" s="607"/>
      <c r="C10" s="607"/>
      <c r="D10" s="607"/>
      <c r="E10" s="608"/>
      <c r="F10" s="457"/>
      <c r="G10" s="457"/>
      <c r="H10" s="457"/>
      <c r="I10" s="457"/>
      <c r="L10" s="100"/>
    </row>
    <row r="11" spans="1:14" x14ac:dyDescent="0.2">
      <c r="A11" s="600" t="s">
        <v>170</v>
      </c>
      <c r="B11" s="601"/>
      <c r="C11" s="601"/>
      <c r="D11" s="601"/>
      <c r="E11" s="602"/>
      <c r="F11" s="457"/>
      <c r="G11" s="457"/>
      <c r="H11" s="457"/>
      <c r="I11" s="457"/>
      <c r="L11" s="100"/>
    </row>
    <row r="12" spans="1:14" ht="13.5" thickBot="1" x14ac:dyDescent="0.25">
      <c r="A12" s="622"/>
      <c r="B12" s="623"/>
      <c r="C12" s="623"/>
      <c r="D12" s="623"/>
      <c r="E12" s="624"/>
      <c r="F12" s="457"/>
      <c r="G12" s="457"/>
      <c r="H12" s="457"/>
      <c r="I12" s="457"/>
      <c r="L12" s="100"/>
    </row>
    <row r="13" spans="1:14" ht="13.5" thickTop="1" x14ac:dyDescent="0.2">
      <c r="A13" s="106"/>
      <c r="B13" s="107">
        <v>2018</v>
      </c>
      <c r="C13" s="277">
        <v>2020</v>
      </c>
      <c r="D13" s="278">
        <v>2025</v>
      </c>
      <c r="E13" s="279">
        <v>2030</v>
      </c>
      <c r="F13" s="457"/>
      <c r="G13" s="457"/>
      <c r="H13" s="457"/>
      <c r="I13" s="457"/>
      <c r="J13" s="457"/>
      <c r="L13" s="100"/>
    </row>
    <row r="14" spans="1:14" ht="16.5" customHeight="1" x14ac:dyDescent="0.2">
      <c r="A14" s="112" t="s">
        <v>246</v>
      </c>
      <c r="B14" s="108">
        <f>B46</f>
        <v>5464</v>
      </c>
      <c r="C14" s="280">
        <v>6880</v>
      </c>
      <c r="D14" s="109">
        <v>8304</v>
      </c>
      <c r="E14" s="281">
        <v>9965</v>
      </c>
      <c r="F14" s="457"/>
      <c r="G14" s="457"/>
      <c r="H14" s="457"/>
      <c r="I14" s="457"/>
      <c r="J14" s="457"/>
    </row>
    <row r="15" spans="1:14" ht="16.5" customHeight="1" x14ac:dyDescent="0.2">
      <c r="A15" s="112" t="s">
        <v>224</v>
      </c>
      <c r="B15" s="108">
        <v>341307</v>
      </c>
      <c r="C15" s="280">
        <v>376000</v>
      </c>
      <c r="D15" s="109">
        <v>455000</v>
      </c>
      <c r="E15" s="281">
        <v>550000</v>
      </c>
      <c r="F15" s="457"/>
      <c r="G15" s="457"/>
      <c r="H15" s="457"/>
      <c r="I15" s="457"/>
      <c r="J15" s="457"/>
    </row>
    <row r="16" spans="1:14" ht="16.5" customHeight="1" x14ac:dyDescent="0.2">
      <c r="A16" s="243" t="s">
        <v>210</v>
      </c>
      <c r="B16" s="108">
        <v>115735</v>
      </c>
      <c r="C16" s="280">
        <v>138000</v>
      </c>
      <c r="D16" s="109">
        <v>198000</v>
      </c>
      <c r="E16" s="281">
        <v>285000</v>
      </c>
      <c r="F16" s="457"/>
      <c r="G16" s="457"/>
      <c r="H16" s="457"/>
      <c r="I16" s="457"/>
      <c r="J16" s="457"/>
    </row>
    <row r="17" spans="1:14" ht="16.5" customHeight="1" x14ac:dyDescent="0.2">
      <c r="A17" s="243" t="s">
        <v>211</v>
      </c>
      <c r="B17" s="108">
        <v>41594</v>
      </c>
      <c r="C17" s="280">
        <v>48000</v>
      </c>
      <c r="D17" s="109">
        <v>59000</v>
      </c>
      <c r="E17" s="281">
        <v>76000</v>
      </c>
      <c r="F17" s="457"/>
      <c r="G17" s="457"/>
      <c r="H17" s="457"/>
      <c r="I17" s="457"/>
      <c r="J17" s="457"/>
    </row>
    <row r="18" spans="1:14" ht="16.5" customHeight="1" x14ac:dyDescent="0.2">
      <c r="A18" s="243" t="s">
        <v>213</v>
      </c>
      <c r="B18" s="108">
        <v>143981</v>
      </c>
      <c r="C18" s="280">
        <v>168000</v>
      </c>
      <c r="D18" s="109">
        <v>215000</v>
      </c>
      <c r="E18" s="281">
        <v>275000</v>
      </c>
      <c r="F18" s="457"/>
      <c r="G18" s="457"/>
      <c r="H18" s="457"/>
      <c r="I18" s="457"/>
      <c r="J18" s="457"/>
    </row>
    <row r="19" spans="1:14" ht="16.5" customHeight="1" thickBot="1" x14ac:dyDescent="0.25">
      <c r="A19" s="243" t="s">
        <v>212</v>
      </c>
      <c r="B19" s="108">
        <v>124424</v>
      </c>
      <c r="C19" s="282">
        <v>146000</v>
      </c>
      <c r="D19" s="283">
        <v>190000</v>
      </c>
      <c r="E19" s="284">
        <v>246000</v>
      </c>
      <c r="F19" s="457"/>
      <c r="G19" s="457"/>
      <c r="H19" s="457"/>
      <c r="I19" s="457"/>
      <c r="J19" s="457"/>
    </row>
    <row r="20" spans="1:14" ht="13.5" thickTop="1" x14ac:dyDescent="0.2">
      <c r="C20" s="119"/>
      <c r="D20" s="119"/>
    </row>
    <row r="21" spans="1:14" ht="15" customHeight="1" x14ac:dyDescent="0.2">
      <c r="A21" s="613" t="s">
        <v>335</v>
      </c>
      <c r="B21" s="614"/>
      <c r="C21" s="614"/>
      <c r="D21" s="614"/>
      <c r="E21" s="614"/>
      <c r="F21" s="614"/>
      <c r="G21" s="614"/>
      <c r="H21" s="615"/>
      <c r="I21" s="120"/>
      <c r="J21" s="120"/>
      <c r="L21" s="613" t="s">
        <v>319</v>
      </c>
      <c r="M21" s="614"/>
      <c r="N21" s="615"/>
    </row>
    <row r="22" spans="1:14" ht="12.75" customHeight="1" thickBot="1" x14ac:dyDescent="0.25">
      <c r="A22" s="616"/>
      <c r="B22" s="617"/>
      <c r="C22" s="617"/>
      <c r="D22" s="617"/>
      <c r="E22" s="617"/>
      <c r="F22" s="617"/>
      <c r="G22" s="617"/>
      <c r="H22" s="618"/>
      <c r="I22" s="120"/>
      <c r="J22" s="120"/>
      <c r="L22" s="616"/>
      <c r="M22" s="617"/>
      <c r="N22" s="618"/>
    </row>
    <row r="23" spans="1:14" ht="29.25" customHeight="1" thickTop="1" x14ac:dyDescent="0.2">
      <c r="A23" s="348" t="s">
        <v>141</v>
      </c>
      <c r="B23" s="315" t="s">
        <v>15</v>
      </c>
      <c r="C23" s="315" t="s">
        <v>138</v>
      </c>
      <c r="D23" s="315" t="s">
        <v>5</v>
      </c>
      <c r="E23" s="316" t="s">
        <v>4</v>
      </c>
      <c r="F23" s="315" t="s">
        <v>16</v>
      </c>
      <c r="G23" s="315" t="s">
        <v>139</v>
      </c>
      <c r="H23" s="317" t="s">
        <v>2</v>
      </c>
      <c r="I23" s="226"/>
      <c r="J23" s="318" t="s">
        <v>184</v>
      </c>
      <c r="L23" s="277">
        <v>2020</v>
      </c>
      <c r="M23" s="278">
        <v>2025</v>
      </c>
      <c r="N23" s="279">
        <v>2030</v>
      </c>
    </row>
    <row r="24" spans="1:14" ht="15" customHeight="1" x14ac:dyDescent="0.2">
      <c r="A24" s="479" t="s">
        <v>273</v>
      </c>
      <c r="B24" s="505">
        <v>1245</v>
      </c>
      <c r="C24" s="506">
        <v>323</v>
      </c>
      <c r="D24" s="506">
        <v>781</v>
      </c>
      <c r="E24" s="506">
        <v>67</v>
      </c>
      <c r="F24" s="506">
        <v>74</v>
      </c>
      <c r="G24" s="506">
        <v>426</v>
      </c>
      <c r="H24" s="507">
        <v>819</v>
      </c>
      <c r="I24" s="122"/>
      <c r="J24" s="482">
        <v>474</v>
      </c>
      <c r="L24" s="407">
        <v>1727</v>
      </c>
      <c r="M24" s="408">
        <v>2084</v>
      </c>
      <c r="N24" s="409">
        <v>2501</v>
      </c>
    </row>
    <row r="25" spans="1:14" ht="15" customHeight="1" x14ac:dyDescent="0.2">
      <c r="A25" s="121" t="s">
        <v>262</v>
      </c>
      <c r="B25" s="397">
        <v>863</v>
      </c>
      <c r="C25" s="154">
        <v>279</v>
      </c>
      <c r="D25" s="154">
        <v>360</v>
      </c>
      <c r="E25" s="154">
        <v>57</v>
      </c>
      <c r="F25" s="154">
        <v>167</v>
      </c>
      <c r="G25" s="154">
        <v>344</v>
      </c>
      <c r="H25" s="508">
        <v>519</v>
      </c>
      <c r="I25" s="122"/>
      <c r="J25" s="483">
        <v>362</v>
      </c>
      <c r="L25" s="407">
        <v>1000</v>
      </c>
      <c r="M25" s="408">
        <v>1200</v>
      </c>
      <c r="N25" s="409">
        <v>1380</v>
      </c>
    </row>
    <row r="26" spans="1:14" ht="15" customHeight="1" x14ac:dyDescent="0.2">
      <c r="A26" s="121" t="s">
        <v>272</v>
      </c>
      <c r="B26" s="397">
        <v>655</v>
      </c>
      <c r="C26" s="154">
        <v>295</v>
      </c>
      <c r="D26" s="154">
        <v>302</v>
      </c>
      <c r="E26" s="154">
        <v>28</v>
      </c>
      <c r="F26" s="154">
        <v>30</v>
      </c>
      <c r="G26" s="154">
        <v>202</v>
      </c>
      <c r="H26" s="508">
        <v>453</v>
      </c>
      <c r="I26" s="122"/>
      <c r="J26" s="483">
        <v>368</v>
      </c>
      <c r="L26" s="407">
        <v>509</v>
      </c>
      <c r="M26" s="408">
        <v>516</v>
      </c>
      <c r="N26" s="409">
        <v>524</v>
      </c>
    </row>
    <row r="27" spans="1:14" x14ac:dyDescent="0.2">
      <c r="A27" s="121" t="s">
        <v>274</v>
      </c>
      <c r="B27" s="397">
        <v>24</v>
      </c>
      <c r="C27" s="154">
        <v>5</v>
      </c>
      <c r="D27" s="154">
        <v>12</v>
      </c>
      <c r="E27" s="154">
        <v>1</v>
      </c>
      <c r="F27" s="154">
        <v>6</v>
      </c>
      <c r="G27" s="154">
        <v>13</v>
      </c>
      <c r="H27" s="508">
        <v>11</v>
      </c>
      <c r="I27" s="122"/>
      <c r="J27" s="483">
        <v>18</v>
      </c>
      <c r="L27" s="407">
        <v>23</v>
      </c>
      <c r="M27" s="408">
        <v>23</v>
      </c>
      <c r="N27" s="409">
        <v>23</v>
      </c>
    </row>
    <row r="28" spans="1:14" ht="15" customHeight="1" thickBot="1" x14ac:dyDescent="0.25">
      <c r="A28" s="162" t="s">
        <v>62</v>
      </c>
      <c r="B28" s="390">
        <f t="shared" ref="B28:H28" si="0">SUM(B24:B27)</f>
        <v>2787</v>
      </c>
      <c r="C28" s="123">
        <f t="shared" si="0"/>
        <v>902</v>
      </c>
      <c r="D28" s="123">
        <f t="shared" si="0"/>
        <v>1455</v>
      </c>
      <c r="E28" s="123">
        <f t="shared" si="0"/>
        <v>153</v>
      </c>
      <c r="F28" s="123">
        <f t="shared" si="0"/>
        <v>277</v>
      </c>
      <c r="G28" s="123">
        <f t="shared" si="0"/>
        <v>985</v>
      </c>
      <c r="H28" s="124">
        <f t="shared" si="0"/>
        <v>1802</v>
      </c>
      <c r="I28" s="122"/>
      <c r="J28" s="128">
        <f>SUM(J24:J27)</f>
        <v>1222</v>
      </c>
      <c r="K28" s="336"/>
      <c r="L28" s="410">
        <f>SUM(L24:L27)</f>
        <v>3259</v>
      </c>
      <c r="M28" s="411">
        <f t="shared" ref="M28:N28" si="1">SUM(M24:M27)</f>
        <v>3823</v>
      </c>
      <c r="N28" s="412">
        <f t="shared" si="1"/>
        <v>4428</v>
      </c>
    </row>
    <row r="29" spans="1:14" ht="15" customHeight="1" thickTop="1" x14ac:dyDescent="0.2">
      <c r="B29" s="129"/>
      <c r="C29" s="129"/>
      <c r="D29" s="129"/>
      <c r="E29" s="129"/>
      <c r="F29" s="129"/>
      <c r="G29" s="129"/>
      <c r="H29" s="130"/>
      <c r="I29" s="130"/>
      <c r="J29" s="130"/>
    </row>
    <row r="30" spans="1:14" ht="15" customHeight="1" thickBot="1" x14ac:dyDescent="0.25">
      <c r="A30" s="131"/>
      <c r="B30" s="132"/>
      <c r="C30" s="132"/>
      <c r="D30" s="132"/>
      <c r="E30" s="132"/>
      <c r="F30" s="132"/>
      <c r="G30" s="132"/>
      <c r="H30" s="100"/>
      <c r="I30" s="130"/>
      <c r="J30" s="100"/>
    </row>
    <row r="31" spans="1:14" ht="26.25" thickTop="1" x14ac:dyDescent="0.2">
      <c r="A31" s="348" t="s">
        <v>142</v>
      </c>
      <c r="B31" s="315" t="s">
        <v>15</v>
      </c>
      <c r="C31" s="315" t="s">
        <v>138</v>
      </c>
      <c r="D31" s="315" t="s">
        <v>5</v>
      </c>
      <c r="E31" s="316" t="s">
        <v>4</v>
      </c>
      <c r="F31" s="315" t="s">
        <v>16</v>
      </c>
      <c r="G31" s="315" t="s">
        <v>139</v>
      </c>
      <c r="H31" s="317" t="s">
        <v>2</v>
      </c>
      <c r="I31" s="226"/>
      <c r="J31" s="318" t="s">
        <v>184</v>
      </c>
      <c r="L31" s="277">
        <v>2020</v>
      </c>
      <c r="M31" s="278">
        <v>2025</v>
      </c>
      <c r="N31" s="279">
        <v>2030</v>
      </c>
    </row>
    <row r="32" spans="1:14" x14ac:dyDescent="0.2">
      <c r="A32" s="479" t="s">
        <v>265</v>
      </c>
      <c r="B32" s="480">
        <v>1539</v>
      </c>
      <c r="C32" s="155">
        <v>886</v>
      </c>
      <c r="D32" s="155">
        <v>402</v>
      </c>
      <c r="E32" s="155">
        <v>126</v>
      </c>
      <c r="F32" s="155">
        <v>125</v>
      </c>
      <c r="G32" s="155">
        <v>566</v>
      </c>
      <c r="H32" s="481">
        <v>973</v>
      </c>
      <c r="I32" s="122"/>
      <c r="J32" s="482">
        <v>511</v>
      </c>
      <c r="L32" s="407">
        <v>1857</v>
      </c>
      <c r="M32" s="408">
        <v>2242</v>
      </c>
      <c r="N32" s="409">
        <v>2690</v>
      </c>
    </row>
    <row r="33" spans="1:14" x14ac:dyDescent="0.2">
      <c r="A33" s="121" t="s">
        <v>107</v>
      </c>
      <c r="B33" s="260">
        <v>1138</v>
      </c>
      <c r="C33" s="114">
        <v>450</v>
      </c>
      <c r="D33" s="114">
        <v>521</v>
      </c>
      <c r="E33" s="114">
        <v>73</v>
      </c>
      <c r="F33" s="114">
        <v>94</v>
      </c>
      <c r="G33" s="114">
        <v>390</v>
      </c>
      <c r="H33" s="208">
        <v>748</v>
      </c>
      <c r="I33" s="122"/>
      <c r="J33" s="113">
        <v>532</v>
      </c>
      <c r="L33" s="407">
        <v>1081</v>
      </c>
      <c r="M33" s="408">
        <v>1234</v>
      </c>
      <c r="N33" s="409">
        <v>1387</v>
      </c>
    </row>
    <row r="34" spans="1:14" ht="13.5" thickBot="1" x14ac:dyDescent="0.25">
      <c r="A34" s="125" t="s">
        <v>15</v>
      </c>
      <c r="B34" s="126">
        <f t="shared" ref="B34:H34" si="2">SUM(B32:B33)</f>
        <v>2677</v>
      </c>
      <c r="C34" s="126">
        <f t="shared" si="2"/>
        <v>1336</v>
      </c>
      <c r="D34" s="126">
        <f t="shared" si="2"/>
        <v>923</v>
      </c>
      <c r="E34" s="126">
        <f t="shared" si="2"/>
        <v>199</v>
      </c>
      <c r="F34" s="126">
        <f t="shared" si="2"/>
        <v>219</v>
      </c>
      <c r="G34" s="126">
        <f t="shared" si="2"/>
        <v>956</v>
      </c>
      <c r="H34" s="127">
        <f t="shared" si="2"/>
        <v>1721</v>
      </c>
      <c r="I34" s="122"/>
      <c r="J34" s="128">
        <f>SUM(J32:J33)</f>
        <v>1043</v>
      </c>
      <c r="L34" s="410">
        <f>SUM(L32:L33)</f>
        <v>2938</v>
      </c>
      <c r="M34" s="411">
        <f t="shared" ref="M34:N34" si="3">SUM(M32:M33)</f>
        <v>3476</v>
      </c>
      <c r="N34" s="412">
        <f t="shared" si="3"/>
        <v>4077</v>
      </c>
    </row>
    <row r="35" spans="1:14" ht="14.25" thickTop="1" thickBot="1" x14ac:dyDescent="0.25">
      <c r="I35" s="73"/>
    </row>
    <row r="36" spans="1:14" ht="26.25" thickTop="1" x14ac:dyDescent="0.2">
      <c r="A36" s="348" t="s">
        <v>140</v>
      </c>
      <c r="B36" s="315" t="s">
        <v>15</v>
      </c>
      <c r="C36" s="315" t="s">
        <v>138</v>
      </c>
      <c r="D36" s="315" t="s">
        <v>5</v>
      </c>
      <c r="E36" s="316" t="s">
        <v>4</v>
      </c>
      <c r="F36" s="315" t="s">
        <v>16</v>
      </c>
      <c r="G36" s="315" t="s">
        <v>139</v>
      </c>
      <c r="H36" s="317" t="s">
        <v>2</v>
      </c>
      <c r="I36" s="226"/>
      <c r="J36" s="227" t="s">
        <v>184</v>
      </c>
      <c r="L36" s="277">
        <v>2020</v>
      </c>
      <c r="M36" s="278">
        <v>2025</v>
      </c>
      <c r="N36" s="279">
        <v>2030</v>
      </c>
    </row>
    <row r="37" spans="1:14" x14ac:dyDescent="0.2">
      <c r="A37" s="479" t="s">
        <v>148</v>
      </c>
      <c r="B37" s="258"/>
      <c r="C37" s="258"/>
      <c r="D37" s="258"/>
      <c r="E37" s="258"/>
      <c r="F37" s="258"/>
      <c r="G37" s="258"/>
      <c r="H37" s="259"/>
      <c r="I37" s="133"/>
      <c r="J37" s="436"/>
      <c r="L37" s="280"/>
      <c r="M37" s="109"/>
      <c r="N37" s="281"/>
    </row>
    <row r="38" spans="1:14" ht="13.5" thickBot="1" x14ac:dyDescent="0.25">
      <c r="A38" s="162" t="s">
        <v>15</v>
      </c>
      <c r="B38" s="123"/>
      <c r="C38" s="123"/>
      <c r="D38" s="123"/>
      <c r="E38" s="123"/>
      <c r="F38" s="123"/>
      <c r="G38" s="123"/>
      <c r="H38" s="124"/>
      <c r="I38" s="133"/>
      <c r="J38" s="78"/>
      <c r="L38" s="282"/>
      <c r="M38" s="283"/>
      <c r="N38" s="284"/>
    </row>
    <row r="39" spans="1:14" ht="14.25" thickTop="1" thickBot="1" x14ac:dyDescent="0.25">
      <c r="I39" s="73"/>
    </row>
    <row r="40" spans="1:14" ht="26.25" thickTop="1" x14ac:dyDescent="0.2">
      <c r="A40" s="179" t="s">
        <v>29</v>
      </c>
      <c r="B40" s="223" t="s">
        <v>15</v>
      </c>
      <c r="C40" s="223" t="s">
        <v>138</v>
      </c>
      <c r="D40" s="223" t="s">
        <v>5</v>
      </c>
      <c r="E40" s="224" t="s">
        <v>4</v>
      </c>
      <c r="F40" s="223" t="s">
        <v>16</v>
      </c>
      <c r="G40" s="223" t="s">
        <v>139</v>
      </c>
      <c r="H40" s="225" t="s">
        <v>2</v>
      </c>
      <c r="I40" s="226"/>
      <c r="J40" s="227" t="s">
        <v>184</v>
      </c>
      <c r="L40" s="277">
        <v>2020</v>
      </c>
      <c r="M40" s="278">
        <v>2025</v>
      </c>
      <c r="N40" s="279">
        <v>2030</v>
      </c>
    </row>
    <row r="41" spans="1:14" x14ac:dyDescent="0.2">
      <c r="A41" s="479" t="s">
        <v>148</v>
      </c>
      <c r="B41" s="100"/>
      <c r="C41" s="114"/>
      <c r="D41" s="114"/>
      <c r="E41" s="114"/>
      <c r="F41" s="114"/>
      <c r="G41" s="114"/>
      <c r="H41" s="208"/>
      <c r="I41" s="136"/>
      <c r="J41" s="137"/>
      <c r="L41" s="280"/>
      <c r="M41" s="109"/>
      <c r="N41" s="281"/>
    </row>
    <row r="42" spans="1:14" ht="13.5" thickBot="1" x14ac:dyDescent="0.25">
      <c r="A42" s="125" t="s">
        <v>15</v>
      </c>
      <c r="B42" s="126"/>
      <c r="C42" s="126"/>
      <c r="D42" s="126"/>
      <c r="E42" s="126"/>
      <c r="F42" s="126"/>
      <c r="G42" s="126"/>
      <c r="H42" s="127"/>
      <c r="I42" s="133"/>
      <c r="J42" s="128"/>
      <c r="L42" s="282"/>
      <c r="M42" s="283"/>
      <c r="N42" s="284"/>
    </row>
    <row r="43" spans="1:14" ht="14.25" thickTop="1" thickBot="1" x14ac:dyDescent="0.25">
      <c r="A43" s="139"/>
      <c r="B43" s="138"/>
      <c r="C43" s="138"/>
      <c r="D43" s="138"/>
      <c r="E43" s="138"/>
      <c r="F43" s="138"/>
      <c r="G43" s="138"/>
      <c r="H43" s="138"/>
      <c r="I43" s="133"/>
      <c r="J43" s="126"/>
    </row>
    <row r="44" spans="1:14" ht="26.25" thickTop="1" x14ac:dyDescent="0.2">
      <c r="A44" s="30" t="s">
        <v>277</v>
      </c>
      <c r="B44" s="223" t="s">
        <v>15</v>
      </c>
      <c r="C44" s="223" t="s">
        <v>138</v>
      </c>
      <c r="D44" s="223" t="s">
        <v>5</v>
      </c>
      <c r="E44" s="224" t="s">
        <v>4</v>
      </c>
      <c r="F44" s="223" t="s">
        <v>16</v>
      </c>
      <c r="G44" s="223" t="s">
        <v>139</v>
      </c>
      <c r="H44" s="225" t="s">
        <v>2</v>
      </c>
      <c r="I44" s="226"/>
      <c r="J44" s="227" t="s">
        <v>184</v>
      </c>
      <c r="L44" s="277">
        <v>2020</v>
      </c>
      <c r="M44" s="278">
        <v>2025</v>
      </c>
      <c r="N44" s="279">
        <v>2030</v>
      </c>
    </row>
    <row r="45" spans="1:14" x14ac:dyDescent="0.2">
      <c r="A45" s="140" t="s">
        <v>169</v>
      </c>
      <c r="B45" s="135">
        <f t="shared" ref="B45:H45" si="4">B28+B34+B38</f>
        <v>5464</v>
      </c>
      <c r="C45" s="135">
        <f t="shared" si="4"/>
        <v>2238</v>
      </c>
      <c r="D45" s="135">
        <f t="shared" si="4"/>
        <v>2378</v>
      </c>
      <c r="E45" s="135">
        <f t="shared" si="4"/>
        <v>352</v>
      </c>
      <c r="F45" s="135">
        <f t="shared" si="4"/>
        <v>496</v>
      </c>
      <c r="G45" s="135">
        <f t="shared" si="4"/>
        <v>1941</v>
      </c>
      <c r="H45" s="135">
        <f t="shared" si="4"/>
        <v>3523</v>
      </c>
      <c r="I45" s="133"/>
      <c r="J45" s="78">
        <f>J28+J34+J38</f>
        <v>2265</v>
      </c>
      <c r="K45" s="100"/>
      <c r="L45" s="407">
        <f>L28+L34+L37</f>
        <v>6197</v>
      </c>
      <c r="M45" s="408">
        <f t="shared" ref="M45:N45" si="5">M28+M34+M37</f>
        <v>7299</v>
      </c>
      <c r="N45" s="409">
        <f t="shared" si="5"/>
        <v>8505</v>
      </c>
    </row>
    <row r="46" spans="1:14" ht="13.5" thickBot="1" x14ac:dyDescent="0.25">
      <c r="A46" s="140" t="s">
        <v>168</v>
      </c>
      <c r="B46" s="135">
        <f t="shared" ref="B46:H46" si="6">B28+B34+B38+B42</f>
        <v>5464</v>
      </c>
      <c r="C46" s="135">
        <f t="shared" si="6"/>
        <v>2238</v>
      </c>
      <c r="D46" s="135">
        <f t="shared" si="6"/>
        <v>2378</v>
      </c>
      <c r="E46" s="135">
        <f t="shared" si="6"/>
        <v>352</v>
      </c>
      <c r="F46" s="135">
        <f t="shared" si="6"/>
        <v>496</v>
      </c>
      <c r="G46" s="135">
        <f t="shared" si="6"/>
        <v>1941</v>
      </c>
      <c r="H46" s="135">
        <f t="shared" si="6"/>
        <v>3523</v>
      </c>
      <c r="I46" s="133"/>
      <c r="J46" s="78">
        <f>J28+J34+J38+J42</f>
        <v>2265</v>
      </c>
      <c r="L46" s="410">
        <f>L28+L34+L38+L42</f>
        <v>6197</v>
      </c>
      <c r="M46" s="411">
        <f t="shared" ref="M46:N46" si="7">M28+M34+M38+M42</f>
        <v>7299</v>
      </c>
      <c r="N46" s="412">
        <f t="shared" si="7"/>
        <v>8505</v>
      </c>
    </row>
    <row r="47" spans="1:14" ht="12.75" customHeight="1" thickTop="1" x14ac:dyDescent="0.2">
      <c r="A47" s="141"/>
      <c r="B47" s="133"/>
      <c r="C47" s="133"/>
      <c r="D47" s="133"/>
      <c r="E47" s="133"/>
      <c r="F47" s="133"/>
      <c r="G47" s="133"/>
      <c r="H47" s="133"/>
      <c r="I47" s="133"/>
      <c r="J47" s="133"/>
      <c r="M47" s="336"/>
    </row>
    <row r="48" spans="1:14" ht="12.75" customHeight="1" x14ac:dyDescent="0.2">
      <c r="A48" s="619"/>
      <c r="B48" s="620"/>
      <c r="C48" s="620"/>
      <c r="D48" s="620"/>
      <c r="E48" s="620"/>
      <c r="F48" s="620"/>
      <c r="G48" s="620"/>
      <c r="H48" s="620"/>
      <c r="I48" s="620"/>
      <c r="J48" s="620"/>
      <c r="K48" s="621"/>
    </row>
    <row r="50" spans="1:11" x14ac:dyDescent="0.2">
      <c r="A50" s="603" t="s">
        <v>333</v>
      </c>
      <c r="B50" s="604"/>
      <c r="C50" s="604"/>
      <c r="D50" s="604"/>
      <c r="E50" s="604"/>
      <c r="F50" s="604"/>
      <c r="G50" s="604"/>
      <c r="H50" s="605"/>
    </row>
    <row r="51" spans="1:11" x14ac:dyDescent="0.2">
      <c r="A51" s="603" t="s">
        <v>238</v>
      </c>
      <c r="B51" s="604"/>
      <c r="C51" s="604"/>
      <c r="D51" s="604"/>
      <c r="E51" s="604"/>
      <c r="F51" s="604"/>
      <c r="G51" s="604"/>
      <c r="H51" s="605"/>
      <c r="I51" s="111"/>
    </row>
    <row r="52" spans="1:11" x14ac:dyDescent="0.2">
      <c r="A52" s="236"/>
      <c r="B52" s="161"/>
      <c r="C52" s="161"/>
      <c r="D52" s="161"/>
      <c r="E52" s="161"/>
      <c r="F52" s="237"/>
      <c r="G52" s="161"/>
      <c r="H52" s="238"/>
      <c r="I52" s="73"/>
    </row>
    <row r="53" spans="1:11" ht="25.5" x14ac:dyDescent="0.2">
      <c r="A53" s="106"/>
      <c r="B53" s="229" t="s">
        <v>15</v>
      </c>
      <c r="C53" s="229" t="s">
        <v>3</v>
      </c>
      <c r="D53" s="229" t="s">
        <v>5</v>
      </c>
      <c r="E53" s="228" t="s">
        <v>4</v>
      </c>
      <c r="F53" s="229" t="s">
        <v>16</v>
      </c>
      <c r="G53" s="229" t="s">
        <v>1</v>
      </c>
      <c r="H53" s="464" t="s">
        <v>2</v>
      </c>
      <c r="I53" s="64"/>
      <c r="J53" s="227" t="s">
        <v>146</v>
      </c>
      <c r="K53" s="398"/>
    </row>
    <row r="54" spans="1:11" x14ac:dyDescent="0.2">
      <c r="A54" s="112" t="s">
        <v>39</v>
      </c>
      <c r="B54" s="337">
        <v>991</v>
      </c>
      <c r="C54" s="337">
        <v>307</v>
      </c>
      <c r="D54" s="337">
        <v>577</v>
      </c>
      <c r="E54" s="337">
        <v>53</v>
      </c>
      <c r="F54" s="337">
        <v>54</v>
      </c>
      <c r="G54" s="337">
        <v>399</v>
      </c>
      <c r="H54" s="337">
        <v>592</v>
      </c>
      <c r="I54" s="114"/>
      <c r="J54" s="113">
        <v>288</v>
      </c>
      <c r="K54" s="397"/>
    </row>
    <row r="55" spans="1:11" x14ac:dyDescent="0.2">
      <c r="A55" s="112" t="s">
        <v>143</v>
      </c>
      <c r="B55" s="176">
        <v>1780</v>
      </c>
      <c r="C55" s="176">
        <v>592</v>
      </c>
      <c r="D55" s="176">
        <v>873</v>
      </c>
      <c r="E55" s="176">
        <v>98</v>
      </c>
      <c r="F55" s="176">
        <v>217</v>
      </c>
      <c r="G55" s="176">
        <v>581</v>
      </c>
      <c r="H55" s="176">
        <v>1199</v>
      </c>
      <c r="I55" s="114"/>
      <c r="J55" s="115">
        <v>926</v>
      </c>
      <c r="K55" s="397"/>
    </row>
    <row r="56" spans="1:11" x14ac:dyDescent="0.2">
      <c r="A56" s="112" t="s">
        <v>40</v>
      </c>
      <c r="B56" s="176">
        <v>1865</v>
      </c>
      <c r="C56" s="176">
        <v>880</v>
      </c>
      <c r="D56" s="176">
        <v>716</v>
      </c>
      <c r="E56" s="176">
        <v>136</v>
      </c>
      <c r="F56" s="176">
        <v>133</v>
      </c>
      <c r="G56" s="176">
        <v>734</v>
      </c>
      <c r="H56" s="176">
        <v>1131</v>
      </c>
      <c r="I56" s="114"/>
      <c r="J56" s="113">
        <v>1051</v>
      </c>
      <c r="K56" s="397"/>
    </row>
    <row r="57" spans="1:11" x14ac:dyDescent="0.2">
      <c r="A57" s="112" t="s">
        <v>144</v>
      </c>
      <c r="B57" s="176">
        <v>828</v>
      </c>
      <c r="C57" s="176">
        <v>459</v>
      </c>
      <c r="D57" s="176">
        <v>212</v>
      </c>
      <c r="E57" s="176">
        <v>65</v>
      </c>
      <c r="F57" s="176">
        <v>92</v>
      </c>
      <c r="G57" s="176">
        <v>227</v>
      </c>
      <c r="H57" s="176">
        <v>601</v>
      </c>
      <c r="I57" s="114"/>
      <c r="J57" s="116" t="s">
        <v>148</v>
      </c>
      <c r="K57" s="399"/>
    </row>
    <row r="58" spans="1:11" x14ac:dyDescent="0.2">
      <c r="A58" s="239" t="s">
        <v>15</v>
      </c>
      <c r="B58" s="338">
        <f>SUM(B54:B57)</f>
        <v>5464</v>
      </c>
      <c r="C58" s="338">
        <f t="shared" ref="C58:H58" si="8">SUM(C54:C57)</f>
        <v>2238</v>
      </c>
      <c r="D58" s="338">
        <f t="shared" si="8"/>
        <v>2378</v>
      </c>
      <c r="E58" s="338">
        <f t="shared" si="8"/>
        <v>352</v>
      </c>
      <c r="F58" s="338">
        <f t="shared" si="8"/>
        <v>496</v>
      </c>
      <c r="G58" s="338">
        <f t="shared" si="8"/>
        <v>1941</v>
      </c>
      <c r="H58" s="338">
        <f t="shared" si="8"/>
        <v>3523</v>
      </c>
      <c r="I58" s="117"/>
      <c r="J58" s="338">
        <f>SUM(J54:J57)</f>
        <v>2265</v>
      </c>
      <c r="K58" s="397"/>
    </row>
    <row r="59" spans="1:11" x14ac:dyDescent="0.2">
      <c r="A59" s="118"/>
      <c r="B59" s="117"/>
      <c r="C59" s="117"/>
      <c r="D59" s="117"/>
      <c r="E59" s="117"/>
      <c r="F59" s="117"/>
      <c r="G59" s="117"/>
      <c r="H59" s="117"/>
      <c r="I59" s="117"/>
      <c r="J59" s="117"/>
      <c r="K59" s="114"/>
    </row>
    <row r="60" spans="1:11" x14ac:dyDescent="0.2">
      <c r="A60" s="606" t="s">
        <v>334</v>
      </c>
      <c r="B60" s="607"/>
      <c r="C60" s="607"/>
      <c r="D60" s="607"/>
      <c r="E60" s="608"/>
      <c r="F60" s="110"/>
      <c r="G60" s="111"/>
    </row>
    <row r="61" spans="1:11" x14ac:dyDescent="0.2">
      <c r="A61" s="597" t="s">
        <v>239</v>
      </c>
      <c r="B61" s="598"/>
      <c r="C61" s="598"/>
      <c r="D61" s="598"/>
      <c r="E61" s="599"/>
      <c r="F61" s="110"/>
      <c r="G61" s="72"/>
      <c r="J61" s="100"/>
    </row>
    <row r="62" spans="1:11" x14ac:dyDescent="0.2">
      <c r="A62" s="600" t="s">
        <v>240</v>
      </c>
      <c r="B62" s="601"/>
      <c r="C62" s="601"/>
      <c r="D62" s="601"/>
      <c r="E62" s="602"/>
      <c r="F62" s="110"/>
      <c r="G62" s="111"/>
      <c r="H62" s="111"/>
    </row>
    <row r="63" spans="1:11" x14ac:dyDescent="0.2">
      <c r="A63" s="180"/>
      <c r="B63" s="240"/>
      <c r="C63" s="241"/>
      <c r="D63" s="241"/>
      <c r="E63" s="242"/>
      <c r="F63" s="111"/>
      <c r="G63" s="111"/>
      <c r="H63" s="111"/>
    </row>
    <row r="64" spans="1:11" x14ac:dyDescent="0.2">
      <c r="A64" s="394"/>
      <c r="B64" s="395"/>
      <c r="C64" s="228" t="s">
        <v>15</v>
      </c>
      <c r="D64" s="229" t="s">
        <v>147</v>
      </c>
      <c r="E64" s="229" t="s">
        <v>37</v>
      </c>
    </row>
    <row r="65" spans="1:11" x14ac:dyDescent="0.2">
      <c r="A65" s="609" t="s">
        <v>11</v>
      </c>
      <c r="B65" s="610"/>
      <c r="C65" s="392">
        <v>240521</v>
      </c>
      <c r="D65" s="393">
        <f>B19</f>
        <v>124424</v>
      </c>
      <c r="E65" s="396">
        <f>D65/C65</f>
        <v>0.51731033880617494</v>
      </c>
    </row>
    <row r="66" spans="1:11" x14ac:dyDescent="0.2">
      <c r="A66" s="595" t="s">
        <v>249</v>
      </c>
      <c r="B66" s="596"/>
      <c r="C66" s="484">
        <v>4227</v>
      </c>
      <c r="D66" s="484">
        <v>2121</v>
      </c>
      <c r="E66" s="396">
        <f t="shared" ref="E66:E67" si="9">D66/C66</f>
        <v>0.50177430801987222</v>
      </c>
    </row>
    <row r="67" spans="1:11" ht="12.75" customHeight="1" x14ac:dyDescent="0.2">
      <c r="A67" s="595" t="s">
        <v>241</v>
      </c>
      <c r="B67" s="596"/>
      <c r="C67" s="392">
        <f>B46</f>
        <v>5464</v>
      </c>
      <c r="D67" s="362">
        <f>J58</f>
        <v>2265</v>
      </c>
      <c r="E67" s="396">
        <f t="shared" si="9"/>
        <v>0.41453147877013174</v>
      </c>
    </row>
    <row r="68" spans="1:11" x14ac:dyDescent="0.2">
      <c r="A68" s="141"/>
      <c r="B68" s="133"/>
      <c r="C68" s="133"/>
      <c r="D68" s="133"/>
      <c r="E68" s="133"/>
      <c r="F68" s="133"/>
      <c r="G68" s="133"/>
      <c r="H68" s="133"/>
      <c r="I68" s="133"/>
      <c r="J68" s="133"/>
    </row>
    <row r="69" spans="1:11" x14ac:dyDescent="0.2">
      <c r="A69" s="142" t="s">
        <v>209</v>
      </c>
      <c r="G69" s="131"/>
      <c r="H69" s="131"/>
      <c r="I69" s="131"/>
      <c r="J69" s="143"/>
    </row>
    <row r="70" spans="1:11" x14ac:dyDescent="0.2">
      <c r="A70" s="142" t="s">
        <v>217</v>
      </c>
      <c r="G70" s="131"/>
      <c r="H70" s="131"/>
      <c r="I70" s="131"/>
      <c r="J70" s="143"/>
    </row>
    <row r="71" spans="1:11" x14ac:dyDescent="0.2">
      <c r="A71" s="8" t="s">
        <v>180</v>
      </c>
      <c r="G71" s="131"/>
      <c r="H71" s="131"/>
      <c r="I71" s="131"/>
      <c r="J71" s="131"/>
    </row>
    <row r="72" spans="1:11" x14ac:dyDescent="0.2">
      <c r="A72" s="8" t="s">
        <v>225</v>
      </c>
      <c r="K72" s="10" t="s">
        <v>31</v>
      </c>
    </row>
  </sheetData>
  <sortState ref="A48:H54">
    <sortCondition descending="1" ref="B48:B54"/>
  </sortState>
  <mergeCells count="18">
    <mergeCell ref="A48:K48"/>
    <mergeCell ref="A21:H22"/>
    <mergeCell ref="A10:E10"/>
    <mergeCell ref="A11:E11"/>
    <mergeCell ref="A12:E12"/>
    <mergeCell ref="A1:N1"/>
    <mergeCell ref="A2:N2"/>
    <mergeCell ref="A3:N3"/>
    <mergeCell ref="A4:N8"/>
    <mergeCell ref="L21:N22"/>
    <mergeCell ref="A67:B67"/>
    <mergeCell ref="A61:E61"/>
    <mergeCell ref="A62:E62"/>
    <mergeCell ref="A50:H50"/>
    <mergeCell ref="A51:H51"/>
    <mergeCell ref="A60:E60"/>
    <mergeCell ref="A65:B65"/>
    <mergeCell ref="A66:B66"/>
  </mergeCells>
  <hyperlinks>
    <hyperlink ref="K72" location="Contents!A1" display="Back to Contents"/>
  </hyperlinks>
  <pageMargins left="0.25" right="0.25" top="0.75" bottom="0.75" header="0.3" footer="0.3"/>
  <pageSetup scale="58" orientation="portrait" r:id="rId1"/>
  <ignoredErrors>
    <ignoredError sqref="L28:N28 L34:N3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9"/>
  <sheetViews>
    <sheetView zoomScaleNormal="100" zoomScaleSheetLayoutView="100" workbookViewId="0">
      <selection activeCell="A4" sqref="A4:K8"/>
    </sheetView>
  </sheetViews>
  <sheetFormatPr defaultColWidth="9.140625" defaultRowHeight="14.25" x14ac:dyDescent="0.2"/>
  <cols>
    <col min="1" max="1" width="37.7109375" style="8" customWidth="1"/>
    <col min="2" max="8" width="15.7109375" style="8" customWidth="1"/>
    <col min="9" max="9" width="5.7109375" style="8" customWidth="1"/>
    <col min="10" max="11" width="15.5703125" style="8" customWidth="1"/>
    <col min="12" max="12" width="14.7109375" style="8" customWidth="1"/>
    <col min="13"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12" t="s">
        <v>277</v>
      </c>
      <c r="B1" s="513"/>
      <c r="C1" s="513"/>
      <c r="D1" s="513"/>
      <c r="E1" s="513"/>
      <c r="F1" s="513"/>
      <c r="G1" s="513"/>
      <c r="H1" s="513"/>
      <c r="I1" s="513"/>
      <c r="J1" s="513"/>
      <c r="K1" s="514"/>
      <c r="L1" s="360"/>
      <c r="M1" s="145"/>
      <c r="N1" s="71"/>
      <c r="O1" s="71"/>
      <c r="P1" s="71"/>
      <c r="Q1" s="71"/>
      <c r="R1" s="71"/>
      <c r="S1" s="71"/>
      <c r="T1" s="71"/>
      <c r="U1" s="71"/>
      <c r="V1" s="71"/>
      <c r="W1" s="71"/>
    </row>
    <row r="2" spans="1:23" x14ac:dyDescent="0.2">
      <c r="A2" s="619"/>
      <c r="B2" s="620"/>
      <c r="C2" s="620"/>
      <c r="D2" s="620"/>
      <c r="E2" s="620"/>
      <c r="F2" s="620"/>
      <c r="G2" s="620"/>
      <c r="H2" s="620"/>
      <c r="I2" s="620"/>
      <c r="J2" s="620"/>
      <c r="K2" s="621"/>
      <c r="L2" s="72"/>
      <c r="M2" s="5"/>
      <c r="N2" s="5"/>
      <c r="O2" s="5"/>
      <c r="P2" s="5"/>
      <c r="Q2" s="5"/>
      <c r="R2" s="5"/>
      <c r="S2" s="5"/>
      <c r="T2" s="5"/>
      <c r="U2" s="5"/>
      <c r="V2" s="5"/>
      <c r="W2" s="71"/>
    </row>
    <row r="3" spans="1:23" s="71" customFormat="1" ht="15" customHeight="1" x14ac:dyDescent="0.2">
      <c r="A3" s="512" t="s">
        <v>242</v>
      </c>
      <c r="B3" s="513"/>
      <c r="C3" s="513"/>
      <c r="D3" s="513"/>
      <c r="E3" s="513"/>
      <c r="F3" s="513"/>
      <c r="G3" s="513"/>
      <c r="H3" s="513"/>
      <c r="I3" s="513"/>
      <c r="J3" s="513"/>
      <c r="K3" s="514"/>
      <c r="L3" s="72"/>
      <c r="M3" s="5"/>
      <c r="N3" s="5"/>
      <c r="O3" s="5"/>
      <c r="P3" s="5"/>
      <c r="Q3" s="5"/>
      <c r="R3" s="5"/>
      <c r="S3" s="5"/>
      <c r="T3" s="5"/>
    </row>
    <row r="4" spans="1:23" s="71" customFormat="1" ht="15" customHeight="1" x14ac:dyDescent="0.2">
      <c r="A4" s="631" t="s">
        <v>366</v>
      </c>
      <c r="B4" s="632"/>
      <c r="C4" s="632"/>
      <c r="D4" s="632"/>
      <c r="E4" s="632"/>
      <c r="F4" s="632"/>
      <c r="G4" s="632"/>
      <c r="H4" s="632"/>
      <c r="I4" s="632"/>
      <c r="J4" s="632"/>
      <c r="K4" s="633"/>
      <c r="L4" s="72"/>
      <c r="M4" s="5"/>
      <c r="N4" s="5"/>
      <c r="O4" s="5"/>
      <c r="P4" s="5"/>
      <c r="Q4" s="5"/>
      <c r="R4" s="5"/>
      <c r="S4" s="5"/>
      <c r="T4" s="5"/>
    </row>
    <row r="5" spans="1:23" s="71" customFormat="1" x14ac:dyDescent="0.2">
      <c r="A5" s="634"/>
      <c r="B5" s="635"/>
      <c r="C5" s="635"/>
      <c r="D5" s="635"/>
      <c r="E5" s="635"/>
      <c r="F5" s="635"/>
      <c r="G5" s="635"/>
      <c r="H5" s="635"/>
      <c r="I5" s="635"/>
      <c r="J5" s="635"/>
      <c r="K5" s="636"/>
      <c r="L5" s="72"/>
      <c r="M5" s="5"/>
      <c r="N5" s="5"/>
      <c r="O5" s="5"/>
      <c r="P5" s="5"/>
      <c r="Q5" s="5"/>
      <c r="R5" s="5"/>
      <c r="S5" s="5"/>
      <c r="T5" s="5"/>
    </row>
    <row r="6" spans="1:23" s="71" customFormat="1" x14ac:dyDescent="0.2">
      <c r="A6" s="634"/>
      <c r="B6" s="635"/>
      <c r="C6" s="635"/>
      <c r="D6" s="635"/>
      <c r="E6" s="635"/>
      <c r="F6" s="635"/>
      <c r="G6" s="635"/>
      <c r="H6" s="635"/>
      <c r="I6" s="635"/>
      <c r="J6" s="635"/>
      <c r="K6" s="636"/>
      <c r="L6" s="72"/>
      <c r="M6" s="5"/>
      <c r="N6" s="5"/>
      <c r="O6" s="5"/>
      <c r="P6" s="5"/>
      <c r="Q6" s="5"/>
      <c r="R6" s="5"/>
      <c r="S6" s="5"/>
      <c r="T6" s="5"/>
    </row>
    <row r="7" spans="1:23" s="71" customFormat="1" x14ac:dyDescent="0.2">
      <c r="A7" s="634"/>
      <c r="B7" s="635"/>
      <c r="C7" s="635"/>
      <c r="D7" s="635"/>
      <c r="E7" s="635"/>
      <c r="F7" s="635"/>
      <c r="G7" s="635"/>
      <c r="H7" s="635"/>
      <c r="I7" s="635"/>
      <c r="J7" s="635"/>
      <c r="K7" s="636"/>
      <c r="L7" s="72"/>
      <c r="M7" s="5"/>
      <c r="N7" s="5"/>
      <c r="O7" s="5"/>
      <c r="P7" s="5"/>
      <c r="Q7" s="5"/>
      <c r="R7" s="5"/>
      <c r="S7" s="5"/>
      <c r="T7" s="5"/>
    </row>
    <row r="8" spans="1:23" s="71" customFormat="1" ht="32.25" customHeight="1" x14ac:dyDescent="0.2">
      <c r="A8" s="637"/>
      <c r="B8" s="638"/>
      <c r="C8" s="638"/>
      <c r="D8" s="638"/>
      <c r="E8" s="638"/>
      <c r="F8" s="638"/>
      <c r="G8" s="638"/>
      <c r="H8" s="638"/>
      <c r="I8" s="638"/>
      <c r="J8" s="638"/>
      <c r="K8" s="639"/>
      <c r="L8" s="72"/>
      <c r="M8" s="5"/>
      <c r="N8" s="5"/>
      <c r="O8" s="5"/>
      <c r="P8" s="5"/>
      <c r="Q8" s="5"/>
      <c r="R8" s="5"/>
    </row>
    <row r="9" spans="1:23" s="71" customFormat="1" x14ac:dyDescent="0.2">
      <c r="A9" s="457"/>
      <c r="B9" s="457"/>
      <c r="C9" s="457"/>
      <c r="D9" s="457"/>
      <c r="E9" s="457"/>
      <c r="F9" s="457"/>
      <c r="G9" s="457"/>
      <c r="H9" s="457"/>
      <c r="I9" s="457"/>
      <c r="J9" s="72"/>
      <c r="K9" s="111"/>
      <c r="L9" s="72"/>
      <c r="M9" s="5"/>
      <c r="N9" s="5"/>
      <c r="O9" s="5"/>
      <c r="P9" s="5"/>
      <c r="Q9" s="5"/>
      <c r="R9" s="5"/>
    </row>
    <row r="10" spans="1:23" s="71" customFormat="1" ht="14.25" customHeight="1" x14ac:dyDescent="0.2">
      <c r="A10" s="613" t="s">
        <v>335</v>
      </c>
      <c r="B10" s="614"/>
      <c r="C10" s="614"/>
      <c r="D10" s="614"/>
      <c r="E10" s="614"/>
      <c r="F10" s="614"/>
      <c r="G10" s="614"/>
      <c r="H10" s="615"/>
      <c r="I10" s="120"/>
      <c r="J10" s="120"/>
      <c r="K10" s="8"/>
      <c r="L10" s="72"/>
      <c r="M10" s="5"/>
      <c r="N10" s="5"/>
      <c r="O10" s="5"/>
      <c r="P10" s="5"/>
      <c r="Q10" s="5"/>
    </row>
    <row r="11" spans="1:23" s="71" customFormat="1" x14ac:dyDescent="0.2">
      <c r="A11" s="616"/>
      <c r="B11" s="617"/>
      <c r="C11" s="617"/>
      <c r="D11" s="617"/>
      <c r="E11" s="617"/>
      <c r="F11" s="617"/>
      <c r="G11" s="617"/>
      <c r="H11" s="618"/>
      <c r="I11" s="120"/>
      <c r="J11" s="120"/>
      <c r="K11" s="8"/>
      <c r="L11" s="72"/>
      <c r="M11" s="5"/>
      <c r="N11" s="5"/>
      <c r="O11" s="5"/>
      <c r="P11" s="5"/>
      <c r="Q11" s="5"/>
    </row>
    <row r="12" spans="1:23" s="71" customFormat="1" ht="25.5" x14ac:dyDescent="0.2">
      <c r="A12" s="348" t="s">
        <v>141</v>
      </c>
      <c r="B12" s="315" t="s">
        <v>15</v>
      </c>
      <c r="C12" s="315" t="s">
        <v>138</v>
      </c>
      <c r="D12" s="315" t="s">
        <v>5</v>
      </c>
      <c r="E12" s="316" t="s">
        <v>4</v>
      </c>
      <c r="F12" s="315" t="s">
        <v>16</v>
      </c>
      <c r="G12" s="315" t="s">
        <v>139</v>
      </c>
      <c r="H12" s="317" t="s">
        <v>2</v>
      </c>
      <c r="I12" s="226"/>
      <c r="J12" s="318" t="s">
        <v>184</v>
      </c>
      <c r="K12" s="72"/>
      <c r="L12" s="72"/>
      <c r="M12" s="5"/>
      <c r="N12" s="5"/>
      <c r="O12" s="5"/>
    </row>
    <row r="13" spans="1:23" s="71" customFormat="1" x14ac:dyDescent="0.2">
      <c r="A13" s="479" t="s">
        <v>273</v>
      </c>
      <c r="B13" s="479">
        <f>'Comp by Inst Reg-counts'!B24</f>
        <v>1245</v>
      </c>
      <c r="C13" s="156">
        <f>'Comp by Inst Reg-counts'!C24/'Comp by Inst Reg-percent'!$B13</f>
        <v>0.25943775100401606</v>
      </c>
      <c r="D13" s="156">
        <f>'Comp by Inst Reg-counts'!D24/'Comp by Inst Reg-percent'!$B13</f>
        <v>0.62730923694779117</v>
      </c>
      <c r="E13" s="156">
        <f>'Comp by Inst Reg-counts'!E24/'Comp by Inst Reg-percent'!$B13</f>
        <v>5.3815261044176707E-2</v>
      </c>
      <c r="F13" s="156">
        <f>'Comp by Inst Reg-counts'!F24/'Comp by Inst Reg-percent'!$B13</f>
        <v>5.9437751004016062E-2</v>
      </c>
      <c r="G13" s="156">
        <f>'Comp by Inst Reg-counts'!G24/'Comp by Inst Reg-percent'!$B13</f>
        <v>0.34216867469879519</v>
      </c>
      <c r="H13" s="485">
        <f>'Comp by Inst Reg-counts'!H24/'Comp by Inst Reg-percent'!$B13</f>
        <v>0.65783132530120481</v>
      </c>
      <c r="I13" s="122"/>
      <c r="J13" s="486">
        <f>'Comp by Inst Reg-counts'!J24/'Comp by Inst Reg-percent'!$B13</f>
        <v>0.38072289156626504</v>
      </c>
      <c r="K13" s="487"/>
      <c r="L13" s="487"/>
      <c r="M13" s="358"/>
      <c r="N13" s="5"/>
      <c r="O13" s="5"/>
    </row>
    <row r="14" spans="1:23" s="71" customFormat="1" x14ac:dyDescent="0.2">
      <c r="A14" s="121" t="s">
        <v>262</v>
      </c>
      <c r="B14" s="121">
        <f>'Comp by Inst Reg-counts'!B25</f>
        <v>863</v>
      </c>
      <c r="C14" s="152">
        <f>'Comp by Inst Reg-counts'!C25/'Comp by Inst Reg-percent'!$B14</f>
        <v>0.32329084588644263</v>
      </c>
      <c r="D14" s="152">
        <f>'Comp by Inst Reg-counts'!D25/'Comp by Inst Reg-percent'!$B14</f>
        <v>0.41714947856315182</v>
      </c>
      <c r="E14" s="152">
        <f>'Comp by Inst Reg-counts'!E25/'Comp by Inst Reg-percent'!$B14</f>
        <v>6.6048667439165695E-2</v>
      </c>
      <c r="F14" s="152">
        <f>'Comp by Inst Reg-counts'!F25/'Comp by Inst Reg-percent'!$B14</f>
        <v>0.19351100811123986</v>
      </c>
      <c r="G14" s="152">
        <f>'Comp by Inst Reg-counts'!G25/'Comp by Inst Reg-percent'!$B14</f>
        <v>0.39860950173812282</v>
      </c>
      <c r="H14" s="488">
        <f>'Comp by Inst Reg-counts'!H25/'Comp by Inst Reg-percent'!$B14</f>
        <v>0.60139049826187718</v>
      </c>
      <c r="I14" s="122"/>
      <c r="J14" s="489">
        <f>'Comp by Inst Reg-counts'!J25/'Comp by Inst Reg-percent'!$B14</f>
        <v>0.41946697566628044</v>
      </c>
      <c r="K14" s="487"/>
      <c r="L14" s="487"/>
      <c r="M14" s="358"/>
      <c r="N14" s="5"/>
      <c r="O14" s="5"/>
    </row>
    <row r="15" spans="1:23" s="71" customFormat="1" x14ac:dyDescent="0.2">
      <c r="A15" s="121" t="s">
        <v>272</v>
      </c>
      <c r="B15" s="121">
        <f>'Comp by Inst Reg-counts'!B26</f>
        <v>655</v>
      </c>
      <c r="C15" s="152">
        <f>'Comp by Inst Reg-counts'!C26/'Comp by Inst Reg-percent'!$B15</f>
        <v>0.45038167938931295</v>
      </c>
      <c r="D15" s="152">
        <f>'Comp by Inst Reg-counts'!D26/'Comp by Inst Reg-percent'!$B15</f>
        <v>0.46106870229007635</v>
      </c>
      <c r="E15" s="152">
        <f>'Comp by Inst Reg-counts'!E26/'Comp by Inst Reg-percent'!$B15</f>
        <v>4.2748091603053436E-2</v>
      </c>
      <c r="F15" s="152">
        <f>'Comp by Inst Reg-counts'!F26/'Comp by Inst Reg-percent'!$B15</f>
        <v>4.5801526717557252E-2</v>
      </c>
      <c r="G15" s="152">
        <f>'Comp by Inst Reg-counts'!G26/'Comp by Inst Reg-percent'!$B15</f>
        <v>0.30839694656488548</v>
      </c>
      <c r="H15" s="488">
        <f>'Comp by Inst Reg-counts'!H26/'Comp by Inst Reg-percent'!$B15</f>
        <v>0.69160305343511452</v>
      </c>
      <c r="I15" s="122"/>
      <c r="J15" s="489">
        <f>'Comp by Inst Reg-counts'!J26/'Comp by Inst Reg-percent'!$B15</f>
        <v>0.56183206106870232</v>
      </c>
      <c r="K15" s="487"/>
      <c r="L15" s="487"/>
      <c r="M15" s="358"/>
      <c r="N15" s="5"/>
      <c r="O15" s="5"/>
    </row>
    <row r="16" spans="1:23" s="71" customFormat="1" x14ac:dyDescent="0.2">
      <c r="A16" s="121" t="s">
        <v>274</v>
      </c>
      <c r="B16" s="121">
        <f>'Comp by Inst Reg-counts'!B27</f>
        <v>24</v>
      </c>
      <c r="C16" s="152">
        <f>'Comp by Inst Reg-counts'!C27/'Comp by Inst Reg-percent'!$B16</f>
        <v>0.20833333333333334</v>
      </c>
      <c r="D16" s="152">
        <f>'Comp by Inst Reg-counts'!D27/'Comp by Inst Reg-percent'!$B16</f>
        <v>0.5</v>
      </c>
      <c r="E16" s="152">
        <f>'Comp by Inst Reg-counts'!E27/'Comp by Inst Reg-percent'!$B16</f>
        <v>4.1666666666666664E-2</v>
      </c>
      <c r="F16" s="152">
        <f>'Comp by Inst Reg-counts'!F27/'Comp by Inst Reg-percent'!$B16</f>
        <v>0.25</v>
      </c>
      <c r="G16" s="152">
        <f>'Comp by Inst Reg-counts'!G27/'Comp by Inst Reg-percent'!$B16</f>
        <v>0.54166666666666663</v>
      </c>
      <c r="H16" s="488">
        <f>'Comp by Inst Reg-counts'!H27/'Comp by Inst Reg-percent'!$B16</f>
        <v>0.45833333333333331</v>
      </c>
      <c r="I16" s="122"/>
      <c r="J16" s="489">
        <f>'Comp by Inst Reg-counts'!J27/'Comp by Inst Reg-percent'!$B16</f>
        <v>0.75</v>
      </c>
      <c r="K16" s="487"/>
      <c r="L16" s="487"/>
      <c r="M16" s="358"/>
      <c r="N16" s="5"/>
      <c r="O16" s="5"/>
    </row>
    <row r="17" spans="1:22" s="71" customFormat="1" x14ac:dyDescent="0.2">
      <c r="A17" s="490"/>
      <c r="B17" s="490"/>
      <c r="C17" s="157"/>
      <c r="D17" s="157"/>
      <c r="E17" s="157"/>
      <c r="F17" s="157"/>
      <c r="G17" s="157"/>
      <c r="H17" s="158"/>
      <c r="I17" s="122"/>
      <c r="J17" s="355"/>
      <c r="K17" s="487"/>
      <c r="L17" s="487"/>
      <c r="M17" s="358"/>
      <c r="N17" s="5"/>
      <c r="O17" s="5"/>
    </row>
    <row r="18" spans="1:22" s="71" customFormat="1" x14ac:dyDescent="0.2">
      <c r="A18" s="162" t="s">
        <v>62</v>
      </c>
      <c r="B18" s="363">
        <f>SUM(B13:B16)</f>
        <v>2787</v>
      </c>
      <c r="C18" s="159">
        <f>'Comp by Inst Reg-counts'!C28/'Comp by Inst Reg-percent'!$B18</f>
        <v>0.32364549695012557</v>
      </c>
      <c r="D18" s="159">
        <f>'Comp by Inst Reg-counts'!D28/'Comp by Inst Reg-percent'!$B18</f>
        <v>0.52206673842841766</v>
      </c>
      <c r="E18" s="159">
        <f>'Comp by Inst Reg-counts'!E28/'Comp by Inst Reg-percent'!$B18</f>
        <v>5.4897739504843918E-2</v>
      </c>
      <c r="F18" s="159">
        <f>'Comp by Inst Reg-counts'!F28/'Comp by Inst Reg-percent'!$B18</f>
        <v>9.9390025116612851E-2</v>
      </c>
      <c r="G18" s="159">
        <f>'Comp by Inst Reg-counts'!G28/'Comp by Inst Reg-percent'!$B18</f>
        <v>0.35342662360961608</v>
      </c>
      <c r="H18" s="160">
        <f>'Comp by Inst Reg-counts'!H28/'Comp by Inst Reg-percent'!$B18</f>
        <v>0.64657337639038392</v>
      </c>
      <c r="I18" s="122"/>
      <c r="J18" s="355">
        <f>'Comp by Inst Reg-counts'!J28/'Comp by Inst Reg-percent'!$B18</f>
        <v>0.43846429852888408</v>
      </c>
      <c r="K18" s="487"/>
      <c r="L18" s="487"/>
      <c r="M18" s="358"/>
    </row>
    <row r="19" spans="1:22" s="71" customFormat="1" x14ac:dyDescent="0.2">
      <c r="A19" s="8"/>
      <c r="B19" s="129"/>
      <c r="C19" s="129"/>
      <c r="D19" s="129"/>
      <c r="E19" s="129"/>
      <c r="F19" s="129"/>
      <c r="G19" s="129"/>
      <c r="H19" s="130"/>
      <c r="I19" s="130"/>
      <c r="J19" s="130"/>
      <c r="K19" s="487"/>
      <c r="L19" s="487"/>
      <c r="M19" s="358"/>
    </row>
    <row r="20" spans="1:22" s="71" customFormat="1" x14ac:dyDescent="0.2">
      <c r="A20" s="131"/>
      <c r="B20" s="132"/>
      <c r="C20" s="132"/>
      <c r="D20" s="132"/>
      <c r="E20" s="132"/>
      <c r="F20" s="132"/>
      <c r="G20" s="132"/>
      <c r="H20" s="100"/>
      <c r="I20" s="130"/>
      <c r="J20" s="100"/>
      <c r="K20" s="487"/>
      <c r="L20" s="487"/>
      <c r="M20" s="358"/>
    </row>
    <row r="21" spans="1:22" s="71" customFormat="1" ht="25.5" x14ac:dyDescent="0.2">
      <c r="A21" s="348" t="s">
        <v>142</v>
      </c>
      <c r="B21" s="315" t="s">
        <v>15</v>
      </c>
      <c r="C21" s="315" t="s">
        <v>138</v>
      </c>
      <c r="D21" s="315" t="s">
        <v>5</v>
      </c>
      <c r="E21" s="316" t="s">
        <v>4</v>
      </c>
      <c r="F21" s="315" t="s">
        <v>16</v>
      </c>
      <c r="G21" s="315" t="s">
        <v>139</v>
      </c>
      <c r="H21" s="317" t="s">
        <v>2</v>
      </c>
      <c r="I21" s="226"/>
      <c r="J21" s="318" t="s">
        <v>184</v>
      </c>
      <c r="K21" s="487"/>
      <c r="L21" s="487"/>
      <c r="M21" s="358"/>
    </row>
    <row r="22" spans="1:22" ht="15" customHeight="1" x14ac:dyDescent="0.2">
      <c r="A22" s="436" t="s">
        <v>265</v>
      </c>
      <c r="B22" s="479">
        <f>'Comp by Inst Reg-counts'!B32</f>
        <v>1539</v>
      </c>
      <c r="C22" s="156">
        <f>'Comp by Inst Reg-counts'!C32/'Comp by Inst Reg-percent'!$B22</f>
        <v>0.57569850552306689</v>
      </c>
      <c r="D22" s="156">
        <f>'Comp by Inst Reg-counts'!D32/'Comp by Inst Reg-percent'!$B22</f>
        <v>0.26120857699805067</v>
      </c>
      <c r="E22" s="156">
        <f>'Comp by Inst Reg-counts'!E32/'Comp by Inst Reg-percent'!$B22</f>
        <v>8.1871345029239762E-2</v>
      </c>
      <c r="F22" s="156">
        <f>'Comp by Inst Reg-counts'!F32/'Comp by Inst Reg-percent'!$B22</f>
        <v>8.1221572449642621E-2</v>
      </c>
      <c r="G22" s="156">
        <f>'Comp by Inst Reg-counts'!G32/'Comp by Inst Reg-percent'!$B22</f>
        <v>0.36777128005198179</v>
      </c>
      <c r="H22" s="485">
        <f>'Comp by Inst Reg-counts'!H32/'Comp by Inst Reg-percent'!$B22</f>
        <v>0.63222871994801821</v>
      </c>
      <c r="I22" s="122"/>
      <c r="J22" s="486">
        <f>'Comp by Inst Reg-counts'!J32/'Comp by Inst Reg-percent'!$B22</f>
        <v>0.33203378817413903</v>
      </c>
      <c r="K22" s="487"/>
      <c r="L22" s="487"/>
      <c r="M22" s="358"/>
    </row>
    <row r="23" spans="1:22" ht="15" customHeight="1" x14ac:dyDescent="0.2">
      <c r="A23" s="491" t="s">
        <v>107</v>
      </c>
      <c r="B23" s="479">
        <f>'Comp by Inst Reg-counts'!B33</f>
        <v>1138</v>
      </c>
      <c r="C23" s="156">
        <f>'Comp by Inst Reg-counts'!C33/'Comp by Inst Reg-percent'!$B23</f>
        <v>0.39543057996485059</v>
      </c>
      <c r="D23" s="156">
        <f>'Comp by Inst Reg-counts'!D33/'Comp by Inst Reg-percent'!$B23</f>
        <v>0.45782073813708263</v>
      </c>
      <c r="E23" s="156">
        <f>'Comp by Inst Reg-counts'!E33/'Comp by Inst Reg-percent'!$B23</f>
        <v>6.4147627416520206E-2</v>
      </c>
      <c r="F23" s="156">
        <f>'Comp by Inst Reg-counts'!F33/'Comp by Inst Reg-percent'!$B23</f>
        <v>8.2601054481546574E-2</v>
      </c>
      <c r="G23" s="156">
        <f>'Comp by Inst Reg-counts'!G33/'Comp by Inst Reg-percent'!$B23</f>
        <v>0.34270650263620389</v>
      </c>
      <c r="H23" s="485">
        <f>'Comp by Inst Reg-counts'!H33/'Comp by Inst Reg-percent'!$B23</f>
        <v>0.65729349736379616</v>
      </c>
      <c r="I23" s="122"/>
      <c r="J23" s="489">
        <f>'Comp by Inst Reg-counts'!J33/'Comp by Inst Reg-percent'!$B23</f>
        <v>0.46748681898066785</v>
      </c>
      <c r="K23" s="487"/>
      <c r="L23" s="487"/>
      <c r="M23" s="358"/>
    </row>
    <row r="24" spans="1:22" x14ac:dyDescent="0.2">
      <c r="A24" s="492"/>
      <c r="B24" s="490"/>
      <c r="C24" s="157"/>
      <c r="D24" s="157"/>
      <c r="E24" s="157"/>
      <c r="F24" s="157"/>
      <c r="G24" s="157"/>
      <c r="H24" s="158"/>
      <c r="I24" s="122"/>
      <c r="J24" s="355"/>
      <c r="K24" s="487"/>
      <c r="L24" s="487"/>
      <c r="M24" s="358"/>
    </row>
    <row r="25" spans="1:22" ht="14.25" customHeight="1" x14ac:dyDescent="0.2">
      <c r="A25" s="162" t="s">
        <v>15</v>
      </c>
      <c r="B25" s="363">
        <f>SUM(B22:B23)</f>
        <v>2677</v>
      </c>
      <c r="C25" s="159">
        <v>0.54577777777777781</v>
      </c>
      <c r="D25" s="159">
        <v>0.312</v>
      </c>
      <c r="E25" s="159">
        <v>7.5999999999999998E-2</v>
      </c>
      <c r="F25" s="159">
        <v>6.6222222222222224E-2</v>
      </c>
      <c r="G25" s="159">
        <v>0.38800000000000001</v>
      </c>
      <c r="H25" s="160">
        <v>0.61199999999999999</v>
      </c>
      <c r="I25" s="122"/>
      <c r="J25" s="156">
        <f>'Comp by Inst Reg-counts'!J34/'Comp by Inst Reg-percent'!$B25</f>
        <v>0.38961524094135225</v>
      </c>
      <c r="K25" s="487"/>
      <c r="L25" s="487"/>
      <c r="M25" s="358"/>
    </row>
    <row r="26" spans="1:22" ht="15" customHeight="1" x14ac:dyDescent="0.2">
      <c r="I26" s="73"/>
      <c r="K26" s="487"/>
      <c r="L26" s="487"/>
      <c r="M26" s="358"/>
    </row>
    <row r="27" spans="1:22" ht="25.5" x14ac:dyDescent="0.2">
      <c r="A27" s="348" t="s">
        <v>140</v>
      </c>
      <c r="B27" s="315" t="s">
        <v>15</v>
      </c>
      <c r="C27" s="315" t="s">
        <v>138</v>
      </c>
      <c r="D27" s="315" t="s">
        <v>5</v>
      </c>
      <c r="E27" s="316" t="s">
        <v>4</v>
      </c>
      <c r="F27" s="315" t="s">
        <v>16</v>
      </c>
      <c r="G27" s="315" t="s">
        <v>139</v>
      </c>
      <c r="H27" s="317" t="s">
        <v>2</v>
      </c>
      <c r="I27" s="226"/>
      <c r="J27" s="318" t="s">
        <v>184</v>
      </c>
      <c r="K27" s="487"/>
      <c r="L27" s="487"/>
      <c r="M27" s="358"/>
    </row>
    <row r="28" spans="1:22" x14ac:dyDescent="0.2">
      <c r="A28" s="479" t="s">
        <v>148</v>
      </c>
      <c r="B28" s="479"/>
      <c r="C28" s="156"/>
      <c r="D28" s="156"/>
      <c r="E28" s="156"/>
      <c r="F28" s="156"/>
      <c r="G28" s="156"/>
      <c r="H28" s="485"/>
      <c r="I28" s="133"/>
      <c r="J28" s="486"/>
      <c r="K28" s="487"/>
      <c r="L28" s="487"/>
      <c r="M28" s="358"/>
      <c r="R28" s="146"/>
      <c r="U28" s="90"/>
    </row>
    <row r="29" spans="1:22" x14ac:dyDescent="0.2">
      <c r="A29" s="121"/>
      <c r="B29" s="121"/>
      <c r="C29" s="152"/>
      <c r="D29" s="152"/>
      <c r="E29" s="152"/>
      <c r="F29" s="152"/>
      <c r="G29" s="152"/>
      <c r="H29" s="488"/>
      <c r="I29" s="134"/>
      <c r="J29" s="355"/>
      <c r="K29" s="487"/>
      <c r="L29" s="487"/>
      <c r="M29" s="358"/>
      <c r="R29" s="146"/>
      <c r="U29" s="90"/>
    </row>
    <row r="30" spans="1:22" x14ac:dyDescent="0.2">
      <c r="A30" s="125" t="s">
        <v>15</v>
      </c>
      <c r="B30" s="161"/>
      <c r="C30" s="159"/>
      <c r="D30" s="159"/>
      <c r="E30" s="159"/>
      <c r="F30" s="159"/>
      <c r="G30" s="159"/>
      <c r="H30" s="160"/>
      <c r="I30" s="133"/>
      <c r="J30" s="355"/>
      <c r="K30" s="487"/>
      <c r="L30" s="487"/>
      <c r="M30" s="358"/>
      <c r="R30" s="92"/>
      <c r="T30" s="89"/>
      <c r="U30" s="90"/>
    </row>
    <row r="31" spans="1:22" x14ac:dyDescent="0.2">
      <c r="I31" s="73"/>
      <c r="K31" s="487"/>
      <c r="L31" s="487"/>
      <c r="M31" s="358"/>
      <c r="N31" s="93"/>
      <c r="O31" s="93"/>
      <c r="P31" s="93"/>
      <c r="Q31" s="93"/>
      <c r="R31" s="93"/>
      <c r="S31" s="91"/>
      <c r="T31" s="93"/>
      <c r="U31" s="93"/>
      <c r="V31" s="93"/>
    </row>
    <row r="32" spans="1:22" ht="25.5" x14ac:dyDescent="0.2">
      <c r="A32" s="348" t="s">
        <v>29</v>
      </c>
      <c r="B32" s="315" t="s">
        <v>15</v>
      </c>
      <c r="C32" s="315" t="s">
        <v>138</v>
      </c>
      <c r="D32" s="315" t="s">
        <v>5</v>
      </c>
      <c r="E32" s="316" t="s">
        <v>4</v>
      </c>
      <c r="F32" s="315" t="s">
        <v>16</v>
      </c>
      <c r="G32" s="315" t="s">
        <v>139</v>
      </c>
      <c r="H32" s="317" t="s">
        <v>2</v>
      </c>
      <c r="I32" s="226"/>
      <c r="J32" s="318" t="s">
        <v>184</v>
      </c>
      <c r="K32" s="487"/>
      <c r="L32" s="487"/>
      <c r="M32" s="358"/>
      <c r="N32" s="93"/>
      <c r="O32" s="93"/>
      <c r="P32" s="93"/>
      <c r="Q32" s="93"/>
      <c r="R32" s="93"/>
      <c r="S32" s="93"/>
      <c r="T32" s="93"/>
      <c r="U32" s="93"/>
      <c r="V32" s="93"/>
    </row>
    <row r="33" spans="1:24" x14ac:dyDescent="0.2">
      <c r="A33" s="479" t="s">
        <v>148</v>
      </c>
      <c r="B33" s="479"/>
      <c r="C33" s="258"/>
      <c r="D33" s="258"/>
      <c r="E33" s="258"/>
      <c r="F33" s="258"/>
      <c r="G33" s="258"/>
      <c r="H33" s="259"/>
      <c r="I33" s="136"/>
      <c r="J33" s="486"/>
      <c r="K33" s="487"/>
      <c r="L33" s="487"/>
      <c r="M33" s="358"/>
      <c r="N33" s="5"/>
      <c r="O33" s="5"/>
      <c r="P33" s="5"/>
      <c r="Q33" s="5"/>
      <c r="R33" s="5"/>
      <c r="S33" s="93"/>
      <c r="T33" s="93"/>
      <c r="U33" s="93"/>
      <c r="V33" s="93"/>
    </row>
    <row r="34" spans="1:24" x14ac:dyDescent="0.2">
      <c r="A34" s="490"/>
      <c r="B34" s="490"/>
      <c r="C34" s="119"/>
      <c r="D34" s="119"/>
      <c r="E34" s="119"/>
      <c r="F34" s="119"/>
      <c r="G34" s="119"/>
      <c r="H34" s="493"/>
      <c r="I34" s="136"/>
      <c r="J34" s="355"/>
      <c r="K34" s="487"/>
      <c r="L34" s="487"/>
      <c r="M34" s="358"/>
      <c r="N34" s="5"/>
      <c r="O34" s="5"/>
      <c r="P34" s="5"/>
      <c r="Q34" s="5"/>
      <c r="R34" s="5"/>
      <c r="S34" s="93"/>
      <c r="T34" s="93"/>
      <c r="U34" s="93"/>
      <c r="V34" s="93"/>
    </row>
    <row r="35" spans="1:24" x14ac:dyDescent="0.2">
      <c r="A35" s="162" t="s">
        <v>15</v>
      </c>
      <c r="B35" s="138"/>
      <c r="C35" s="157"/>
      <c r="D35" s="157"/>
      <c r="E35" s="157"/>
      <c r="F35" s="157"/>
      <c r="G35" s="157"/>
      <c r="H35" s="158"/>
      <c r="I35" s="133"/>
      <c r="J35" s="355"/>
      <c r="K35" s="487"/>
      <c r="L35" s="487"/>
      <c r="M35" s="358"/>
      <c r="N35" s="122"/>
      <c r="O35" s="122"/>
      <c r="P35" s="122"/>
      <c r="Q35" s="122"/>
      <c r="R35" s="93"/>
      <c r="S35" s="147"/>
      <c r="T35" s="147"/>
      <c r="U35" s="93"/>
      <c r="V35" s="93"/>
      <c r="W35" s="93"/>
      <c r="X35" s="93"/>
    </row>
    <row r="36" spans="1:24" x14ac:dyDescent="0.2">
      <c r="A36" s="139"/>
      <c r="B36" s="138"/>
      <c r="C36" s="138"/>
      <c r="D36" s="138"/>
      <c r="E36" s="138"/>
      <c r="F36" s="138"/>
      <c r="G36" s="138"/>
      <c r="H36" s="138"/>
      <c r="I36" s="133"/>
      <c r="J36" s="123"/>
      <c r="K36" s="487"/>
      <c r="L36" s="487"/>
      <c r="M36" s="93"/>
    </row>
    <row r="37" spans="1:24" ht="25.5" x14ac:dyDescent="0.2">
      <c r="A37" s="30" t="s">
        <v>278</v>
      </c>
      <c r="B37" s="223" t="s">
        <v>15</v>
      </c>
      <c r="C37" s="223" t="s">
        <v>138</v>
      </c>
      <c r="D37" s="223" t="s">
        <v>5</v>
      </c>
      <c r="E37" s="224" t="s">
        <v>4</v>
      </c>
      <c r="F37" s="223" t="s">
        <v>16</v>
      </c>
      <c r="G37" s="223" t="s">
        <v>139</v>
      </c>
      <c r="H37" s="225" t="s">
        <v>2</v>
      </c>
      <c r="I37" s="226"/>
      <c r="J37" s="227" t="s">
        <v>184</v>
      </c>
      <c r="K37" s="487"/>
      <c r="L37" s="487"/>
      <c r="M37" s="93"/>
    </row>
    <row r="38" spans="1:24" x14ac:dyDescent="0.2">
      <c r="A38" s="140" t="s">
        <v>169</v>
      </c>
      <c r="B38" s="314">
        <f>B18+B25+B30+B35</f>
        <v>5464</v>
      </c>
      <c r="C38" s="159">
        <v>0.54577777777777781</v>
      </c>
      <c r="D38" s="159">
        <v>0.312</v>
      </c>
      <c r="E38" s="159">
        <v>7.5999999999999998E-2</v>
      </c>
      <c r="F38" s="159">
        <v>6.6222222222222224E-2</v>
      </c>
      <c r="G38" s="159">
        <v>0.38800000000000001</v>
      </c>
      <c r="H38" s="159">
        <v>0.61199999999999999</v>
      </c>
      <c r="I38" s="133"/>
      <c r="J38" s="150">
        <v>0.61199999999999999</v>
      </c>
      <c r="K38" s="487"/>
      <c r="L38" s="487"/>
      <c r="M38" s="93"/>
    </row>
    <row r="39" spans="1:24" x14ac:dyDescent="0.2">
      <c r="A39" s="140" t="s">
        <v>168</v>
      </c>
      <c r="B39" s="314">
        <f>B18+B25+B30+B34</f>
        <v>5464</v>
      </c>
      <c r="C39" s="159">
        <v>0.54577777777777781</v>
      </c>
      <c r="D39" s="159">
        <v>0.312</v>
      </c>
      <c r="E39" s="159">
        <v>7.5999999999999998E-2</v>
      </c>
      <c r="F39" s="159">
        <v>6.6222222222222224E-2</v>
      </c>
      <c r="G39" s="159">
        <v>0.38800000000000001</v>
      </c>
      <c r="H39" s="160">
        <v>0.61199999999999999</v>
      </c>
      <c r="I39" s="133"/>
      <c r="J39" s="150">
        <v>0.61199999999999999</v>
      </c>
      <c r="K39" s="487"/>
      <c r="L39" s="487"/>
      <c r="M39" s="93"/>
    </row>
    <row r="40" spans="1:24" x14ac:dyDescent="0.2">
      <c r="A40" s="141"/>
      <c r="B40" s="133"/>
      <c r="C40" s="133"/>
      <c r="D40" s="133"/>
      <c r="E40" s="133"/>
      <c r="F40" s="133"/>
      <c r="G40" s="133"/>
      <c r="H40" s="133"/>
      <c r="I40" s="133"/>
      <c r="J40" s="133"/>
      <c r="L40" s="131"/>
      <c r="M40" s="93"/>
      <c r="N40" s="93"/>
      <c r="O40" s="93"/>
      <c r="P40" s="93"/>
      <c r="Q40" s="93"/>
      <c r="R40" s="93"/>
      <c r="S40" s="93"/>
      <c r="T40" s="93"/>
      <c r="U40" s="93"/>
      <c r="V40" s="93"/>
      <c r="W40" s="93"/>
      <c r="X40" s="93"/>
    </row>
    <row r="42" spans="1:24" x14ac:dyDescent="0.2">
      <c r="A42" s="619"/>
      <c r="B42" s="620"/>
      <c r="C42" s="620"/>
      <c r="D42" s="620"/>
      <c r="E42" s="620"/>
      <c r="F42" s="620"/>
      <c r="G42" s="620"/>
      <c r="H42" s="620"/>
      <c r="I42" s="620"/>
      <c r="J42" s="620"/>
      <c r="K42" s="621"/>
    </row>
    <row r="43" spans="1:24" x14ac:dyDescent="0.2">
      <c r="A43" s="625" t="s">
        <v>333</v>
      </c>
      <c r="B43" s="626"/>
      <c r="C43" s="626"/>
      <c r="D43" s="626"/>
      <c r="E43" s="626"/>
      <c r="F43" s="626"/>
      <c r="G43" s="626"/>
      <c r="H43" s="627"/>
      <c r="I43" s="457"/>
      <c r="J43" s="72"/>
      <c r="K43" s="72"/>
    </row>
    <row r="44" spans="1:24" x14ac:dyDescent="0.2">
      <c r="A44" s="628" t="s">
        <v>149</v>
      </c>
      <c r="B44" s="629"/>
      <c r="C44" s="629"/>
      <c r="D44" s="629"/>
      <c r="E44" s="629"/>
      <c r="F44" s="629"/>
      <c r="G44" s="629"/>
      <c r="H44" s="630"/>
      <c r="I44" s="457"/>
      <c r="J44" s="111"/>
      <c r="K44" s="72"/>
    </row>
    <row r="45" spans="1:24" x14ac:dyDescent="0.2">
      <c r="A45" s="121"/>
      <c r="B45" s="130"/>
      <c r="C45" s="73"/>
      <c r="D45" s="73"/>
      <c r="E45" s="73"/>
      <c r="F45" s="148"/>
      <c r="G45" s="73"/>
      <c r="H45" s="149"/>
      <c r="I45" s="457"/>
      <c r="J45" s="111"/>
    </row>
    <row r="46" spans="1:24" ht="25.5" x14ac:dyDescent="0.2">
      <c r="A46" s="106"/>
      <c r="B46" s="62" t="s">
        <v>15</v>
      </c>
      <c r="C46" s="62" t="s">
        <v>3</v>
      </c>
      <c r="D46" s="62" t="s">
        <v>5</v>
      </c>
      <c r="E46" s="61" t="s">
        <v>4</v>
      </c>
      <c r="F46" s="62" t="s">
        <v>16</v>
      </c>
      <c r="G46" s="62" t="s">
        <v>1</v>
      </c>
      <c r="H46" s="63" t="s">
        <v>2</v>
      </c>
      <c r="I46" s="457"/>
      <c r="J46" s="227" t="s">
        <v>167</v>
      </c>
    </row>
    <row r="47" spans="1:24" x14ac:dyDescent="0.2">
      <c r="A47" s="234" t="s">
        <v>39</v>
      </c>
      <c r="B47" s="337">
        <f>'Comp by Inst Reg-counts'!B54</f>
        <v>991</v>
      </c>
      <c r="C47" s="339">
        <f>'Comp by Inst Reg-counts'!C54/'Comp by Inst Reg-percent'!$B47</f>
        <v>0.30978809283551967</v>
      </c>
      <c r="D47" s="339">
        <f>'Comp by Inst Reg-counts'!D54/'Comp by Inst Reg-percent'!$B47</f>
        <v>0.58224016145307766</v>
      </c>
      <c r="E47" s="339">
        <f>'Comp by Inst Reg-counts'!E54/'Comp by Inst Reg-percent'!$B47</f>
        <v>5.3481331987891019E-2</v>
      </c>
      <c r="F47" s="339">
        <f>'Comp by Inst Reg-counts'!F54/'Comp by Inst Reg-percent'!$B47</f>
        <v>5.4490413723511606E-2</v>
      </c>
      <c r="G47" s="339">
        <f>'Comp by Inst Reg-counts'!G54/'Comp by Inst Reg-percent'!$B47</f>
        <v>0.40262361251261353</v>
      </c>
      <c r="H47" s="339">
        <f>'Comp by Inst Reg-counts'!H54/'Comp by Inst Reg-percent'!$B47</f>
        <v>0.59737638748738653</v>
      </c>
      <c r="I47" s="339"/>
      <c r="J47" s="339">
        <f>'Comp by Inst Reg-counts'!J54/'Comp by Inst Reg-percent'!$B47</f>
        <v>0.29061553985872857</v>
      </c>
      <c r="K47" s="211"/>
      <c r="L47" s="211"/>
      <c r="M47" s="349"/>
    </row>
    <row r="48" spans="1:24" x14ac:dyDescent="0.2">
      <c r="A48" s="233" t="s">
        <v>150</v>
      </c>
      <c r="B48" s="337">
        <f>'Comp by Inst Reg-counts'!B55</f>
        <v>1780</v>
      </c>
      <c r="C48" s="339">
        <f>'Comp by Inst Reg-counts'!C55/'Comp by Inst Reg-percent'!$B48</f>
        <v>0.33258426966292137</v>
      </c>
      <c r="D48" s="339">
        <f>'Comp by Inst Reg-counts'!D55/'Comp by Inst Reg-percent'!$B48</f>
        <v>0.49044943820224718</v>
      </c>
      <c r="E48" s="339">
        <f>'Comp by Inst Reg-counts'!E55/'Comp by Inst Reg-percent'!$B48</f>
        <v>5.5056179775280899E-2</v>
      </c>
      <c r="F48" s="339">
        <f>'Comp by Inst Reg-counts'!F55/'Comp by Inst Reg-percent'!$B48</f>
        <v>0.12191011235955056</v>
      </c>
      <c r="G48" s="339">
        <f>'Comp by Inst Reg-counts'!G55/'Comp by Inst Reg-percent'!$B48</f>
        <v>0.32640449438202246</v>
      </c>
      <c r="H48" s="339">
        <f>'Comp by Inst Reg-counts'!H55/'Comp by Inst Reg-percent'!$B48</f>
        <v>0.67359550561797754</v>
      </c>
      <c r="I48" s="460"/>
      <c r="J48" s="339">
        <f>'Comp by Inst Reg-counts'!J55/'Comp by Inst Reg-percent'!$B48</f>
        <v>0.52022471910112356</v>
      </c>
      <c r="K48" s="211"/>
      <c r="L48" s="211"/>
      <c r="M48" s="349"/>
    </row>
    <row r="49" spans="1:13" x14ac:dyDescent="0.2">
      <c r="A49" s="233" t="s">
        <v>40</v>
      </c>
      <c r="B49" s="337">
        <f>'Comp by Inst Reg-counts'!B56</f>
        <v>1865</v>
      </c>
      <c r="C49" s="339">
        <f>'Comp by Inst Reg-counts'!C56/'Comp by Inst Reg-percent'!$B49</f>
        <v>0.47184986595174261</v>
      </c>
      <c r="D49" s="339">
        <f>'Comp by Inst Reg-counts'!D56/'Comp by Inst Reg-percent'!$B49</f>
        <v>0.38391420911528151</v>
      </c>
      <c r="E49" s="339">
        <f>'Comp by Inst Reg-counts'!E56/'Comp by Inst Reg-percent'!$B49</f>
        <v>7.2922252010723859E-2</v>
      </c>
      <c r="F49" s="339">
        <f>'Comp by Inst Reg-counts'!F56/'Comp by Inst Reg-percent'!$B49</f>
        <v>7.1313672922252005E-2</v>
      </c>
      <c r="G49" s="339">
        <f>'Comp by Inst Reg-counts'!G56/'Comp by Inst Reg-percent'!$B49</f>
        <v>0.39356568364611261</v>
      </c>
      <c r="H49" s="339">
        <f>'Comp by Inst Reg-counts'!H56/'Comp by Inst Reg-percent'!$B49</f>
        <v>0.60643431635388745</v>
      </c>
      <c r="I49" s="460"/>
      <c r="J49" s="339">
        <f>'Comp by Inst Reg-counts'!J56/'Comp by Inst Reg-percent'!$B49</f>
        <v>0.56353887399463809</v>
      </c>
      <c r="K49" s="211"/>
      <c r="L49" s="211"/>
      <c r="M49" s="349"/>
    </row>
    <row r="50" spans="1:13" x14ac:dyDescent="0.2">
      <c r="A50" s="235" t="s">
        <v>144</v>
      </c>
      <c r="B50" s="337">
        <f>'Comp by Inst Reg-counts'!B57</f>
        <v>828</v>
      </c>
      <c r="C50" s="339">
        <f>'Comp by Inst Reg-counts'!C57/'Comp by Inst Reg-percent'!$B50</f>
        <v>0.55434782608695654</v>
      </c>
      <c r="D50" s="339">
        <f>'Comp by Inst Reg-counts'!D57/'Comp by Inst Reg-percent'!$B50</f>
        <v>0.2560386473429952</v>
      </c>
      <c r="E50" s="339">
        <f>'Comp by Inst Reg-counts'!E57/'Comp by Inst Reg-percent'!$B50</f>
        <v>7.85024154589372E-2</v>
      </c>
      <c r="F50" s="339">
        <f>'Comp by Inst Reg-counts'!F57/'Comp by Inst Reg-percent'!$B50</f>
        <v>0.1111111111111111</v>
      </c>
      <c r="G50" s="339">
        <f>'Comp by Inst Reg-counts'!G57/'Comp by Inst Reg-percent'!$B50</f>
        <v>0.27415458937198067</v>
      </c>
      <c r="H50" s="339">
        <f>'Comp by Inst Reg-counts'!H57/'Comp by Inst Reg-percent'!$B50</f>
        <v>0.72584541062801933</v>
      </c>
      <c r="I50" s="460"/>
      <c r="J50" s="340" t="s">
        <v>148</v>
      </c>
      <c r="K50" s="211"/>
      <c r="L50" s="211"/>
      <c r="M50" s="349"/>
    </row>
    <row r="51" spans="1:13" x14ac:dyDescent="0.2">
      <c r="A51" s="151"/>
      <c r="B51" s="117"/>
      <c r="C51" s="151"/>
      <c r="D51" s="73"/>
      <c r="E51" s="73"/>
      <c r="H51" s="100"/>
      <c r="I51" s="457"/>
      <c r="J51" s="111"/>
      <c r="K51" s="72"/>
    </row>
    <row r="52" spans="1:13" x14ac:dyDescent="0.2">
      <c r="A52" s="457"/>
      <c r="B52" s="457"/>
      <c r="C52" s="457"/>
      <c r="D52" s="457"/>
      <c r="E52" s="457"/>
      <c r="F52" s="457"/>
      <c r="G52" s="457"/>
      <c r="H52" s="457"/>
      <c r="I52" s="457"/>
      <c r="J52" s="111"/>
      <c r="K52" s="72"/>
    </row>
    <row r="53" spans="1:13" x14ac:dyDescent="0.2">
      <c r="A53" s="457"/>
      <c r="B53" s="457"/>
      <c r="C53" s="457"/>
      <c r="D53" s="457"/>
      <c r="E53" s="457"/>
      <c r="F53" s="457"/>
      <c r="G53" s="457"/>
      <c r="H53" s="457"/>
      <c r="I53" s="72"/>
      <c r="J53" s="111"/>
      <c r="K53" s="72"/>
    </row>
    <row r="54" spans="1:13" x14ac:dyDescent="0.2">
      <c r="A54" s="457"/>
      <c r="B54" s="457"/>
      <c r="C54" s="457"/>
      <c r="D54" s="457"/>
      <c r="E54" s="457"/>
      <c r="F54" s="457"/>
      <c r="G54" s="457"/>
      <c r="H54" s="457"/>
      <c r="I54" s="120"/>
      <c r="J54" s="111"/>
      <c r="K54" s="72"/>
    </row>
    <row r="55" spans="1:13" x14ac:dyDescent="0.2">
      <c r="A55" s="457"/>
      <c r="B55" s="457"/>
      <c r="C55" s="457"/>
      <c r="D55" s="457"/>
      <c r="E55" s="457"/>
      <c r="F55" s="457"/>
      <c r="G55" s="457"/>
      <c r="H55" s="457"/>
      <c r="I55" s="120"/>
      <c r="J55" s="111"/>
      <c r="K55" s="111"/>
    </row>
    <row r="56" spans="1:13" x14ac:dyDescent="0.2">
      <c r="A56" s="457"/>
      <c r="B56" s="457"/>
      <c r="C56" s="457"/>
      <c r="D56" s="457"/>
      <c r="E56" s="457"/>
      <c r="F56" s="457"/>
      <c r="G56" s="457"/>
      <c r="H56" s="457"/>
      <c r="I56" s="60"/>
      <c r="J56" s="111"/>
    </row>
    <row r="57" spans="1:13" x14ac:dyDescent="0.2">
      <c r="A57" s="457"/>
      <c r="B57" s="457"/>
      <c r="C57" s="457"/>
      <c r="D57" s="457"/>
      <c r="E57" s="457"/>
      <c r="F57" s="457"/>
      <c r="G57" s="457"/>
      <c r="H57" s="457"/>
      <c r="I57" s="152"/>
    </row>
    <row r="58" spans="1:13" x14ac:dyDescent="0.2">
      <c r="A58" s="457"/>
      <c r="B58" s="457"/>
      <c r="C58" s="457"/>
      <c r="D58" s="457"/>
      <c r="E58" s="457"/>
      <c r="F58" s="457"/>
      <c r="G58" s="457"/>
      <c r="H58" s="457"/>
      <c r="I58" s="152"/>
    </row>
    <row r="59" spans="1:13" x14ac:dyDescent="0.2">
      <c r="A59" s="457"/>
      <c r="B59" s="457"/>
      <c r="C59" s="457"/>
      <c r="D59" s="457"/>
      <c r="E59" s="457"/>
      <c r="F59" s="457"/>
      <c r="G59" s="457"/>
      <c r="H59" s="457"/>
      <c r="I59" s="152"/>
    </row>
    <row r="60" spans="1:13" x14ac:dyDescent="0.2">
      <c r="A60" s="457"/>
      <c r="B60" s="457"/>
      <c r="C60" s="457"/>
      <c r="D60" s="457"/>
      <c r="E60" s="457"/>
      <c r="F60" s="457"/>
      <c r="G60" s="457"/>
      <c r="H60" s="457"/>
      <c r="I60" s="152"/>
    </row>
    <row r="61" spans="1:13" x14ac:dyDescent="0.2">
      <c r="A61" s="457"/>
      <c r="B61" s="457"/>
      <c r="C61" s="457"/>
      <c r="D61" s="457"/>
      <c r="E61" s="457"/>
      <c r="F61" s="457"/>
      <c r="G61" s="457"/>
      <c r="H61" s="457"/>
      <c r="I61" s="152"/>
    </row>
    <row r="62" spans="1:13" x14ac:dyDescent="0.2">
      <c r="A62" s="457"/>
      <c r="B62" s="457"/>
      <c r="C62" s="457"/>
      <c r="D62" s="457"/>
      <c r="E62" s="457"/>
      <c r="F62" s="457"/>
      <c r="G62" s="457"/>
      <c r="H62" s="457"/>
      <c r="I62" s="152"/>
    </row>
    <row r="63" spans="1:13" x14ac:dyDescent="0.2">
      <c r="A63" s="457"/>
      <c r="B63" s="457"/>
      <c r="C63" s="457"/>
      <c r="D63" s="457"/>
      <c r="E63" s="457"/>
      <c r="F63" s="457"/>
      <c r="G63" s="457"/>
      <c r="H63" s="457"/>
      <c r="I63" s="152"/>
    </row>
    <row r="64" spans="1:13" x14ac:dyDescent="0.2">
      <c r="A64" s="457"/>
      <c r="B64" s="457"/>
      <c r="C64" s="457"/>
      <c r="D64" s="457"/>
      <c r="E64" s="457"/>
      <c r="F64" s="457"/>
      <c r="G64" s="457"/>
      <c r="H64" s="457"/>
      <c r="I64" s="152"/>
      <c r="K64" s="153"/>
    </row>
    <row r="65" spans="1:10" x14ac:dyDescent="0.2">
      <c r="A65" s="457"/>
      <c r="B65" s="457"/>
      <c r="C65" s="457"/>
      <c r="D65" s="457"/>
      <c r="E65" s="457"/>
      <c r="F65" s="457"/>
      <c r="G65" s="457"/>
      <c r="H65" s="457"/>
      <c r="I65" s="152"/>
      <c r="J65" s="153"/>
    </row>
    <row r="67" spans="1:10" x14ac:dyDescent="0.2">
      <c r="A67" s="142" t="s">
        <v>218</v>
      </c>
    </row>
    <row r="68" spans="1:10" x14ac:dyDescent="0.2">
      <c r="A68" s="8" t="s">
        <v>180</v>
      </c>
    </row>
    <row r="69" spans="1:10" x14ac:dyDescent="0.2">
      <c r="A69" s="8" t="s">
        <v>225</v>
      </c>
      <c r="J69" s="10" t="s">
        <v>31</v>
      </c>
    </row>
  </sheetData>
  <mergeCells count="8">
    <mergeCell ref="A10:H11"/>
    <mergeCell ref="A43:H43"/>
    <mergeCell ref="A44:H44"/>
    <mergeCell ref="A1:K1"/>
    <mergeCell ref="A2:K2"/>
    <mergeCell ref="A3:K3"/>
    <mergeCell ref="A4:K8"/>
    <mergeCell ref="A42:K42"/>
  </mergeCells>
  <hyperlinks>
    <hyperlink ref="J69" location="Contents!A1" display="Back to Contents"/>
  </hyperlinks>
  <pageMargins left="0.25" right="0.25" top="0.75" bottom="0.75" header="0.3" footer="0.3"/>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workbookViewId="0">
      <selection activeCell="Q18" sqref="Q18"/>
    </sheetView>
  </sheetViews>
  <sheetFormatPr defaultRowHeight="15" x14ac:dyDescent="0.25"/>
  <cols>
    <col min="1" max="1" width="12.7109375" style="8" customWidth="1"/>
    <col min="2" max="3" width="9.140625" style="8"/>
    <col min="4" max="4" width="10" style="8" bestFit="1" customWidth="1"/>
    <col min="5" max="5" width="9.140625" style="8" customWidth="1"/>
    <col min="6" max="13" width="9.140625" style="8"/>
    <col min="14" max="14" width="2.42578125" style="8" customWidth="1"/>
    <col min="15" max="15" width="9.140625" style="8"/>
    <col min="16" max="16384" width="9.140625" style="453"/>
  </cols>
  <sheetData>
    <row r="1" spans="1:15" ht="15" customHeight="1" x14ac:dyDescent="0.25">
      <c r="A1" s="585" t="s">
        <v>277</v>
      </c>
      <c r="B1" s="585"/>
      <c r="C1" s="585"/>
      <c r="D1" s="585"/>
      <c r="E1" s="585"/>
      <c r="F1" s="585"/>
      <c r="G1" s="585"/>
      <c r="H1" s="585"/>
      <c r="I1" s="585"/>
      <c r="J1" s="585"/>
      <c r="K1" s="585"/>
      <c r="L1" s="585"/>
      <c r="M1" s="585"/>
    </row>
    <row r="2" spans="1:15" ht="15" customHeight="1" x14ac:dyDescent="0.25">
      <c r="A2" s="646"/>
      <c r="B2" s="646"/>
      <c r="C2" s="646"/>
      <c r="D2" s="646"/>
      <c r="E2" s="646"/>
      <c r="F2" s="646"/>
      <c r="G2" s="646"/>
      <c r="H2" s="646"/>
      <c r="I2" s="646"/>
      <c r="J2" s="646"/>
      <c r="K2" s="646"/>
      <c r="L2" s="646"/>
      <c r="M2" s="646"/>
      <c r="N2" s="72"/>
    </row>
    <row r="3" spans="1:15" ht="15" customHeight="1" x14ac:dyDescent="0.25">
      <c r="A3" s="512" t="s">
        <v>185</v>
      </c>
      <c r="B3" s="513"/>
      <c r="C3" s="513"/>
      <c r="D3" s="513"/>
      <c r="E3" s="513"/>
      <c r="F3" s="513"/>
      <c r="G3" s="513"/>
      <c r="H3" s="513"/>
      <c r="I3" s="513"/>
      <c r="J3" s="513"/>
      <c r="K3" s="513"/>
      <c r="L3" s="513"/>
      <c r="M3" s="514"/>
      <c r="N3" s="72"/>
      <c r="O3" s="111"/>
    </row>
    <row r="4" spans="1:15" ht="15" customHeight="1" x14ac:dyDescent="0.25">
      <c r="A4" s="647" t="s">
        <v>290</v>
      </c>
      <c r="B4" s="647"/>
      <c r="C4" s="647"/>
      <c r="D4" s="647"/>
      <c r="E4" s="647"/>
      <c r="F4" s="647"/>
      <c r="G4" s="647"/>
      <c r="H4" s="647"/>
      <c r="I4" s="647"/>
      <c r="J4" s="647"/>
      <c r="K4" s="647"/>
      <c r="L4" s="647"/>
      <c r="M4" s="647"/>
      <c r="N4" s="72"/>
      <c r="O4" s="111"/>
    </row>
    <row r="5" spans="1:15" ht="15" customHeight="1" x14ac:dyDescent="0.25">
      <c r="A5" s="647"/>
      <c r="B5" s="647"/>
      <c r="C5" s="647"/>
      <c r="D5" s="647"/>
      <c r="E5" s="647"/>
      <c r="F5" s="647"/>
      <c r="G5" s="647"/>
      <c r="H5" s="647"/>
      <c r="I5" s="647"/>
      <c r="J5" s="647"/>
      <c r="K5" s="647"/>
      <c r="L5" s="647"/>
      <c r="M5" s="647"/>
    </row>
    <row r="6" spans="1:15" ht="15" customHeight="1" x14ac:dyDescent="0.25">
      <c r="A6" s="647"/>
      <c r="B6" s="647"/>
      <c r="C6" s="647"/>
      <c r="D6" s="647"/>
      <c r="E6" s="647"/>
      <c r="F6" s="647"/>
      <c r="G6" s="647"/>
      <c r="H6" s="647"/>
      <c r="I6" s="647"/>
      <c r="J6" s="647"/>
      <c r="K6" s="647"/>
      <c r="L6" s="647"/>
      <c r="M6" s="647"/>
    </row>
    <row r="7" spans="1:15" ht="15" customHeight="1" x14ac:dyDescent="0.25">
      <c r="A7" s="647"/>
      <c r="B7" s="647"/>
      <c r="C7" s="647"/>
      <c r="D7" s="647"/>
      <c r="E7" s="647"/>
      <c r="F7" s="647"/>
      <c r="G7" s="647"/>
      <c r="H7" s="647"/>
      <c r="I7" s="647"/>
      <c r="J7" s="647"/>
      <c r="K7" s="647"/>
      <c r="L7" s="647"/>
      <c r="M7" s="647"/>
    </row>
    <row r="8" spans="1:15" ht="15" customHeight="1" x14ac:dyDescent="0.25">
      <c r="A8" s="647"/>
      <c r="B8" s="647"/>
      <c r="C8" s="647"/>
      <c r="D8" s="647"/>
      <c r="E8" s="647"/>
      <c r="F8" s="647"/>
      <c r="G8" s="647"/>
      <c r="H8" s="647"/>
      <c r="I8" s="647"/>
      <c r="J8" s="647"/>
      <c r="K8" s="647"/>
      <c r="L8" s="647"/>
      <c r="M8" s="647"/>
    </row>
    <row r="9" spans="1:15" ht="15" customHeight="1" x14ac:dyDescent="0.25">
      <c r="B9" s="111"/>
      <c r="C9" s="111"/>
      <c r="D9" s="111"/>
      <c r="E9" s="111"/>
      <c r="F9" s="111"/>
      <c r="G9" s="111"/>
    </row>
    <row r="10" spans="1:15" x14ac:dyDescent="0.25">
      <c r="A10" s="648" t="s">
        <v>345</v>
      </c>
      <c r="B10" s="648"/>
      <c r="C10" s="648"/>
      <c r="D10" s="648"/>
      <c r="E10" s="648"/>
      <c r="F10" s="648"/>
      <c r="G10" s="648"/>
      <c r="H10" s="648"/>
      <c r="I10" s="648"/>
      <c r="J10" s="648"/>
      <c r="K10" s="648"/>
      <c r="L10" s="648"/>
      <c r="M10" s="648"/>
    </row>
    <row r="11" spans="1:15" x14ac:dyDescent="0.25">
      <c r="F11" s="46"/>
    </row>
    <row r="12" spans="1:15" ht="26.25" x14ac:dyDescent="0.25">
      <c r="A12" s="48" t="s">
        <v>7</v>
      </c>
      <c r="B12" s="56" t="s">
        <v>226</v>
      </c>
      <c r="C12" s="49" t="s">
        <v>8</v>
      </c>
      <c r="D12" s="49" t="s">
        <v>10</v>
      </c>
      <c r="E12" s="49" t="s">
        <v>9</v>
      </c>
      <c r="F12" s="47"/>
    </row>
    <row r="13" spans="1:15" x14ac:dyDescent="0.25">
      <c r="A13" s="640" t="s">
        <v>11</v>
      </c>
      <c r="B13" s="643" t="s">
        <v>3</v>
      </c>
      <c r="C13" s="50" t="s">
        <v>12</v>
      </c>
      <c r="D13" s="164">
        <v>0.76154357950765139</v>
      </c>
      <c r="E13" s="328">
        <v>15030</v>
      </c>
      <c r="F13" s="44"/>
    </row>
    <row r="14" spans="1:15" x14ac:dyDescent="0.25">
      <c r="A14" s="641"/>
      <c r="B14" s="644"/>
      <c r="C14" s="50" t="s">
        <v>13</v>
      </c>
      <c r="D14" s="164">
        <v>0.64204985291840844</v>
      </c>
      <c r="E14" s="328">
        <v>12918</v>
      </c>
      <c r="F14" s="44"/>
    </row>
    <row r="15" spans="1:15" x14ac:dyDescent="0.25">
      <c r="A15" s="641"/>
      <c r="B15" s="645"/>
      <c r="C15" s="50"/>
      <c r="D15" s="164"/>
      <c r="E15" s="328"/>
      <c r="F15" s="44"/>
    </row>
    <row r="16" spans="1:15" ht="15" customHeight="1" x14ac:dyDescent="0.25">
      <c r="A16" s="641"/>
      <c r="B16" s="643" t="s">
        <v>5</v>
      </c>
      <c r="C16" s="50" t="s">
        <v>12</v>
      </c>
      <c r="D16" s="164">
        <v>0.60012294452128478</v>
      </c>
      <c r="E16" s="328">
        <v>13014</v>
      </c>
      <c r="F16" s="44"/>
    </row>
    <row r="17" spans="1:13" x14ac:dyDescent="0.25">
      <c r="A17" s="641"/>
      <c r="B17" s="644"/>
      <c r="C17" s="50" t="s">
        <v>13</v>
      </c>
      <c r="D17" s="164">
        <v>0.48619151561165419</v>
      </c>
      <c r="E17" s="328">
        <v>10537</v>
      </c>
      <c r="F17" s="44"/>
    </row>
    <row r="18" spans="1:13" x14ac:dyDescent="0.25">
      <c r="A18" s="641"/>
      <c r="B18" s="645"/>
      <c r="C18" s="50"/>
      <c r="D18" s="164"/>
      <c r="E18" s="328"/>
      <c r="F18" s="44"/>
    </row>
    <row r="19" spans="1:13" ht="15" customHeight="1" x14ac:dyDescent="0.25">
      <c r="A19" s="641"/>
      <c r="B19" s="643" t="s">
        <v>4</v>
      </c>
      <c r="C19" s="50" t="s">
        <v>12</v>
      </c>
      <c r="D19" s="164">
        <v>0.48243082668477338</v>
      </c>
      <c r="E19" s="328">
        <v>5891</v>
      </c>
      <c r="F19" s="44"/>
    </row>
    <row r="20" spans="1:13" x14ac:dyDescent="0.25">
      <c r="A20" s="641"/>
      <c r="B20" s="644"/>
      <c r="C20" s="50" t="s">
        <v>13</v>
      </c>
      <c r="D20" s="164">
        <v>0.37108869925006466</v>
      </c>
      <c r="E20" s="328">
        <v>3867</v>
      </c>
      <c r="F20" s="44"/>
    </row>
    <row r="21" spans="1:13" x14ac:dyDescent="0.25">
      <c r="A21" s="641"/>
      <c r="B21" s="645"/>
      <c r="C21" s="50"/>
      <c r="D21" s="164"/>
      <c r="E21" s="328"/>
      <c r="F21" s="44"/>
    </row>
    <row r="22" spans="1:13" x14ac:dyDescent="0.25">
      <c r="A22" s="641"/>
      <c r="B22" s="643" t="s">
        <v>16</v>
      </c>
      <c r="C22" s="50" t="s">
        <v>12</v>
      </c>
      <c r="D22" s="166">
        <v>0.767208413001912</v>
      </c>
      <c r="E22" s="140">
        <v>4184</v>
      </c>
      <c r="F22" s="44"/>
    </row>
    <row r="23" spans="1:13" x14ac:dyDescent="0.25">
      <c r="A23" s="642"/>
      <c r="B23" s="645"/>
      <c r="C23" s="50" t="s">
        <v>13</v>
      </c>
      <c r="D23" s="150">
        <v>0.65746606334841629</v>
      </c>
      <c r="E23" s="140">
        <v>4420</v>
      </c>
      <c r="F23" s="44"/>
    </row>
    <row r="24" spans="1:13" ht="15" customHeight="1" x14ac:dyDescent="0.25">
      <c r="A24" s="649" t="s">
        <v>277</v>
      </c>
      <c r="B24" s="643" t="s">
        <v>3</v>
      </c>
      <c r="C24" s="50" t="s">
        <v>12</v>
      </c>
      <c r="D24" s="327">
        <v>0.60731707317073169</v>
      </c>
      <c r="E24" s="328">
        <v>410</v>
      </c>
      <c r="F24" s="44"/>
    </row>
    <row r="25" spans="1:13" ht="15" customHeight="1" x14ac:dyDescent="0.25">
      <c r="A25" s="650"/>
      <c r="B25" s="644"/>
      <c r="C25" s="50" t="s">
        <v>13</v>
      </c>
      <c r="D25" s="327">
        <v>0.4485294117647059</v>
      </c>
      <c r="E25" s="328">
        <v>408</v>
      </c>
    </row>
    <row r="26" spans="1:13" x14ac:dyDescent="0.25">
      <c r="A26" s="650"/>
      <c r="B26" s="645"/>
      <c r="C26" s="50"/>
      <c r="D26" s="327"/>
      <c r="E26" s="328"/>
    </row>
    <row r="27" spans="1:13" x14ac:dyDescent="0.25">
      <c r="A27" s="650"/>
      <c r="B27" s="643" t="s">
        <v>5</v>
      </c>
      <c r="C27" s="50" t="s">
        <v>12</v>
      </c>
      <c r="D27" s="327">
        <v>0.43701799485861181</v>
      </c>
      <c r="E27" s="328">
        <v>389</v>
      </c>
    </row>
    <row r="28" spans="1:13" x14ac:dyDescent="0.25">
      <c r="A28" s="650"/>
      <c r="B28" s="644"/>
      <c r="C28" s="50" t="s">
        <v>13</v>
      </c>
      <c r="D28" s="327">
        <v>0.30633802816901406</v>
      </c>
      <c r="E28" s="328">
        <v>284</v>
      </c>
      <c r="F28" s="167"/>
      <c r="G28" s="167"/>
      <c r="H28" s="167"/>
      <c r="I28" s="167"/>
      <c r="J28" s="167"/>
      <c r="K28" s="167"/>
      <c r="L28" s="167"/>
      <c r="M28" s="167"/>
    </row>
    <row r="29" spans="1:13" x14ac:dyDescent="0.25">
      <c r="A29" s="650"/>
      <c r="B29" s="645"/>
      <c r="C29" s="50"/>
      <c r="D29" s="327"/>
      <c r="E29" s="328"/>
      <c r="F29" s="652"/>
    </row>
    <row r="30" spans="1:13" ht="15" customHeight="1" x14ac:dyDescent="0.25">
      <c r="A30" s="650"/>
      <c r="B30" s="643" t="s">
        <v>4</v>
      </c>
      <c r="C30" s="50" t="s">
        <v>12</v>
      </c>
      <c r="D30" s="327">
        <v>0.30769230769230771</v>
      </c>
      <c r="E30" s="328">
        <v>91</v>
      </c>
      <c r="F30" s="652"/>
    </row>
    <row r="31" spans="1:13" x14ac:dyDescent="0.25">
      <c r="A31" s="650"/>
      <c r="B31" s="644"/>
      <c r="C31" s="50" t="s">
        <v>13</v>
      </c>
      <c r="D31" s="327">
        <v>0.32954545454545453</v>
      </c>
      <c r="E31" s="328">
        <v>88</v>
      </c>
      <c r="F31" s="44"/>
    </row>
    <row r="32" spans="1:13" x14ac:dyDescent="0.25">
      <c r="A32" s="650"/>
      <c r="B32" s="645"/>
      <c r="C32" s="50"/>
      <c r="D32" s="327"/>
      <c r="E32" s="328"/>
      <c r="F32" s="44"/>
    </row>
    <row r="33" spans="1:14" ht="15" customHeight="1" x14ac:dyDescent="0.25">
      <c r="A33" s="650"/>
      <c r="B33" s="643" t="s">
        <v>16</v>
      </c>
      <c r="C33" s="50" t="s">
        <v>12</v>
      </c>
      <c r="D33" s="329">
        <v>0.46666666666666667</v>
      </c>
      <c r="E33" s="140">
        <v>30</v>
      </c>
      <c r="F33" s="44"/>
    </row>
    <row r="34" spans="1:14" x14ac:dyDescent="0.25">
      <c r="A34" s="651"/>
      <c r="B34" s="645"/>
      <c r="C34" s="50" t="s">
        <v>13</v>
      </c>
      <c r="D34" s="330">
        <v>0.46428571428571425</v>
      </c>
      <c r="E34" s="140">
        <v>28</v>
      </c>
      <c r="F34" s="44"/>
    </row>
    <row r="35" spans="1:14" x14ac:dyDescent="0.25">
      <c r="F35" s="44"/>
    </row>
    <row r="36" spans="1:14" x14ac:dyDescent="0.25">
      <c r="A36" s="8" t="s">
        <v>30</v>
      </c>
      <c r="F36" s="44"/>
    </row>
    <row r="37" spans="1:14" x14ac:dyDescent="0.25">
      <c r="F37" s="44"/>
    </row>
    <row r="38" spans="1:14" x14ac:dyDescent="0.25">
      <c r="F38" s="44"/>
    </row>
    <row r="39" spans="1:14" x14ac:dyDescent="0.25">
      <c r="F39" s="44"/>
    </row>
    <row r="40" spans="1:14" x14ac:dyDescent="0.25">
      <c r="F40" s="44"/>
    </row>
    <row r="41" spans="1:14" x14ac:dyDescent="0.25">
      <c r="A41" s="648" t="s">
        <v>346</v>
      </c>
      <c r="B41" s="648"/>
      <c r="C41" s="648"/>
      <c r="D41" s="648"/>
      <c r="E41" s="648"/>
      <c r="F41" s="648"/>
      <c r="G41" s="648"/>
      <c r="H41" s="648"/>
      <c r="I41" s="648"/>
      <c r="J41" s="648"/>
      <c r="K41" s="648"/>
      <c r="L41" s="648"/>
      <c r="M41" s="648"/>
      <c r="N41" s="9"/>
    </row>
    <row r="42" spans="1:14" x14ac:dyDescent="0.25">
      <c r="F42" s="44"/>
    </row>
    <row r="43" spans="1:14" ht="26.25" x14ac:dyDescent="0.25">
      <c r="A43" s="53" t="s">
        <v>7</v>
      </c>
      <c r="B43" s="56" t="s">
        <v>226</v>
      </c>
      <c r="C43" s="40" t="s">
        <v>8</v>
      </c>
      <c r="D43" s="45" t="s">
        <v>10</v>
      </c>
      <c r="E43" s="45" t="s">
        <v>9</v>
      </c>
      <c r="F43" s="44"/>
    </row>
    <row r="44" spans="1:14" x14ac:dyDescent="0.25">
      <c r="A44" s="649" t="s">
        <v>11</v>
      </c>
      <c r="B44" s="653" t="s">
        <v>3</v>
      </c>
      <c r="C44" s="168" t="s">
        <v>12</v>
      </c>
      <c r="D44" s="164">
        <v>0.4507182595698746</v>
      </c>
      <c r="E44" s="165">
        <v>12043</v>
      </c>
      <c r="F44" s="44"/>
    </row>
    <row r="45" spans="1:14" x14ac:dyDescent="0.25">
      <c r="A45" s="650"/>
      <c r="B45" s="654"/>
      <c r="C45" s="168" t="s">
        <v>13</v>
      </c>
      <c r="D45" s="164">
        <v>0.39887984597882209</v>
      </c>
      <c r="E45" s="165">
        <v>11427</v>
      </c>
      <c r="F45" s="44"/>
    </row>
    <row r="46" spans="1:14" x14ac:dyDescent="0.25">
      <c r="A46" s="650"/>
      <c r="B46" s="655"/>
      <c r="C46" s="168"/>
      <c r="D46" s="164"/>
      <c r="E46" s="165"/>
    </row>
    <row r="47" spans="1:14" x14ac:dyDescent="0.25">
      <c r="A47" s="650"/>
      <c r="B47" s="653" t="s">
        <v>5</v>
      </c>
      <c r="C47" s="168" t="s">
        <v>12</v>
      </c>
      <c r="D47" s="164">
        <v>0.38687182596831654</v>
      </c>
      <c r="E47" s="165">
        <v>13193</v>
      </c>
    </row>
    <row r="48" spans="1:14" x14ac:dyDescent="0.25">
      <c r="A48" s="650"/>
      <c r="B48" s="654"/>
      <c r="C48" s="168" t="s">
        <v>13</v>
      </c>
      <c r="D48" s="164">
        <v>0.32577777777777778</v>
      </c>
      <c r="E48" s="165">
        <v>11250</v>
      </c>
    </row>
    <row r="49" spans="1:5" x14ac:dyDescent="0.25">
      <c r="A49" s="650"/>
      <c r="B49" s="656"/>
      <c r="C49" s="168"/>
      <c r="D49" s="164"/>
      <c r="E49" s="165"/>
    </row>
    <row r="50" spans="1:5" ht="15" customHeight="1" x14ac:dyDescent="0.25">
      <c r="A50" s="650"/>
      <c r="B50" s="657" t="s">
        <v>4</v>
      </c>
      <c r="C50" s="169" t="s">
        <v>12</v>
      </c>
      <c r="D50" s="164">
        <v>0.24807430901676483</v>
      </c>
      <c r="E50" s="165">
        <v>4414</v>
      </c>
    </row>
    <row r="51" spans="1:5" ht="15" customHeight="1" x14ac:dyDescent="0.25">
      <c r="A51" s="650"/>
      <c r="B51" s="658"/>
      <c r="C51" s="170" t="s">
        <v>13</v>
      </c>
      <c r="D51" s="164">
        <v>0.19813302217036172</v>
      </c>
      <c r="E51" s="165">
        <v>4285</v>
      </c>
    </row>
    <row r="52" spans="1:5" x14ac:dyDescent="0.25">
      <c r="A52" s="650"/>
      <c r="B52" s="659"/>
      <c r="C52" s="50"/>
      <c r="D52" s="164"/>
      <c r="E52" s="165"/>
    </row>
    <row r="53" spans="1:5" x14ac:dyDescent="0.25">
      <c r="A53" s="650"/>
      <c r="B53" s="660" t="s">
        <v>16</v>
      </c>
      <c r="C53" s="50" t="s">
        <v>12</v>
      </c>
      <c r="D53" s="166">
        <v>0.44185126582278483</v>
      </c>
      <c r="E53" s="106">
        <v>2528</v>
      </c>
    </row>
    <row r="54" spans="1:5" x14ac:dyDescent="0.25">
      <c r="A54" s="651"/>
      <c r="B54" s="661"/>
      <c r="C54" s="50" t="s">
        <v>13</v>
      </c>
      <c r="D54" s="150">
        <v>0.37034383954154726</v>
      </c>
      <c r="E54" s="106">
        <v>2792</v>
      </c>
    </row>
    <row r="55" spans="1:5" x14ac:dyDescent="0.25">
      <c r="A55" s="649" t="s">
        <v>277</v>
      </c>
      <c r="B55" s="662" t="s">
        <v>3</v>
      </c>
      <c r="C55" s="171" t="s">
        <v>12</v>
      </c>
      <c r="D55" s="327">
        <v>0.39931740614334471</v>
      </c>
      <c r="E55" s="328">
        <v>293</v>
      </c>
    </row>
    <row r="56" spans="1:5" x14ac:dyDescent="0.25">
      <c r="A56" s="650"/>
      <c r="B56" s="654"/>
      <c r="C56" s="168" t="s">
        <v>13</v>
      </c>
      <c r="D56" s="327">
        <v>0.3656387665198238</v>
      </c>
      <c r="E56" s="328">
        <v>227</v>
      </c>
    </row>
    <row r="57" spans="1:5" x14ac:dyDescent="0.25">
      <c r="A57" s="650"/>
      <c r="B57" s="656"/>
      <c r="C57" s="168"/>
      <c r="D57" s="327"/>
      <c r="E57" s="328"/>
    </row>
    <row r="58" spans="1:5" x14ac:dyDescent="0.25">
      <c r="A58" s="650"/>
      <c r="B58" s="662" t="s">
        <v>5</v>
      </c>
      <c r="C58" s="168" t="s">
        <v>12</v>
      </c>
      <c r="D58" s="327">
        <v>0.39323467230443976</v>
      </c>
      <c r="E58" s="328">
        <v>473</v>
      </c>
    </row>
    <row r="59" spans="1:5" x14ac:dyDescent="0.25">
      <c r="A59" s="650"/>
      <c r="B59" s="654"/>
      <c r="C59" s="168" t="s">
        <v>13</v>
      </c>
      <c r="D59" s="327">
        <v>0.24825174825174826</v>
      </c>
      <c r="E59" s="328">
        <v>286</v>
      </c>
    </row>
    <row r="60" spans="1:5" x14ac:dyDescent="0.25">
      <c r="A60" s="650"/>
      <c r="B60" s="656"/>
      <c r="C60" s="168"/>
      <c r="D60" s="327"/>
      <c r="E60" s="328"/>
    </row>
    <row r="61" spans="1:5" ht="15" customHeight="1" x14ac:dyDescent="0.25">
      <c r="A61" s="650"/>
      <c r="B61" s="657" t="s">
        <v>4</v>
      </c>
      <c r="C61" s="170" t="s">
        <v>12</v>
      </c>
      <c r="D61" s="327">
        <v>0.33333333333333331</v>
      </c>
      <c r="E61" s="328">
        <v>48</v>
      </c>
    </row>
    <row r="62" spans="1:5" ht="15" customHeight="1" x14ac:dyDescent="0.25">
      <c r="A62" s="650"/>
      <c r="B62" s="658"/>
      <c r="C62" s="67" t="s">
        <v>13</v>
      </c>
      <c r="D62" s="327">
        <v>0.15151515151515152</v>
      </c>
      <c r="E62" s="328">
        <v>33</v>
      </c>
    </row>
    <row r="63" spans="1:5" x14ac:dyDescent="0.25">
      <c r="A63" s="650"/>
      <c r="B63" s="659"/>
      <c r="C63" s="94"/>
      <c r="D63" s="327"/>
      <c r="E63" s="328"/>
    </row>
    <row r="64" spans="1:5" x14ac:dyDescent="0.25">
      <c r="A64" s="650"/>
      <c r="B64" s="657" t="s">
        <v>16</v>
      </c>
      <c r="C64" s="50" t="s">
        <v>12</v>
      </c>
      <c r="D64" s="329">
        <v>0.47560975609756095</v>
      </c>
      <c r="E64" s="140">
        <v>82</v>
      </c>
    </row>
    <row r="65" spans="1:12" x14ac:dyDescent="0.25">
      <c r="A65" s="651"/>
      <c r="B65" s="663"/>
      <c r="C65" s="50" t="s">
        <v>13</v>
      </c>
      <c r="D65" s="330">
        <v>0.33333333333333331</v>
      </c>
      <c r="E65" s="140">
        <v>66</v>
      </c>
    </row>
    <row r="72" spans="1:12" x14ac:dyDescent="0.25">
      <c r="A72" s="8" t="s">
        <v>180</v>
      </c>
      <c r="L72" s="10" t="s">
        <v>31</v>
      </c>
    </row>
    <row r="73" spans="1:12" x14ac:dyDescent="0.25">
      <c r="A73" s="8" t="s">
        <v>215</v>
      </c>
    </row>
    <row r="74" spans="1:12" x14ac:dyDescent="0.25">
      <c r="A74" s="8" t="s">
        <v>214</v>
      </c>
    </row>
  </sheetData>
  <mergeCells count="27">
    <mergeCell ref="A55:A65"/>
    <mergeCell ref="B55:B57"/>
    <mergeCell ref="B58:B60"/>
    <mergeCell ref="B61:B63"/>
    <mergeCell ref="B64:B65"/>
    <mergeCell ref="A41:M41"/>
    <mergeCell ref="A44:A54"/>
    <mergeCell ref="B44:B46"/>
    <mergeCell ref="B47:B49"/>
    <mergeCell ref="B50:B52"/>
    <mergeCell ref="B53:B54"/>
    <mergeCell ref="A24:A34"/>
    <mergeCell ref="B24:B26"/>
    <mergeCell ref="B27:B29"/>
    <mergeCell ref="F29:F30"/>
    <mergeCell ref="B30:B32"/>
    <mergeCell ref="B33:B34"/>
    <mergeCell ref="A1:M1"/>
    <mergeCell ref="A2:M2"/>
    <mergeCell ref="A3:M3"/>
    <mergeCell ref="A4:M8"/>
    <mergeCell ref="A10:M10"/>
    <mergeCell ref="A13:A23"/>
    <mergeCell ref="B13:B15"/>
    <mergeCell ref="B16:B18"/>
    <mergeCell ref="B19:B21"/>
    <mergeCell ref="B22:B23"/>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3"/>
  <sheetViews>
    <sheetView zoomScaleNormal="100" zoomScaleSheetLayoutView="100" workbookViewId="0">
      <selection sqref="A1:K1"/>
    </sheetView>
  </sheetViews>
  <sheetFormatPr defaultColWidth="9.140625" defaultRowHeight="14.25" x14ac:dyDescent="0.2"/>
  <cols>
    <col min="1" max="1" width="14.42578125" style="8" customWidth="1"/>
    <col min="2" max="2" width="18.85546875" style="8" customWidth="1"/>
    <col min="3" max="3" width="16.42578125" style="8" customWidth="1"/>
    <col min="4" max="5" width="12.7109375" style="8" customWidth="1"/>
    <col min="6" max="6" width="13.28515625" style="8" customWidth="1"/>
    <col min="7" max="7" width="12.140625" style="8" customWidth="1"/>
    <col min="8" max="8" width="13.85546875" style="8" customWidth="1"/>
    <col min="9" max="9" width="12.7109375" style="8" customWidth="1"/>
    <col min="10" max="10" width="14" style="8" customWidth="1"/>
    <col min="11" max="12" width="12.7109375" style="8" customWidth="1"/>
    <col min="13" max="20" width="12.7109375" style="1" customWidth="1"/>
    <col min="21" max="25" width="9.140625" style="1"/>
    <col min="26" max="26" width="9.140625" style="1" customWidth="1"/>
    <col min="27" max="16384" width="9.140625" style="1"/>
  </cols>
  <sheetData>
    <row r="1" spans="1:15" ht="15" customHeight="1" x14ac:dyDescent="0.2">
      <c r="A1" s="512" t="s">
        <v>277</v>
      </c>
      <c r="B1" s="513"/>
      <c r="C1" s="513"/>
      <c r="D1" s="513"/>
      <c r="E1" s="513"/>
      <c r="F1" s="513"/>
      <c r="G1" s="513"/>
      <c r="H1" s="513"/>
      <c r="I1" s="513"/>
      <c r="J1" s="513"/>
      <c r="K1" s="514"/>
    </row>
    <row r="2" spans="1:15" ht="15" customHeight="1" x14ac:dyDescent="0.2">
      <c r="A2" s="685"/>
      <c r="B2" s="686"/>
      <c r="C2" s="686"/>
      <c r="D2" s="686"/>
      <c r="E2" s="686"/>
      <c r="F2" s="686"/>
      <c r="G2" s="686"/>
      <c r="H2" s="686"/>
      <c r="I2" s="686"/>
      <c r="J2" s="686"/>
      <c r="K2" s="687"/>
      <c r="L2" s="72"/>
      <c r="M2" s="5"/>
      <c r="N2" s="5"/>
      <c r="O2" s="5"/>
    </row>
    <row r="3" spans="1:15" s="71" customFormat="1" ht="15" customHeight="1" x14ac:dyDescent="0.2">
      <c r="A3" s="512" t="s">
        <v>202</v>
      </c>
      <c r="B3" s="513"/>
      <c r="C3" s="513"/>
      <c r="D3" s="513"/>
      <c r="E3" s="513"/>
      <c r="F3" s="513"/>
      <c r="G3" s="513"/>
      <c r="H3" s="513"/>
      <c r="I3" s="513"/>
      <c r="J3" s="513"/>
      <c r="K3" s="514"/>
      <c r="L3" s="111"/>
    </row>
    <row r="4" spans="1:15" s="71" customFormat="1" ht="15" customHeight="1" x14ac:dyDescent="0.2">
      <c r="A4" s="544" t="s">
        <v>367</v>
      </c>
      <c r="B4" s="545"/>
      <c r="C4" s="545"/>
      <c r="D4" s="545"/>
      <c r="E4" s="545"/>
      <c r="F4" s="545"/>
      <c r="G4" s="545"/>
      <c r="H4" s="545"/>
      <c r="I4" s="545"/>
      <c r="J4" s="545"/>
      <c r="K4" s="546"/>
      <c r="L4" s="111"/>
    </row>
    <row r="5" spans="1:15" s="71" customFormat="1" ht="15" customHeight="1" x14ac:dyDescent="0.2">
      <c r="A5" s="547"/>
      <c r="B5" s="548"/>
      <c r="C5" s="548"/>
      <c r="D5" s="548"/>
      <c r="E5" s="548"/>
      <c r="F5" s="548"/>
      <c r="G5" s="548"/>
      <c r="H5" s="548"/>
      <c r="I5" s="548"/>
      <c r="J5" s="548"/>
      <c r="K5" s="549"/>
      <c r="L5" s="111"/>
    </row>
    <row r="6" spans="1:15" s="71" customFormat="1" ht="15" customHeight="1" x14ac:dyDescent="0.2">
      <c r="A6" s="547"/>
      <c r="B6" s="548"/>
      <c r="C6" s="548"/>
      <c r="D6" s="548"/>
      <c r="E6" s="548"/>
      <c r="F6" s="548"/>
      <c r="G6" s="548"/>
      <c r="H6" s="548"/>
      <c r="I6" s="548"/>
      <c r="J6" s="548"/>
      <c r="K6" s="549"/>
      <c r="L6" s="111"/>
    </row>
    <row r="7" spans="1:15" s="71" customFormat="1" ht="15" customHeight="1" x14ac:dyDescent="0.2">
      <c r="A7" s="547"/>
      <c r="B7" s="548"/>
      <c r="C7" s="548"/>
      <c r="D7" s="548"/>
      <c r="E7" s="548"/>
      <c r="F7" s="548"/>
      <c r="G7" s="548"/>
      <c r="H7" s="548"/>
      <c r="I7" s="548"/>
      <c r="J7" s="548"/>
      <c r="K7" s="549"/>
      <c r="L7" s="111"/>
    </row>
    <row r="8" spans="1:15" s="71" customFormat="1" ht="15" customHeight="1" x14ac:dyDescent="0.2">
      <c r="A8" s="550"/>
      <c r="B8" s="551"/>
      <c r="C8" s="551"/>
      <c r="D8" s="551"/>
      <c r="E8" s="551"/>
      <c r="F8" s="551"/>
      <c r="G8" s="551"/>
      <c r="H8" s="551"/>
      <c r="I8" s="551"/>
      <c r="J8" s="551"/>
      <c r="K8" s="552"/>
      <c r="L8" s="111"/>
    </row>
    <row r="9" spans="1:15" s="71" customFormat="1" ht="15" customHeight="1" thickBot="1" x14ac:dyDescent="0.25">
      <c r="A9" s="72"/>
      <c r="B9" s="72"/>
      <c r="C9" s="72"/>
      <c r="D9" s="72"/>
      <c r="E9" s="72"/>
      <c r="F9" s="72"/>
      <c r="G9" s="72"/>
      <c r="H9" s="72"/>
      <c r="I9" s="111"/>
      <c r="J9" s="111"/>
      <c r="K9" s="111"/>
      <c r="L9" s="111"/>
    </row>
    <row r="10" spans="1:15" s="71" customFormat="1" ht="26.25" customHeight="1" x14ac:dyDescent="0.2">
      <c r="A10" s="689" t="s">
        <v>361</v>
      </c>
      <c r="B10" s="690"/>
      <c r="C10" s="690"/>
      <c r="D10" s="690"/>
      <c r="E10" s="691"/>
      <c r="F10" s="114"/>
      <c r="G10" s="73"/>
      <c r="H10" s="72"/>
      <c r="I10" s="111"/>
      <c r="J10" s="111"/>
      <c r="K10" s="111"/>
      <c r="L10" s="111"/>
    </row>
    <row r="11" spans="1:15" s="71" customFormat="1" ht="15" customHeight="1" x14ac:dyDescent="0.2">
      <c r="A11" s="692" t="s">
        <v>181</v>
      </c>
      <c r="B11" s="693"/>
      <c r="C11" s="693"/>
      <c r="D11" s="693"/>
      <c r="E11" s="694"/>
      <c r="F11" s="114"/>
      <c r="G11" s="73"/>
      <c r="H11" s="72"/>
      <c r="I11" s="111"/>
      <c r="J11" s="111"/>
      <c r="K11" s="111"/>
      <c r="L11" s="111"/>
    </row>
    <row r="12" spans="1:15" s="71" customFormat="1" ht="15" customHeight="1" thickBot="1" x14ac:dyDescent="0.25">
      <c r="A12" s="426"/>
      <c r="B12" s="427"/>
      <c r="C12" s="319"/>
      <c r="D12" s="319"/>
      <c r="E12" s="320"/>
      <c r="F12" s="154"/>
      <c r="G12" s="131"/>
      <c r="H12" s="72"/>
      <c r="I12" s="111"/>
      <c r="J12" s="111"/>
      <c r="K12" s="111"/>
      <c r="L12" s="111"/>
    </row>
    <row r="13" spans="1:15" s="71" customFormat="1" ht="15" customHeight="1" thickTop="1" x14ac:dyDescent="0.2">
      <c r="A13" s="428"/>
      <c r="B13" s="429">
        <v>2016</v>
      </c>
      <c r="C13" s="430">
        <v>2017</v>
      </c>
      <c r="D13" s="431">
        <v>2018</v>
      </c>
      <c r="E13" s="321">
        <v>2020</v>
      </c>
      <c r="F13" s="285">
        <v>2025</v>
      </c>
      <c r="G13" s="286">
        <v>2030</v>
      </c>
      <c r="H13" s="154"/>
      <c r="I13" s="131"/>
      <c r="J13" s="72"/>
      <c r="K13" s="111"/>
      <c r="L13" s="111"/>
      <c r="M13" s="111"/>
    </row>
    <row r="14" spans="1:15" s="71" customFormat="1" ht="15" customHeight="1" x14ac:dyDescent="0.2">
      <c r="A14" s="463" t="s">
        <v>277</v>
      </c>
      <c r="B14" s="322">
        <v>0.49384663931839695</v>
      </c>
      <c r="C14" s="322">
        <v>0.4954886068206148</v>
      </c>
      <c r="D14" s="432">
        <v>0.46221386014424587</v>
      </c>
      <c r="E14" s="350">
        <f>E15/E16</f>
        <v>0.55163418750959026</v>
      </c>
      <c r="F14" s="351">
        <f>F15/F16</f>
        <v>0.58016061867935753</v>
      </c>
      <c r="G14" s="352">
        <f>G15/G16</f>
        <v>0.61831732836462661</v>
      </c>
      <c r="H14" s="154"/>
      <c r="I14" s="131"/>
      <c r="J14" s="72"/>
      <c r="K14" s="111"/>
      <c r="L14" s="111"/>
      <c r="M14" s="111"/>
    </row>
    <row r="15" spans="1:15" s="71" customFormat="1" ht="15" customHeight="1" x14ac:dyDescent="0.2">
      <c r="A15" s="323" t="s">
        <v>250</v>
      </c>
      <c r="B15" s="386">
        <v>3130</v>
      </c>
      <c r="C15" s="386">
        <v>3240</v>
      </c>
      <c r="D15" s="433">
        <v>2948</v>
      </c>
      <c r="E15" s="280">
        <v>3595</v>
      </c>
      <c r="F15" s="109">
        <v>3901</v>
      </c>
      <c r="G15" s="281">
        <v>4314</v>
      </c>
      <c r="H15" s="154"/>
      <c r="I15" s="131"/>
      <c r="J15" s="72"/>
      <c r="K15" s="111"/>
      <c r="L15" s="111"/>
      <c r="M15" s="111"/>
    </row>
    <row r="16" spans="1:15" s="71" customFormat="1" x14ac:dyDescent="0.2">
      <c r="A16" s="323" t="s">
        <v>251</v>
      </c>
      <c r="B16" s="387">
        <v>6338</v>
      </c>
      <c r="C16" s="387">
        <v>6539</v>
      </c>
      <c r="D16" s="434">
        <v>6558</v>
      </c>
      <c r="E16" s="280">
        <v>6517</v>
      </c>
      <c r="F16" s="109">
        <v>6724</v>
      </c>
      <c r="G16" s="281">
        <v>6977</v>
      </c>
      <c r="H16" s="154"/>
      <c r="I16" s="131"/>
      <c r="J16" s="72"/>
      <c r="K16" s="111"/>
      <c r="L16" s="111"/>
      <c r="M16" s="111"/>
      <c r="N16" s="172"/>
      <c r="O16" s="172"/>
    </row>
    <row r="17" spans="1:13" s="71" customFormat="1" ht="15" thickBot="1" x14ac:dyDescent="0.25">
      <c r="A17" s="324" t="s">
        <v>247</v>
      </c>
      <c r="B17" s="325">
        <v>0.51921667974588326</v>
      </c>
      <c r="C17" s="325">
        <v>0.52342380749372364</v>
      </c>
      <c r="D17" s="435">
        <v>0.51595996503920949</v>
      </c>
      <c r="E17" s="326">
        <v>0.57999999999999996</v>
      </c>
      <c r="F17" s="287">
        <v>0.61</v>
      </c>
      <c r="G17" s="288">
        <v>0.65</v>
      </c>
      <c r="H17" s="154"/>
      <c r="I17" s="131"/>
      <c r="J17" s="72"/>
      <c r="K17" s="111"/>
      <c r="L17" s="111"/>
      <c r="M17" s="111"/>
    </row>
    <row r="18" spans="1:13" x14ac:dyDescent="0.2">
      <c r="A18" s="111"/>
      <c r="B18" s="111"/>
      <c r="C18" s="111"/>
      <c r="D18" s="173"/>
      <c r="E18" s="111"/>
      <c r="F18" s="111"/>
      <c r="G18" s="111"/>
      <c r="H18" s="111"/>
      <c r="I18" s="111"/>
      <c r="J18" s="111"/>
      <c r="K18" s="111"/>
    </row>
    <row r="19" spans="1:13" s="246" customFormat="1" x14ac:dyDescent="0.2">
      <c r="A19" s="459" t="s">
        <v>336</v>
      </c>
      <c r="B19" s="241"/>
      <c r="C19" s="241"/>
      <c r="D19" s="241"/>
      <c r="E19" s="244"/>
      <c r="F19" s="241"/>
      <c r="G19" s="241"/>
      <c r="H19" s="245"/>
      <c r="I19" s="245"/>
      <c r="J19" s="241"/>
      <c r="K19" s="242"/>
      <c r="L19" s="111"/>
      <c r="M19" s="172"/>
    </row>
    <row r="20" spans="1:13" ht="15" thickBot="1" x14ac:dyDescent="0.25">
      <c r="A20" s="436"/>
      <c r="B20" s="688" t="s">
        <v>195</v>
      </c>
      <c r="C20" s="688"/>
      <c r="D20" s="688"/>
      <c r="E20" s="688"/>
      <c r="F20" s="688"/>
      <c r="G20" s="688"/>
      <c r="H20" s="695" t="s">
        <v>243</v>
      </c>
      <c r="I20" s="695"/>
      <c r="J20" s="695"/>
      <c r="K20" s="695"/>
      <c r="L20" s="111"/>
      <c r="M20" s="71"/>
    </row>
    <row r="21" spans="1:13" ht="38.25" x14ac:dyDescent="0.2">
      <c r="A21" s="437"/>
      <c r="B21" s="247" t="s">
        <v>151</v>
      </c>
      <c r="C21" s="248" t="s">
        <v>194</v>
      </c>
      <c r="D21" s="251" t="s">
        <v>227</v>
      </c>
      <c r="E21" s="252" t="s">
        <v>228</v>
      </c>
      <c r="F21" s="253" t="s">
        <v>229</v>
      </c>
      <c r="G21" s="440" t="s">
        <v>197</v>
      </c>
      <c r="H21" s="254" t="s">
        <v>252</v>
      </c>
      <c r="I21" s="255" t="s">
        <v>193</v>
      </c>
      <c r="J21" s="256" t="s">
        <v>196</v>
      </c>
      <c r="K21" s="257" t="s">
        <v>230</v>
      </c>
      <c r="L21" s="174"/>
      <c r="M21" s="71"/>
    </row>
    <row r="22" spans="1:13" x14ac:dyDescent="0.2">
      <c r="A22" s="438" t="s">
        <v>277</v>
      </c>
      <c r="B22" s="249">
        <v>6558</v>
      </c>
      <c r="C22" s="250">
        <v>6378</v>
      </c>
      <c r="D22" s="261">
        <v>1488</v>
      </c>
      <c r="E22" s="186">
        <v>1302</v>
      </c>
      <c r="F22" s="262">
        <v>158</v>
      </c>
      <c r="G22" s="441">
        <v>2948</v>
      </c>
      <c r="H22" s="265">
        <v>0.23330197554092191</v>
      </c>
      <c r="I22" s="266">
        <v>0.20413922859830669</v>
      </c>
      <c r="J22" s="267">
        <v>2.4772656005017248E-2</v>
      </c>
      <c r="K22" s="271">
        <v>0.46221386014424587</v>
      </c>
      <c r="L22" s="111"/>
    </row>
    <row r="23" spans="1:13" ht="15" thickBot="1" x14ac:dyDescent="0.25">
      <c r="A23" s="439" t="s">
        <v>11</v>
      </c>
      <c r="B23" s="494">
        <v>347893</v>
      </c>
      <c r="C23" s="495">
        <v>329512</v>
      </c>
      <c r="D23" s="496">
        <v>82531</v>
      </c>
      <c r="E23" s="497">
        <v>75813</v>
      </c>
      <c r="F23" s="498">
        <v>11671</v>
      </c>
      <c r="G23" s="388">
        <v>170015</v>
      </c>
      <c r="H23" s="268">
        <v>0.2504643229988589</v>
      </c>
      <c r="I23" s="269">
        <v>0.23007659812085751</v>
      </c>
      <c r="J23" s="270">
        <v>3.5419043919493069E-2</v>
      </c>
      <c r="K23" s="272">
        <v>0.51595996503920949</v>
      </c>
      <c r="L23" s="111"/>
    </row>
    <row r="24" spans="1:13" x14ac:dyDescent="0.2">
      <c r="A24" s="152"/>
      <c r="B24" s="152"/>
      <c r="C24" s="152"/>
      <c r="D24" s="152"/>
      <c r="F24" s="174"/>
      <c r="G24" s="174"/>
      <c r="I24" s="111"/>
      <c r="J24" s="111"/>
    </row>
    <row r="25" spans="1:13" x14ac:dyDescent="0.2">
      <c r="A25" s="152"/>
      <c r="B25" s="152"/>
      <c r="C25" s="152"/>
      <c r="D25" s="152"/>
      <c r="F25" s="174"/>
      <c r="G25" s="174"/>
      <c r="I25" s="111"/>
      <c r="J25" s="111"/>
    </row>
    <row r="26" spans="1:13" x14ac:dyDescent="0.2">
      <c r="A26" s="152"/>
      <c r="B26" s="152"/>
      <c r="C26" s="152"/>
      <c r="D26" s="152"/>
      <c r="F26" s="174"/>
      <c r="G26" s="174"/>
      <c r="I26" s="111"/>
      <c r="J26" s="111"/>
    </row>
    <row r="27" spans="1:13" x14ac:dyDescent="0.2">
      <c r="A27" s="152"/>
      <c r="B27" s="152"/>
      <c r="C27" s="152"/>
      <c r="D27" s="152"/>
      <c r="F27" s="174"/>
      <c r="G27" s="174"/>
      <c r="I27" s="111"/>
      <c r="J27" s="111"/>
    </row>
    <row r="28" spans="1:13" x14ac:dyDescent="0.2">
      <c r="A28" s="152"/>
      <c r="B28" s="152"/>
      <c r="C28" s="152"/>
      <c r="D28" s="152"/>
      <c r="F28" s="174"/>
      <c r="G28" s="174"/>
      <c r="I28" s="111"/>
      <c r="J28" s="111"/>
    </row>
    <row r="29" spans="1:13" x14ac:dyDescent="0.2">
      <c r="A29" s="152"/>
      <c r="B29" s="152"/>
      <c r="C29" s="152"/>
      <c r="D29" s="152"/>
      <c r="F29" s="174"/>
      <c r="G29" s="174"/>
      <c r="I29" s="111"/>
      <c r="J29" s="111"/>
    </row>
    <row r="30" spans="1:13" x14ac:dyDescent="0.2">
      <c r="A30" s="152"/>
      <c r="B30" s="152"/>
      <c r="C30" s="152"/>
      <c r="D30" s="152"/>
      <c r="F30" s="174"/>
      <c r="G30" s="174"/>
      <c r="I30" s="111"/>
      <c r="J30" s="111"/>
    </row>
    <row r="31" spans="1:13" x14ac:dyDescent="0.2">
      <c r="A31" s="152"/>
      <c r="B31" s="152"/>
      <c r="C31" s="152"/>
      <c r="D31" s="152"/>
      <c r="F31" s="174"/>
      <c r="G31" s="174"/>
      <c r="I31" s="111"/>
      <c r="J31" s="111"/>
    </row>
    <row r="32" spans="1:13" x14ac:dyDescent="0.2">
      <c r="A32" s="152"/>
      <c r="B32" s="152"/>
      <c r="C32" s="152"/>
      <c r="D32" s="152"/>
      <c r="F32" s="174"/>
      <c r="G32" s="174"/>
      <c r="I32" s="111"/>
      <c r="J32" s="111"/>
    </row>
    <row r="33" spans="1:19" x14ac:dyDescent="0.2">
      <c r="A33" s="152"/>
      <c r="B33" s="152"/>
      <c r="C33" s="152"/>
      <c r="D33" s="152"/>
      <c r="F33" s="174"/>
      <c r="G33" s="174"/>
      <c r="I33" s="111"/>
      <c r="J33" s="111"/>
    </row>
    <row r="34" spans="1:19" x14ac:dyDescent="0.2">
      <c r="A34" s="152"/>
      <c r="B34" s="152"/>
      <c r="C34" s="152"/>
      <c r="D34" s="152"/>
      <c r="F34" s="174"/>
      <c r="G34" s="174"/>
      <c r="I34" s="111"/>
      <c r="J34" s="111"/>
    </row>
    <row r="35" spans="1:19" x14ac:dyDescent="0.2">
      <c r="A35" s="152"/>
      <c r="B35" s="152"/>
      <c r="C35" s="152"/>
      <c r="D35" s="152"/>
      <c r="F35" s="174"/>
      <c r="G35" s="174"/>
      <c r="I35" s="111"/>
      <c r="J35" s="111"/>
    </row>
    <row r="36" spans="1:19" x14ac:dyDescent="0.2">
      <c r="A36" s="152"/>
      <c r="B36" s="152"/>
      <c r="C36" s="152"/>
      <c r="D36" s="152"/>
      <c r="F36" s="174"/>
      <c r="G36" s="174"/>
      <c r="I36" s="111"/>
      <c r="J36" s="111"/>
    </row>
    <row r="37" spans="1:19" x14ac:dyDescent="0.2">
      <c r="A37" s="152"/>
      <c r="B37" s="152"/>
      <c r="C37" s="152"/>
      <c r="D37" s="152"/>
      <c r="F37" s="174"/>
      <c r="G37" s="174"/>
      <c r="I37" s="111"/>
      <c r="J37" s="111"/>
    </row>
    <row r="38" spans="1:19" x14ac:dyDescent="0.2">
      <c r="A38" s="152"/>
      <c r="B38" s="152"/>
      <c r="C38" s="152"/>
      <c r="D38" s="152"/>
      <c r="F38" s="174"/>
      <c r="G38" s="174"/>
      <c r="I38" s="111"/>
      <c r="J38" s="111"/>
      <c r="M38" s="71"/>
      <c r="N38" s="71"/>
      <c r="O38" s="172"/>
      <c r="P38" s="172"/>
      <c r="R38" s="71"/>
      <c r="S38" s="71"/>
    </row>
    <row r="39" spans="1:19" x14ac:dyDescent="0.2">
      <c r="A39" s="152"/>
      <c r="B39" s="152"/>
      <c r="C39" s="152"/>
      <c r="D39" s="152"/>
      <c r="F39" s="174"/>
      <c r="G39" s="174"/>
      <c r="I39" s="111"/>
      <c r="J39" s="111"/>
      <c r="M39" s="71"/>
      <c r="N39" s="71"/>
      <c r="O39" s="172"/>
      <c r="P39" s="172"/>
      <c r="R39" s="71"/>
      <c r="S39" s="71"/>
    </row>
    <row r="40" spans="1:19" x14ac:dyDescent="0.2">
      <c r="A40" s="114"/>
      <c r="B40" s="114"/>
      <c r="C40" s="152"/>
      <c r="D40" s="152"/>
      <c r="E40" s="152"/>
      <c r="I40" s="111"/>
      <c r="J40" s="111"/>
      <c r="K40" s="111"/>
      <c r="L40" s="111"/>
      <c r="M40" s="71"/>
      <c r="N40" s="71"/>
      <c r="O40" s="172"/>
      <c r="P40" s="172"/>
      <c r="R40" s="71"/>
      <c r="S40" s="71"/>
    </row>
    <row r="41" spans="1:19" x14ac:dyDescent="0.2">
      <c r="A41" s="459" t="s">
        <v>337</v>
      </c>
      <c r="B41" s="155"/>
      <c r="C41" s="156"/>
      <c r="D41" s="156"/>
      <c r="E41" s="156"/>
      <c r="F41" s="258"/>
      <c r="G41" s="259"/>
      <c r="I41" s="111"/>
      <c r="J41" s="111"/>
      <c r="K41" s="111"/>
      <c r="L41" s="111"/>
      <c r="M41" s="71"/>
      <c r="N41" s="71"/>
      <c r="O41" s="172"/>
      <c r="P41" s="172"/>
      <c r="R41" s="71"/>
      <c r="S41" s="71"/>
    </row>
    <row r="42" spans="1:19" ht="16.5" customHeight="1" x14ac:dyDescent="0.2">
      <c r="A42" s="260"/>
      <c r="B42" s="673" t="s">
        <v>158</v>
      </c>
      <c r="C42" s="674"/>
      <c r="D42" s="674"/>
      <c r="E42" s="674"/>
      <c r="F42" s="674"/>
      <c r="G42" s="675"/>
      <c r="I42" s="111"/>
      <c r="J42" s="111"/>
      <c r="K42" s="111"/>
      <c r="L42" s="111"/>
      <c r="M42" s="71"/>
      <c r="N42" s="71"/>
      <c r="O42" s="172"/>
      <c r="P42" s="172"/>
      <c r="R42" s="71"/>
      <c r="S42" s="71"/>
    </row>
    <row r="43" spans="1:19" ht="25.5" x14ac:dyDescent="0.2">
      <c r="A43" s="106"/>
      <c r="B43" s="230" t="s">
        <v>199</v>
      </c>
      <c r="C43" s="231" t="s">
        <v>3</v>
      </c>
      <c r="D43" s="231" t="s">
        <v>5</v>
      </c>
      <c r="E43" s="231" t="s">
        <v>4</v>
      </c>
      <c r="F43" s="231" t="s">
        <v>16</v>
      </c>
      <c r="G43" s="231" t="s">
        <v>62</v>
      </c>
      <c r="I43" s="111"/>
      <c r="J43" s="111"/>
      <c r="K43" s="111"/>
      <c r="L43" s="111"/>
      <c r="O43" s="172"/>
      <c r="P43" s="172"/>
    </row>
    <row r="44" spans="1:19" x14ac:dyDescent="0.2">
      <c r="A44" s="175" t="s">
        <v>277</v>
      </c>
      <c r="B44" s="336">
        <v>6558</v>
      </c>
      <c r="C44" s="115">
        <v>1122</v>
      </c>
      <c r="D44" s="115">
        <v>1620</v>
      </c>
      <c r="E44" s="115">
        <v>100</v>
      </c>
      <c r="F44" s="115">
        <v>106</v>
      </c>
      <c r="G44" s="115">
        <v>2948</v>
      </c>
      <c r="H44" s="100"/>
      <c r="I44" s="131"/>
      <c r="J44" s="131"/>
      <c r="K44" s="131"/>
      <c r="L44" s="131"/>
      <c r="O44" s="172"/>
      <c r="P44" s="172"/>
    </row>
    <row r="45" spans="1:19" s="8" customFormat="1" ht="15" customHeight="1" x14ac:dyDescent="0.2">
      <c r="A45" s="177" t="s">
        <v>11</v>
      </c>
      <c r="B45" s="176">
        <v>347893</v>
      </c>
      <c r="C45" s="115">
        <v>55723</v>
      </c>
      <c r="D45" s="115">
        <v>78667</v>
      </c>
      <c r="E45" s="115">
        <v>19953</v>
      </c>
      <c r="F45" s="115">
        <v>15672</v>
      </c>
      <c r="G45" s="115">
        <v>170015</v>
      </c>
      <c r="I45" s="73"/>
      <c r="J45" s="73"/>
      <c r="K45" s="73"/>
      <c r="L45" s="73"/>
    </row>
    <row r="46" spans="1:19" s="8" customFormat="1" ht="15" customHeight="1" x14ac:dyDescent="0.2">
      <c r="A46" s="114"/>
      <c r="B46" s="154"/>
      <c r="C46" s="114"/>
      <c r="D46" s="114"/>
      <c r="E46" s="114"/>
      <c r="F46" s="114"/>
      <c r="I46" s="73"/>
      <c r="J46" s="73"/>
      <c r="K46" s="178"/>
      <c r="L46" s="178"/>
    </row>
    <row r="47" spans="1:19" ht="17.25" customHeight="1" x14ac:dyDescent="0.2">
      <c r="A47" s="696" t="s">
        <v>355</v>
      </c>
      <c r="B47" s="697"/>
      <c r="C47" s="697"/>
      <c r="D47" s="697"/>
      <c r="E47" s="697"/>
      <c r="F47" s="697"/>
      <c r="G47" s="697"/>
      <c r="H47" s="698"/>
    </row>
    <row r="48" spans="1:19" ht="17.25" customHeight="1" x14ac:dyDescent="0.2">
      <c r="A48" s="699" t="s">
        <v>260</v>
      </c>
      <c r="B48" s="700"/>
      <c r="C48" s="700"/>
      <c r="D48" s="700"/>
      <c r="E48" s="700"/>
      <c r="F48" s="700"/>
      <c r="G48" s="700"/>
      <c r="H48" s="701"/>
    </row>
    <row r="49" spans="1:13" ht="25.5" x14ac:dyDescent="0.2">
      <c r="A49" s="679" t="s">
        <v>64</v>
      </c>
      <c r="B49" s="679" t="s">
        <v>54</v>
      </c>
      <c r="C49" s="682" t="s">
        <v>198</v>
      </c>
      <c r="D49" s="682" t="s">
        <v>68</v>
      </c>
      <c r="E49" s="702" t="s">
        <v>69</v>
      </c>
      <c r="F49" s="703"/>
      <c r="G49" s="704"/>
      <c r="H49" s="21" t="s">
        <v>174</v>
      </c>
    </row>
    <row r="50" spans="1:13" x14ac:dyDescent="0.2">
      <c r="A50" s="681"/>
      <c r="B50" s="681"/>
      <c r="C50" s="683"/>
      <c r="D50" s="683"/>
      <c r="E50" s="679" t="s">
        <v>171</v>
      </c>
      <c r="F50" s="679" t="s">
        <v>39</v>
      </c>
      <c r="G50" s="679" t="s">
        <v>172</v>
      </c>
      <c r="H50" s="681" t="s">
        <v>173</v>
      </c>
    </row>
    <row r="51" spans="1:13" ht="27" customHeight="1" x14ac:dyDescent="0.2">
      <c r="A51" s="680"/>
      <c r="B51" s="680"/>
      <c r="C51" s="684"/>
      <c r="D51" s="684"/>
      <c r="E51" s="680"/>
      <c r="F51" s="680"/>
      <c r="G51" s="680"/>
      <c r="H51" s="680"/>
    </row>
    <row r="52" spans="1:13" ht="27" customHeight="1" x14ac:dyDescent="0.2">
      <c r="A52" s="332" t="s">
        <v>277</v>
      </c>
      <c r="B52" s="273" t="s">
        <v>55</v>
      </c>
      <c r="C52" s="16">
        <v>8629</v>
      </c>
      <c r="D52" s="16">
        <v>0</v>
      </c>
      <c r="E52" s="16">
        <v>70</v>
      </c>
      <c r="F52" s="16">
        <v>109</v>
      </c>
      <c r="G52" s="16">
        <v>74</v>
      </c>
      <c r="H52" s="331">
        <v>0.9</v>
      </c>
    </row>
    <row r="53" spans="1:13" ht="15" customHeight="1" x14ac:dyDescent="0.2">
      <c r="A53" s="413"/>
      <c r="B53" s="273" t="s">
        <v>56</v>
      </c>
      <c r="C53" s="16">
        <v>5730</v>
      </c>
      <c r="D53" s="16">
        <v>5730</v>
      </c>
      <c r="E53" s="16">
        <v>777</v>
      </c>
      <c r="F53" s="16">
        <v>342</v>
      </c>
      <c r="G53" s="16">
        <v>643</v>
      </c>
      <c r="H53" s="331">
        <v>11.2</v>
      </c>
    </row>
    <row r="54" spans="1:13" ht="15" customHeight="1" x14ac:dyDescent="0.2">
      <c r="A54" s="14"/>
      <c r="B54" s="273" t="s">
        <v>57</v>
      </c>
      <c r="C54" s="16">
        <v>4478</v>
      </c>
      <c r="D54" s="16">
        <v>4478</v>
      </c>
      <c r="E54" s="16">
        <v>131</v>
      </c>
      <c r="F54" s="16">
        <v>36</v>
      </c>
      <c r="G54" s="16">
        <v>2487</v>
      </c>
      <c r="H54" s="331">
        <v>55.5</v>
      </c>
    </row>
    <row r="55" spans="1:13" s="8" customFormat="1" ht="15" customHeight="1" x14ac:dyDescent="0.2">
      <c r="A55" s="15"/>
      <c r="B55" s="273" t="s">
        <v>58</v>
      </c>
      <c r="C55" s="16">
        <v>18837</v>
      </c>
      <c r="D55" s="16">
        <v>10208</v>
      </c>
      <c r="E55" s="16">
        <v>978</v>
      </c>
      <c r="F55" s="16">
        <v>487</v>
      </c>
      <c r="G55" s="16">
        <v>3204</v>
      </c>
      <c r="H55" s="331">
        <v>17</v>
      </c>
    </row>
    <row r="56" spans="1:13" s="8" customFormat="1" ht="16.5" customHeight="1" x14ac:dyDescent="0.2">
      <c r="J56" s="374" t="s">
        <v>291</v>
      </c>
    </row>
    <row r="57" spans="1:13" x14ac:dyDescent="0.2">
      <c r="A57" s="619"/>
      <c r="B57" s="620"/>
      <c r="C57" s="620"/>
      <c r="D57" s="620"/>
      <c r="E57" s="620"/>
      <c r="F57" s="620"/>
      <c r="G57" s="620"/>
      <c r="H57" s="620"/>
      <c r="I57" s="620"/>
      <c r="J57" s="620"/>
      <c r="K57" s="621"/>
    </row>
    <row r="58" spans="1:13" ht="38.25" customHeight="1" x14ac:dyDescent="0.2">
      <c r="A58" s="473" t="s">
        <v>354</v>
      </c>
      <c r="B58" s="65"/>
      <c r="C58" s="65"/>
      <c r="D58" s="65"/>
      <c r="E58" s="65"/>
      <c r="F58" s="65"/>
      <c r="G58" s="65"/>
      <c r="H58" s="65"/>
    </row>
    <row r="59" spans="1:13" x14ac:dyDescent="0.2">
      <c r="A59" s="664" t="s">
        <v>70</v>
      </c>
      <c r="B59" s="664"/>
      <c r="C59" s="664"/>
      <c r="D59" s="664"/>
      <c r="E59" s="664"/>
      <c r="F59" s="664"/>
      <c r="G59" s="664"/>
      <c r="H59" s="664"/>
    </row>
    <row r="60" spans="1:13" ht="51" x14ac:dyDescent="0.2">
      <c r="A60" s="22" t="s">
        <v>71</v>
      </c>
      <c r="B60" s="467" t="s">
        <v>72</v>
      </c>
      <c r="C60" s="465" t="s">
        <v>67</v>
      </c>
      <c r="D60" s="23" t="s">
        <v>69</v>
      </c>
      <c r="E60" s="24"/>
      <c r="F60" s="25"/>
      <c r="G60" s="665" t="s">
        <v>175</v>
      </c>
      <c r="H60" s="668" t="s">
        <v>259</v>
      </c>
    </row>
    <row r="61" spans="1:13" x14ac:dyDescent="0.2">
      <c r="A61" s="26"/>
      <c r="B61" s="468"/>
      <c r="C61" s="470"/>
      <c r="D61" s="668" t="s">
        <v>171</v>
      </c>
      <c r="E61" s="671" t="s">
        <v>39</v>
      </c>
      <c r="F61" s="668" t="s">
        <v>172</v>
      </c>
      <c r="G61" s="666"/>
      <c r="H61" s="669"/>
    </row>
    <row r="62" spans="1:13" x14ac:dyDescent="0.2">
      <c r="A62" s="26"/>
      <c r="B62" s="469"/>
      <c r="C62" s="466"/>
      <c r="D62" s="670"/>
      <c r="E62" s="672"/>
      <c r="F62" s="670"/>
      <c r="G62" s="667"/>
      <c r="H62" s="670"/>
    </row>
    <row r="63" spans="1:13" x14ac:dyDescent="0.2">
      <c r="A63" s="333" t="s">
        <v>277</v>
      </c>
      <c r="B63" s="30" t="s">
        <v>58</v>
      </c>
      <c r="C63" s="31">
        <v>18837</v>
      </c>
      <c r="D63" s="31">
        <f>SUM(D64:D176)</f>
        <v>978</v>
      </c>
      <c r="E63" s="31">
        <v>487</v>
      </c>
      <c r="F63" s="31">
        <f>SUM(F64:F176)</f>
        <v>3204</v>
      </c>
      <c r="G63" s="353">
        <f>F63/C63</f>
        <v>0.17009077878643097</v>
      </c>
      <c r="H63" s="31">
        <f>SUM(H64:H176)</f>
        <v>383</v>
      </c>
      <c r="I63" s="100"/>
      <c r="J63" s="100"/>
      <c r="K63" s="100"/>
      <c r="L63" s="364"/>
      <c r="M63" s="100"/>
    </row>
    <row r="64" spans="1:13" x14ac:dyDescent="0.2">
      <c r="A64" s="414"/>
      <c r="B64" s="367" t="s">
        <v>73</v>
      </c>
      <c r="C64" s="368"/>
      <c r="D64" s="28">
        <v>0</v>
      </c>
      <c r="E64" s="28">
        <v>0</v>
      </c>
      <c r="F64" s="28">
        <v>42</v>
      </c>
      <c r="G64" s="27"/>
      <c r="H64" s="29">
        <v>0</v>
      </c>
      <c r="I64" s="100"/>
    </row>
    <row r="65" spans="1:8" x14ac:dyDescent="0.2">
      <c r="A65" s="30"/>
      <c r="B65" s="367" t="s">
        <v>265</v>
      </c>
      <c r="C65" s="368"/>
      <c r="D65" s="28">
        <v>1</v>
      </c>
      <c r="E65" s="28">
        <v>0</v>
      </c>
      <c r="F65" s="28">
        <v>669</v>
      </c>
      <c r="G65" s="27"/>
      <c r="H65" s="29">
        <v>65</v>
      </c>
    </row>
    <row r="66" spans="1:8" x14ac:dyDescent="0.2">
      <c r="A66" s="179"/>
      <c r="B66" s="367" t="s">
        <v>74</v>
      </c>
      <c r="C66" s="368"/>
      <c r="D66" s="68">
        <v>0</v>
      </c>
      <c r="E66" s="28">
        <v>0</v>
      </c>
      <c r="F66" s="28">
        <v>4</v>
      </c>
      <c r="G66" s="27"/>
      <c r="H66" s="29">
        <v>0</v>
      </c>
    </row>
    <row r="67" spans="1:8" x14ac:dyDescent="0.2">
      <c r="A67" s="30"/>
      <c r="B67" s="367" t="s">
        <v>75</v>
      </c>
      <c r="C67" s="368"/>
      <c r="D67" s="28">
        <v>0</v>
      </c>
      <c r="E67" s="28">
        <v>0</v>
      </c>
      <c r="F67" s="28">
        <v>48</v>
      </c>
      <c r="G67" s="27"/>
      <c r="H67" s="29">
        <v>1</v>
      </c>
    </row>
    <row r="68" spans="1:8" x14ac:dyDescent="0.2">
      <c r="A68" s="30"/>
      <c r="B68" s="367" t="s">
        <v>76</v>
      </c>
      <c r="C68" s="368"/>
      <c r="D68" s="28">
        <v>0</v>
      </c>
      <c r="E68" s="28">
        <v>0</v>
      </c>
      <c r="F68" s="28">
        <v>14</v>
      </c>
      <c r="G68" s="27"/>
      <c r="H68" s="29">
        <v>1</v>
      </c>
    </row>
    <row r="69" spans="1:8" x14ac:dyDescent="0.2">
      <c r="A69" s="30"/>
      <c r="B69" s="367" t="s">
        <v>300</v>
      </c>
      <c r="C69" s="368"/>
      <c r="D69" s="28">
        <v>0</v>
      </c>
      <c r="E69" s="28">
        <v>0</v>
      </c>
      <c r="F69" s="28">
        <v>1</v>
      </c>
      <c r="G69" s="27"/>
      <c r="H69" s="29">
        <v>0</v>
      </c>
    </row>
    <row r="70" spans="1:8" x14ac:dyDescent="0.2">
      <c r="A70" s="30"/>
      <c r="B70" s="367" t="s">
        <v>77</v>
      </c>
      <c r="C70" s="368"/>
      <c r="D70" s="28">
        <v>0</v>
      </c>
      <c r="E70" s="28">
        <v>0</v>
      </c>
      <c r="F70" s="28">
        <v>34</v>
      </c>
      <c r="G70" s="27"/>
      <c r="H70" s="29">
        <v>2</v>
      </c>
    </row>
    <row r="71" spans="1:8" x14ac:dyDescent="0.2">
      <c r="A71" s="30"/>
      <c r="B71" s="367" t="s">
        <v>78</v>
      </c>
      <c r="C71" s="368"/>
      <c r="D71" s="28">
        <v>0</v>
      </c>
      <c r="E71" s="28">
        <v>0</v>
      </c>
      <c r="F71" s="28">
        <v>19</v>
      </c>
      <c r="G71" s="27"/>
      <c r="H71" s="29">
        <v>1</v>
      </c>
    </row>
    <row r="72" spans="1:8" x14ac:dyDescent="0.2">
      <c r="A72" s="30"/>
      <c r="B72" s="367" t="s">
        <v>79</v>
      </c>
      <c r="C72" s="368"/>
      <c r="D72" s="28">
        <v>0</v>
      </c>
      <c r="E72" s="28">
        <v>0</v>
      </c>
      <c r="F72" s="28">
        <v>1</v>
      </c>
      <c r="G72" s="27"/>
      <c r="H72" s="29">
        <v>0</v>
      </c>
    </row>
    <row r="73" spans="1:8" x14ac:dyDescent="0.2">
      <c r="A73" s="30"/>
      <c r="B73" s="367" t="s">
        <v>266</v>
      </c>
      <c r="C73" s="368"/>
      <c r="D73" s="28">
        <v>0</v>
      </c>
      <c r="E73" s="28">
        <v>0</v>
      </c>
      <c r="F73" s="28">
        <v>41</v>
      </c>
      <c r="G73" s="27"/>
      <c r="H73" s="29">
        <v>3</v>
      </c>
    </row>
    <row r="74" spans="1:8" x14ac:dyDescent="0.2">
      <c r="A74" s="30"/>
      <c r="B74" s="367" t="s">
        <v>80</v>
      </c>
      <c r="C74" s="368"/>
      <c r="D74" s="28">
        <v>0</v>
      </c>
      <c r="E74" s="28">
        <v>0</v>
      </c>
      <c r="F74" s="28">
        <v>14</v>
      </c>
      <c r="G74" s="27"/>
      <c r="H74" s="29">
        <v>1</v>
      </c>
    </row>
    <row r="75" spans="1:8" x14ac:dyDescent="0.2">
      <c r="A75" s="30"/>
      <c r="B75" s="367" t="s">
        <v>262</v>
      </c>
      <c r="C75" s="368"/>
      <c r="D75" s="28">
        <v>285</v>
      </c>
      <c r="E75" s="28">
        <v>121</v>
      </c>
      <c r="F75" s="28">
        <v>1</v>
      </c>
      <c r="G75" s="27"/>
      <c r="H75" s="29">
        <v>1</v>
      </c>
    </row>
    <row r="76" spans="1:8" x14ac:dyDescent="0.2">
      <c r="A76" s="30"/>
      <c r="B76" s="367" t="s">
        <v>81</v>
      </c>
      <c r="C76" s="368"/>
      <c r="D76" s="28">
        <v>0</v>
      </c>
      <c r="E76" s="28">
        <v>0</v>
      </c>
      <c r="F76" s="28">
        <v>10</v>
      </c>
      <c r="G76" s="27"/>
      <c r="H76" s="29">
        <v>1</v>
      </c>
    </row>
    <row r="77" spans="1:8" x14ac:dyDescent="0.2">
      <c r="A77" s="30"/>
      <c r="B77" s="367" t="s">
        <v>267</v>
      </c>
      <c r="C77" s="368"/>
      <c r="D77" s="28">
        <v>0</v>
      </c>
      <c r="E77" s="28">
        <v>0</v>
      </c>
      <c r="F77" s="28">
        <v>2</v>
      </c>
      <c r="G77" s="27"/>
      <c r="H77" s="29">
        <v>2</v>
      </c>
    </row>
    <row r="78" spans="1:8" x14ac:dyDescent="0.2">
      <c r="A78" s="30"/>
      <c r="B78" s="367" t="s">
        <v>82</v>
      </c>
      <c r="C78" s="368"/>
      <c r="D78" s="28">
        <v>0</v>
      </c>
      <c r="E78" s="28">
        <v>0</v>
      </c>
      <c r="F78" s="28">
        <v>3</v>
      </c>
      <c r="G78" s="27"/>
      <c r="H78" s="29">
        <v>1</v>
      </c>
    </row>
    <row r="79" spans="1:8" x14ac:dyDescent="0.2">
      <c r="A79" s="30"/>
      <c r="B79" s="367" t="s">
        <v>83</v>
      </c>
      <c r="C79" s="368"/>
      <c r="D79" s="28">
        <v>0</v>
      </c>
      <c r="E79" s="28">
        <v>0</v>
      </c>
      <c r="F79" s="28">
        <v>6</v>
      </c>
      <c r="G79" s="27"/>
      <c r="H79" s="29">
        <v>0</v>
      </c>
    </row>
    <row r="80" spans="1:8" x14ac:dyDescent="0.2">
      <c r="A80" s="30"/>
      <c r="B80" s="367" t="s">
        <v>84</v>
      </c>
      <c r="C80" s="368"/>
      <c r="D80" s="28">
        <v>0</v>
      </c>
      <c r="E80" s="28">
        <v>0</v>
      </c>
      <c r="F80" s="28">
        <v>12</v>
      </c>
      <c r="G80" s="27"/>
      <c r="H80" s="29">
        <v>5</v>
      </c>
    </row>
    <row r="81" spans="1:8" x14ac:dyDescent="0.2">
      <c r="A81" s="30"/>
      <c r="B81" s="367" t="s">
        <v>50</v>
      </c>
      <c r="C81" s="368"/>
      <c r="D81" s="28">
        <v>0</v>
      </c>
      <c r="E81" s="28">
        <v>0</v>
      </c>
      <c r="F81" s="28">
        <v>14</v>
      </c>
      <c r="G81" s="27"/>
      <c r="H81" s="29">
        <v>1</v>
      </c>
    </row>
    <row r="82" spans="1:8" x14ac:dyDescent="0.2">
      <c r="A82" s="30"/>
      <c r="B82" s="367" t="s">
        <v>85</v>
      </c>
      <c r="C82" s="368"/>
      <c r="D82" s="28">
        <v>0</v>
      </c>
      <c r="E82" s="28">
        <v>0</v>
      </c>
      <c r="F82" s="28">
        <v>3</v>
      </c>
      <c r="G82" s="27"/>
      <c r="H82" s="29">
        <v>0</v>
      </c>
    </row>
    <row r="83" spans="1:8" x14ac:dyDescent="0.2">
      <c r="A83" s="30"/>
      <c r="B83" s="367" t="s">
        <v>86</v>
      </c>
      <c r="C83" s="368"/>
      <c r="D83" s="28">
        <v>0</v>
      </c>
      <c r="E83" s="28">
        <v>0</v>
      </c>
      <c r="F83" s="28">
        <v>4</v>
      </c>
      <c r="G83" s="27"/>
      <c r="H83" s="29">
        <v>1</v>
      </c>
    </row>
    <row r="84" spans="1:8" x14ac:dyDescent="0.2">
      <c r="A84" s="30"/>
      <c r="B84" s="367" t="s">
        <v>87</v>
      </c>
      <c r="C84" s="368"/>
      <c r="D84" s="28">
        <v>0</v>
      </c>
      <c r="E84" s="28">
        <v>0</v>
      </c>
      <c r="F84" s="28">
        <v>9</v>
      </c>
      <c r="G84" s="27"/>
      <c r="H84" s="29">
        <v>0</v>
      </c>
    </row>
    <row r="85" spans="1:8" x14ac:dyDescent="0.2">
      <c r="A85" s="179"/>
      <c r="B85" s="367" t="s">
        <v>88</v>
      </c>
      <c r="C85" s="368"/>
      <c r="D85" s="68">
        <v>0</v>
      </c>
      <c r="E85" s="28">
        <v>0</v>
      </c>
      <c r="F85" s="28">
        <v>8</v>
      </c>
      <c r="G85" s="27"/>
      <c r="H85" s="29">
        <v>0</v>
      </c>
    </row>
    <row r="86" spans="1:8" x14ac:dyDescent="0.2">
      <c r="A86" s="30"/>
      <c r="B86" s="367" t="s">
        <v>51</v>
      </c>
      <c r="C86" s="368"/>
      <c r="D86" s="28">
        <v>0</v>
      </c>
      <c r="E86" s="28">
        <v>0</v>
      </c>
      <c r="F86" s="28">
        <v>11</v>
      </c>
      <c r="G86" s="27"/>
      <c r="H86" s="29">
        <v>0</v>
      </c>
    </row>
    <row r="87" spans="1:8" x14ac:dyDescent="0.2">
      <c r="A87" s="30"/>
      <c r="B87" s="367" t="s">
        <v>89</v>
      </c>
      <c r="C87" s="368"/>
      <c r="D87" s="28">
        <v>0</v>
      </c>
      <c r="E87" s="28">
        <v>0</v>
      </c>
      <c r="F87" s="28">
        <v>3</v>
      </c>
      <c r="G87" s="27"/>
      <c r="H87" s="29">
        <v>0</v>
      </c>
    </row>
    <row r="88" spans="1:8" x14ac:dyDescent="0.2">
      <c r="A88" s="30"/>
      <c r="B88" s="367" t="s">
        <v>90</v>
      </c>
      <c r="C88" s="368"/>
      <c r="D88" s="28">
        <v>2</v>
      </c>
      <c r="E88" s="28">
        <v>0</v>
      </c>
      <c r="F88" s="28">
        <v>38</v>
      </c>
      <c r="G88" s="27"/>
      <c r="H88" s="29">
        <v>6</v>
      </c>
    </row>
    <row r="89" spans="1:8" x14ac:dyDescent="0.2">
      <c r="A89" s="30"/>
      <c r="B89" s="367" t="s">
        <v>91</v>
      </c>
      <c r="C89" s="368"/>
      <c r="D89" s="28">
        <v>0</v>
      </c>
      <c r="E89" s="28">
        <v>0</v>
      </c>
      <c r="F89" s="28">
        <v>1</v>
      </c>
      <c r="G89" s="27"/>
      <c r="H89" s="29">
        <v>1</v>
      </c>
    </row>
    <row r="90" spans="1:8" x14ac:dyDescent="0.2">
      <c r="A90" s="30"/>
      <c r="B90" s="367" t="s">
        <v>92</v>
      </c>
      <c r="C90" s="368"/>
      <c r="D90" s="28">
        <v>0</v>
      </c>
      <c r="E90" s="28">
        <v>0</v>
      </c>
      <c r="F90" s="28">
        <v>61</v>
      </c>
      <c r="G90" s="27"/>
      <c r="H90" s="29">
        <v>6</v>
      </c>
    </row>
    <row r="91" spans="1:8" x14ac:dyDescent="0.2">
      <c r="A91" s="30"/>
      <c r="B91" s="367" t="s">
        <v>93</v>
      </c>
      <c r="C91" s="368"/>
      <c r="D91" s="28">
        <v>0</v>
      </c>
      <c r="E91" s="28">
        <v>0</v>
      </c>
      <c r="F91" s="28">
        <v>2</v>
      </c>
      <c r="G91" s="27"/>
      <c r="H91" s="29">
        <v>0</v>
      </c>
    </row>
    <row r="92" spans="1:8" x14ac:dyDescent="0.2">
      <c r="A92" s="30"/>
      <c r="B92" s="367" t="s">
        <v>347</v>
      </c>
      <c r="C92" s="368"/>
      <c r="D92" s="28">
        <v>0</v>
      </c>
      <c r="E92" s="28">
        <v>0</v>
      </c>
      <c r="F92" s="28">
        <v>1</v>
      </c>
      <c r="G92" s="27"/>
      <c r="H92" s="29">
        <v>1</v>
      </c>
    </row>
    <row r="93" spans="1:8" x14ac:dyDescent="0.2">
      <c r="A93" s="30"/>
      <c r="B93" s="367" t="s">
        <v>47</v>
      </c>
      <c r="C93" s="368"/>
      <c r="D93" s="28">
        <v>0</v>
      </c>
      <c r="E93" s="28">
        <v>0</v>
      </c>
      <c r="F93" s="28">
        <v>15</v>
      </c>
      <c r="G93" s="27"/>
      <c r="H93" s="29">
        <v>1</v>
      </c>
    </row>
    <row r="94" spans="1:8" x14ac:dyDescent="0.2">
      <c r="A94" s="30"/>
      <c r="B94" s="367" t="s">
        <v>48</v>
      </c>
      <c r="C94" s="368"/>
      <c r="D94" s="28">
        <v>0</v>
      </c>
      <c r="E94" s="28">
        <v>0</v>
      </c>
      <c r="F94" s="28">
        <v>3</v>
      </c>
      <c r="G94" s="27"/>
      <c r="H94" s="29">
        <v>1</v>
      </c>
    </row>
    <row r="95" spans="1:8" x14ac:dyDescent="0.2">
      <c r="A95" s="30"/>
      <c r="B95" s="367" t="s">
        <v>348</v>
      </c>
      <c r="C95" s="368"/>
      <c r="D95" s="28">
        <v>0</v>
      </c>
      <c r="E95" s="28">
        <v>0</v>
      </c>
      <c r="F95" s="28">
        <v>1</v>
      </c>
      <c r="G95" s="27"/>
      <c r="H95" s="29">
        <v>1</v>
      </c>
    </row>
    <row r="96" spans="1:8" x14ac:dyDescent="0.2">
      <c r="A96" s="30"/>
      <c r="B96" s="367" t="s">
        <v>94</v>
      </c>
      <c r="C96" s="368"/>
      <c r="D96" s="28">
        <v>0</v>
      </c>
      <c r="E96" s="28">
        <v>0</v>
      </c>
      <c r="F96" s="28">
        <v>225</v>
      </c>
      <c r="G96" s="27"/>
      <c r="H96" s="29">
        <v>6</v>
      </c>
    </row>
    <row r="97" spans="1:8" x14ac:dyDescent="0.2">
      <c r="A97" s="30"/>
      <c r="B97" s="367" t="s">
        <v>95</v>
      </c>
      <c r="C97" s="368"/>
      <c r="D97" s="28">
        <v>0</v>
      </c>
      <c r="E97" s="28">
        <v>0</v>
      </c>
      <c r="F97" s="28">
        <v>2</v>
      </c>
      <c r="G97" s="27"/>
      <c r="H97" s="29">
        <v>0</v>
      </c>
    </row>
    <row r="98" spans="1:8" x14ac:dyDescent="0.2">
      <c r="A98" s="30"/>
      <c r="B98" s="367" t="s">
        <v>96</v>
      </c>
      <c r="C98" s="368"/>
      <c r="D98" s="28">
        <v>0</v>
      </c>
      <c r="E98" s="28">
        <v>0</v>
      </c>
      <c r="F98" s="28">
        <v>32</v>
      </c>
      <c r="G98" s="27"/>
      <c r="H98" s="29">
        <v>1</v>
      </c>
    </row>
    <row r="99" spans="1:8" x14ac:dyDescent="0.2">
      <c r="A99" s="30"/>
      <c r="B99" s="367" t="s">
        <v>261</v>
      </c>
      <c r="C99" s="368"/>
      <c r="D99" s="28">
        <v>0</v>
      </c>
      <c r="E99" s="28">
        <v>0</v>
      </c>
      <c r="F99" s="28">
        <v>1</v>
      </c>
      <c r="G99" s="27"/>
      <c r="H99" s="29">
        <v>0</v>
      </c>
    </row>
    <row r="100" spans="1:8" x14ac:dyDescent="0.2">
      <c r="A100" s="30"/>
      <c r="B100" s="367" t="s">
        <v>97</v>
      </c>
      <c r="C100" s="368"/>
      <c r="D100" s="28">
        <v>0</v>
      </c>
      <c r="E100" s="28">
        <v>0</v>
      </c>
      <c r="F100" s="28">
        <v>97</v>
      </c>
      <c r="G100" s="27"/>
      <c r="H100" s="29">
        <v>11</v>
      </c>
    </row>
    <row r="101" spans="1:8" x14ac:dyDescent="0.2">
      <c r="A101" s="30"/>
      <c r="B101" s="367" t="s">
        <v>98</v>
      </c>
      <c r="C101" s="368"/>
      <c r="D101" s="28">
        <v>0</v>
      </c>
      <c r="E101" s="28">
        <v>0</v>
      </c>
      <c r="F101" s="28">
        <v>45</v>
      </c>
      <c r="G101" s="27"/>
      <c r="H101" s="29">
        <v>6</v>
      </c>
    </row>
    <row r="102" spans="1:8" x14ac:dyDescent="0.2">
      <c r="A102" s="30"/>
      <c r="B102" s="367" t="s">
        <v>99</v>
      </c>
      <c r="C102" s="368"/>
      <c r="D102" s="28">
        <v>0</v>
      </c>
      <c r="E102" s="28">
        <v>0</v>
      </c>
      <c r="F102" s="28">
        <v>636</v>
      </c>
      <c r="G102" s="27"/>
      <c r="H102" s="29">
        <v>74</v>
      </c>
    </row>
    <row r="103" spans="1:8" x14ac:dyDescent="0.2">
      <c r="A103" s="30"/>
      <c r="B103" s="367" t="s">
        <v>100</v>
      </c>
      <c r="C103" s="368"/>
      <c r="D103" s="28">
        <v>0</v>
      </c>
      <c r="E103" s="28">
        <v>0</v>
      </c>
      <c r="F103" s="28">
        <v>2</v>
      </c>
      <c r="G103" s="27"/>
      <c r="H103" s="29">
        <v>1</v>
      </c>
    </row>
    <row r="104" spans="1:8" x14ac:dyDescent="0.2">
      <c r="A104" s="30"/>
      <c r="B104" s="367" t="s">
        <v>101</v>
      </c>
      <c r="C104" s="368"/>
      <c r="D104" s="28">
        <v>0</v>
      </c>
      <c r="E104" s="28">
        <v>0</v>
      </c>
      <c r="F104" s="28">
        <v>9</v>
      </c>
      <c r="G104" s="27"/>
      <c r="H104" s="29">
        <v>2</v>
      </c>
    </row>
    <row r="105" spans="1:8" x14ac:dyDescent="0.2">
      <c r="A105" s="30"/>
      <c r="B105" s="367" t="s">
        <v>52</v>
      </c>
      <c r="C105" s="368"/>
      <c r="D105" s="28">
        <v>0</v>
      </c>
      <c r="E105" s="28">
        <v>0</v>
      </c>
      <c r="F105" s="28">
        <v>5</v>
      </c>
      <c r="G105" s="27"/>
      <c r="H105" s="29">
        <v>0</v>
      </c>
    </row>
    <row r="106" spans="1:8" x14ac:dyDescent="0.2">
      <c r="A106" s="30"/>
      <c r="B106" s="367" t="s">
        <v>305</v>
      </c>
      <c r="C106" s="368"/>
      <c r="D106" s="28">
        <v>0</v>
      </c>
      <c r="E106" s="28">
        <v>0</v>
      </c>
      <c r="F106" s="28">
        <v>2</v>
      </c>
      <c r="G106" s="27"/>
      <c r="H106" s="29">
        <v>0</v>
      </c>
    </row>
    <row r="107" spans="1:8" x14ac:dyDescent="0.2">
      <c r="A107" s="30"/>
      <c r="B107" s="367" t="s">
        <v>102</v>
      </c>
      <c r="C107" s="368"/>
      <c r="D107" s="28">
        <v>0</v>
      </c>
      <c r="E107" s="28">
        <v>0</v>
      </c>
      <c r="F107" s="28">
        <v>30</v>
      </c>
      <c r="G107" s="27"/>
      <c r="H107" s="29">
        <v>6</v>
      </c>
    </row>
    <row r="108" spans="1:8" x14ac:dyDescent="0.2">
      <c r="A108" s="179"/>
      <c r="B108" s="367" t="s">
        <v>103</v>
      </c>
      <c r="C108" s="368"/>
      <c r="D108" s="68">
        <v>0</v>
      </c>
      <c r="E108" s="28">
        <v>0</v>
      </c>
      <c r="F108" s="28">
        <v>161</v>
      </c>
      <c r="G108" s="27"/>
      <c r="H108" s="29">
        <v>1</v>
      </c>
    </row>
    <row r="109" spans="1:8" x14ac:dyDescent="0.2">
      <c r="A109" s="30"/>
      <c r="B109" s="367" t="s">
        <v>104</v>
      </c>
      <c r="C109" s="368"/>
      <c r="D109" s="28">
        <v>0</v>
      </c>
      <c r="E109" s="28">
        <v>0</v>
      </c>
      <c r="F109" s="28">
        <v>12</v>
      </c>
      <c r="G109" s="27"/>
      <c r="H109" s="29">
        <v>2</v>
      </c>
    </row>
    <row r="110" spans="1:8" x14ac:dyDescent="0.2">
      <c r="A110" s="30"/>
      <c r="B110" s="367" t="s">
        <v>105</v>
      </c>
      <c r="C110" s="368"/>
      <c r="D110" s="28">
        <v>0</v>
      </c>
      <c r="E110" s="28">
        <v>0</v>
      </c>
      <c r="F110" s="28">
        <v>7</v>
      </c>
      <c r="G110" s="27"/>
      <c r="H110" s="29">
        <v>2</v>
      </c>
    </row>
    <row r="111" spans="1:8" x14ac:dyDescent="0.2">
      <c r="A111" s="30"/>
      <c r="B111" s="367" t="s">
        <v>49</v>
      </c>
      <c r="C111" s="368"/>
      <c r="D111" s="28">
        <v>0</v>
      </c>
      <c r="E111" s="28">
        <v>0</v>
      </c>
      <c r="F111" s="28">
        <v>72</v>
      </c>
      <c r="G111" s="27"/>
      <c r="H111" s="29">
        <v>9</v>
      </c>
    </row>
    <row r="112" spans="1:8" x14ac:dyDescent="0.2">
      <c r="A112" s="30"/>
      <c r="B112" s="367" t="s">
        <v>106</v>
      </c>
      <c r="C112" s="368"/>
      <c r="D112" s="28">
        <v>0</v>
      </c>
      <c r="E112" s="28">
        <v>0</v>
      </c>
      <c r="F112" s="28">
        <v>3</v>
      </c>
      <c r="G112" s="27"/>
      <c r="H112" s="29">
        <v>1</v>
      </c>
    </row>
    <row r="113" spans="1:10" x14ac:dyDescent="0.2">
      <c r="A113" s="30"/>
      <c r="B113" s="367" t="s">
        <v>349</v>
      </c>
      <c r="C113" s="368"/>
      <c r="D113" s="28">
        <v>0</v>
      </c>
      <c r="E113" s="28">
        <v>0</v>
      </c>
      <c r="F113" s="28">
        <v>567</v>
      </c>
      <c r="G113" s="27"/>
      <c r="H113" s="29">
        <v>142</v>
      </c>
    </row>
    <row r="114" spans="1:10" x14ac:dyDescent="0.2">
      <c r="A114" s="30"/>
      <c r="B114" s="367" t="s">
        <v>108</v>
      </c>
      <c r="C114" s="368"/>
      <c r="D114" s="28">
        <v>0</v>
      </c>
      <c r="E114" s="28">
        <v>0</v>
      </c>
      <c r="F114" s="28">
        <v>5</v>
      </c>
      <c r="G114" s="27"/>
      <c r="H114" s="29">
        <v>0</v>
      </c>
    </row>
    <row r="115" spans="1:10" x14ac:dyDescent="0.2">
      <c r="A115" s="30"/>
      <c r="B115" s="367" t="s">
        <v>53</v>
      </c>
      <c r="C115" s="368"/>
      <c r="D115" s="28">
        <v>0</v>
      </c>
      <c r="E115" s="28">
        <v>0</v>
      </c>
      <c r="F115" s="28">
        <v>12</v>
      </c>
      <c r="G115" s="27"/>
      <c r="H115" s="29">
        <v>0</v>
      </c>
    </row>
    <row r="116" spans="1:10" x14ac:dyDescent="0.2">
      <c r="A116" s="30"/>
      <c r="B116" s="367" t="s">
        <v>109</v>
      </c>
      <c r="C116" s="368"/>
      <c r="D116" s="28">
        <v>0</v>
      </c>
      <c r="E116" s="28">
        <v>0</v>
      </c>
      <c r="F116" s="28">
        <v>2</v>
      </c>
      <c r="G116" s="27"/>
      <c r="H116" s="29">
        <v>0</v>
      </c>
    </row>
    <row r="117" spans="1:10" x14ac:dyDescent="0.2">
      <c r="A117" s="30"/>
      <c r="B117" s="367" t="s">
        <v>110</v>
      </c>
      <c r="C117" s="368"/>
      <c r="D117" s="28">
        <v>0</v>
      </c>
      <c r="E117" s="28">
        <v>0</v>
      </c>
      <c r="F117" s="28">
        <v>10</v>
      </c>
      <c r="G117" s="27"/>
      <c r="H117" s="29">
        <v>1</v>
      </c>
    </row>
    <row r="118" spans="1:10" x14ac:dyDescent="0.2">
      <c r="A118" s="30"/>
      <c r="B118" s="367" t="s">
        <v>111</v>
      </c>
      <c r="C118" s="368"/>
      <c r="D118" s="28">
        <v>0</v>
      </c>
      <c r="E118" s="28">
        <v>0</v>
      </c>
      <c r="F118" s="28">
        <v>63</v>
      </c>
      <c r="G118" s="27"/>
      <c r="H118" s="29">
        <v>6</v>
      </c>
    </row>
    <row r="119" spans="1:10" x14ac:dyDescent="0.2">
      <c r="A119" s="30"/>
      <c r="B119" s="367" t="s">
        <v>299</v>
      </c>
      <c r="C119" s="368"/>
      <c r="D119" s="28">
        <v>0</v>
      </c>
      <c r="E119" s="28">
        <v>0</v>
      </c>
      <c r="F119" s="28">
        <v>1</v>
      </c>
      <c r="G119" s="27"/>
      <c r="H119" s="29">
        <v>0</v>
      </c>
    </row>
    <row r="120" spans="1:10" x14ac:dyDescent="0.2">
      <c r="A120" s="30"/>
      <c r="B120" s="367" t="s">
        <v>268</v>
      </c>
      <c r="C120" s="368"/>
      <c r="D120" s="28">
        <v>0</v>
      </c>
      <c r="E120" s="28">
        <v>1</v>
      </c>
      <c r="F120" s="28">
        <v>2</v>
      </c>
      <c r="G120" s="27"/>
      <c r="H120" s="29">
        <v>0</v>
      </c>
    </row>
    <row r="121" spans="1:10" x14ac:dyDescent="0.2">
      <c r="A121" s="30"/>
      <c r="B121" s="367" t="s">
        <v>253</v>
      </c>
      <c r="C121" s="368"/>
      <c r="D121" s="28">
        <v>0</v>
      </c>
      <c r="E121" s="28">
        <v>0</v>
      </c>
      <c r="F121" s="28">
        <v>2</v>
      </c>
      <c r="G121" s="27"/>
      <c r="H121" s="29">
        <v>1</v>
      </c>
    </row>
    <row r="122" spans="1:10" x14ac:dyDescent="0.2">
      <c r="A122" s="30"/>
      <c r="B122" s="367" t="s">
        <v>112</v>
      </c>
      <c r="C122" s="368"/>
      <c r="D122" s="28">
        <v>0</v>
      </c>
      <c r="E122" s="28">
        <v>0</v>
      </c>
      <c r="F122" s="28">
        <v>7</v>
      </c>
      <c r="G122" s="27"/>
      <c r="H122" s="29">
        <v>2</v>
      </c>
    </row>
    <row r="123" spans="1:10" x14ac:dyDescent="0.2">
      <c r="A123" s="30"/>
      <c r="B123" s="367" t="s">
        <v>113</v>
      </c>
      <c r="C123" s="368"/>
      <c r="D123" s="28">
        <v>0</v>
      </c>
      <c r="E123" s="28">
        <v>0</v>
      </c>
      <c r="F123" s="28">
        <v>97</v>
      </c>
      <c r="G123" s="27"/>
      <c r="H123" s="29">
        <v>6</v>
      </c>
    </row>
    <row r="124" spans="1:10" x14ac:dyDescent="0.2">
      <c r="A124" s="30"/>
      <c r="B124" s="367" t="s">
        <v>44</v>
      </c>
      <c r="C124" s="368"/>
      <c r="D124" s="28">
        <v>6</v>
      </c>
      <c r="E124" s="28">
        <v>0</v>
      </c>
      <c r="F124" s="28">
        <v>0</v>
      </c>
      <c r="G124" s="27"/>
      <c r="H124" s="29">
        <v>0</v>
      </c>
    </row>
    <row r="125" spans="1:10" x14ac:dyDescent="0.2">
      <c r="A125" s="30"/>
      <c r="B125" s="367" t="s">
        <v>114</v>
      </c>
      <c r="C125" s="368"/>
      <c r="D125" s="28">
        <v>3</v>
      </c>
      <c r="E125" s="28">
        <v>0</v>
      </c>
      <c r="F125" s="28">
        <v>0</v>
      </c>
      <c r="G125" s="27"/>
      <c r="H125" s="29">
        <v>0</v>
      </c>
    </row>
    <row r="126" spans="1:10" x14ac:dyDescent="0.2">
      <c r="A126" s="30"/>
      <c r="B126" s="367" t="s">
        <v>269</v>
      </c>
      <c r="C126" s="368"/>
      <c r="D126" s="28">
        <v>3</v>
      </c>
      <c r="E126" s="28">
        <v>1</v>
      </c>
      <c r="F126" s="28">
        <v>0</v>
      </c>
      <c r="G126" s="27"/>
      <c r="H126" s="29">
        <v>0</v>
      </c>
    </row>
    <row r="127" spans="1:10" x14ac:dyDescent="0.2">
      <c r="A127" s="30"/>
      <c r="B127" s="367" t="s">
        <v>115</v>
      </c>
      <c r="C127" s="368"/>
      <c r="D127" s="28">
        <v>3</v>
      </c>
      <c r="E127" s="28">
        <v>2</v>
      </c>
      <c r="F127" s="28">
        <v>0</v>
      </c>
      <c r="G127" s="27"/>
      <c r="H127" s="29">
        <v>0</v>
      </c>
      <c r="J127" s="374" t="s">
        <v>291</v>
      </c>
    </row>
    <row r="128" spans="1:10" ht="38.25" customHeight="1" x14ac:dyDescent="0.2">
      <c r="A128" s="65" t="s">
        <v>359</v>
      </c>
      <c r="B128" s="65"/>
      <c r="C128" s="65"/>
      <c r="D128" s="65"/>
      <c r="E128" s="65"/>
      <c r="F128" s="65"/>
      <c r="G128" s="65"/>
      <c r="H128" s="65"/>
    </row>
    <row r="129" spans="1:8" x14ac:dyDescent="0.2">
      <c r="A129" s="664" t="s">
        <v>70</v>
      </c>
      <c r="B129" s="664"/>
      <c r="C129" s="664"/>
      <c r="D129" s="664"/>
      <c r="E129" s="664"/>
      <c r="F129" s="664"/>
      <c r="G129" s="664"/>
      <c r="H129" s="664"/>
    </row>
    <row r="130" spans="1:8" ht="51" x14ac:dyDescent="0.2">
      <c r="A130" s="22" t="s">
        <v>71</v>
      </c>
      <c r="B130" s="467" t="s">
        <v>72</v>
      </c>
      <c r="C130" s="465" t="s">
        <v>67</v>
      </c>
      <c r="D130" s="23" t="s">
        <v>69</v>
      </c>
      <c r="E130" s="24"/>
      <c r="F130" s="25"/>
      <c r="G130" s="665" t="s">
        <v>175</v>
      </c>
      <c r="H130" s="668" t="s">
        <v>259</v>
      </c>
    </row>
    <row r="131" spans="1:8" x14ac:dyDescent="0.2">
      <c r="A131" s="26"/>
      <c r="B131" s="468"/>
      <c r="C131" s="470"/>
      <c r="D131" s="668" t="s">
        <v>171</v>
      </c>
      <c r="E131" s="671" t="s">
        <v>39</v>
      </c>
      <c r="F131" s="668" t="s">
        <v>172</v>
      </c>
      <c r="G131" s="666"/>
      <c r="H131" s="669"/>
    </row>
    <row r="132" spans="1:8" x14ac:dyDescent="0.2">
      <c r="A132" s="26"/>
      <c r="B132" s="469"/>
      <c r="C132" s="466"/>
      <c r="D132" s="670"/>
      <c r="E132" s="672"/>
      <c r="F132" s="670"/>
      <c r="G132" s="667"/>
      <c r="H132" s="670"/>
    </row>
    <row r="133" spans="1:8" x14ac:dyDescent="0.2">
      <c r="A133" s="30"/>
      <c r="B133" s="367" t="s">
        <v>306</v>
      </c>
      <c r="C133" s="368"/>
      <c r="D133" s="28">
        <v>3</v>
      </c>
      <c r="E133" s="28">
        <v>1</v>
      </c>
      <c r="F133" s="28">
        <v>0</v>
      </c>
      <c r="G133" s="27"/>
      <c r="H133" s="29">
        <v>0</v>
      </c>
    </row>
    <row r="134" spans="1:8" x14ac:dyDescent="0.2">
      <c r="A134" s="30"/>
      <c r="B134" s="367" t="s">
        <v>270</v>
      </c>
      <c r="C134" s="368"/>
      <c r="D134" s="28">
        <v>1</v>
      </c>
      <c r="E134" s="28">
        <v>1</v>
      </c>
      <c r="F134" s="28">
        <v>0</v>
      </c>
      <c r="G134" s="27"/>
      <c r="H134" s="29">
        <v>0</v>
      </c>
    </row>
    <row r="135" spans="1:8" x14ac:dyDescent="0.2">
      <c r="A135" s="30"/>
      <c r="B135" s="367" t="s">
        <v>117</v>
      </c>
      <c r="C135" s="368"/>
      <c r="D135" s="28">
        <v>3</v>
      </c>
      <c r="E135" s="28">
        <v>0</v>
      </c>
      <c r="F135" s="28">
        <v>0</v>
      </c>
      <c r="G135" s="27"/>
      <c r="H135" s="29">
        <v>0</v>
      </c>
    </row>
    <row r="136" spans="1:8" x14ac:dyDescent="0.2">
      <c r="A136" s="30"/>
      <c r="B136" s="367" t="s">
        <v>45</v>
      </c>
      <c r="C136" s="368"/>
      <c r="D136" s="28">
        <v>1</v>
      </c>
      <c r="E136" s="28">
        <v>1</v>
      </c>
      <c r="F136" s="28">
        <v>0</v>
      </c>
      <c r="G136" s="27"/>
      <c r="H136" s="29">
        <v>0</v>
      </c>
    </row>
    <row r="137" spans="1:8" x14ac:dyDescent="0.2">
      <c r="A137" s="30"/>
      <c r="B137" s="367" t="s">
        <v>271</v>
      </c>
      <c r="C137" s="368"/>
      <c r="D137" s="28">
        <v>3</v>
      </c>
      <c r="E137" s="28">
        <v>0</v>
      </c>
      <c r="F137" s="28">
        <v>0</v>
      </c>
      <c r="G137" s="27"/>
      <c r="H137" s="29">
        <v>0</v>
      </c>
    </row>
    <row r="138" spans="1:8" x14ac:dyDescent="0.2">
      <c r="A138" s="30"/>
      <c r="B138" s="367" t="s">
        <v>295</v>
      </c>
      <c r="C138" s="368"/>
      <c r="D138" s="28">
        <v>2</v>
      </c>
      <c r="E138" s="28">
        <v>0</v>
      </c>
      <c r="F138" s="28">
        <v>0</v>
      </c>
      <c r="G138" s="27"/>
      <c r="H138" s="29">
        <v>0</v>
      </c>
    </row>
    <row r="139" spans="1:8" x14ac:dyDescent="0.2">
      <c r="A139" s="30"/>
      <c r="B139" s="367" t="s">
        <v>118</v>
      </c>
      <c r="C139" s="368"/>
      <c r="D139" s="28">
        <v>2</v>
      </c>
      <c r="E139" s="28">
        <v>0</v>
      </c>
      <c r="F139" s="28">
        <v>0</v>
      </c>
      <c r="G139" s="27"/>
      <c r="H139" s="29">
        <v>0</v>
      </c>
    </row>
    <row r="140" spans="1:8" x14ac:dyDescent="0.2">
      <c r="A140" s="30"/>
      <c r="B140" s="367" t="s">
        <v>296</v>
      </c>
      <c r="C140" s="368"/>
      <c r="D140" s="28">
        <v>1</v>
      </c>
      <c r="E140" s="28">
        <v>0</v>
      </c>
      <c r="F140" s="28">
        <v>0</v>
      </c>
      <c r="G140" s="27"/>
      <c r="H140" s="29">
        <v>0</v>
      </c>
    </row>
    <row r="141" spans="1:8" x14ac:dyDescent="0.2">
      <c r="A141" s="30"/>
      <c r="B141" s="367" t="s">
        <v>297</v>
      </c>
      <c r="C141" s="368"/>
      <c r="D141" s="28">
        <v>1</v>
      </c>
      <c r="E141" s="28">
        <v>0</v>
      </c>
      <c r="F141" s="28">
        <v>0</v>
      </c>
      <c r="G141" s="27"/>
      <c r="H141" s="29">
        <v>0</v>
      </c>
    </row>
    <row r="142" spans="1:8" x14ac:dyDescent="0.2">
      <c r="A142" s="30"/>
      <c r="B142" s="367" t="s">
        <v>350</v>
      </c>
      <c r="C142" s="368"/>
      <c r="D142" s="28">
        <v>1</v>
      </c>
      <c r="E142" s="28">
        <v>0</v>
      </c>
      <c r="F142" s="28">
        <v>0</v>
      </c>
      <c r="G142" s="27"/>
      <c r="H142" s="29">
        <v>0</v>
      </c>
    </row>
    <row r="143" spans="1:8" x14ac:dyDescent="0.2">
      <c r="A143" s="30"/>
      <c r="B143" s="367" t="s">
        <v>302</v>
      </c>
      <c r="C143" s="368"/>
      <c r="D143" s="28">
        <v>1</v>
      </c>
      <c r="E143" s="28">
        <v>1</v>
      </c>
      <c r="F143" s="28">
        <v>0</v>
      </c>
      <c r="G143" s="27"/>
      <c r="H143" s="29">
        <v>0</v>
      </c>
    </row>
    <row r="144" spans="1:8" x14ac:dyDescent="0.2">
      <c r="A144" s="30"/>
      <c r="B144" s="367" t="s">
        <v>119</v>
      </c>
      <c r="C144" s="368"/>
      <c r="D144" s="28">
        <v>1</v>
      </c>
      <c r="E144" s="28">
        <v>1</v>
      </c>
      <c r="F144" s="28">
        <v>0</v>
      </c>
      <c r="G144" s="27"/>
      <c r="H144" s="29">
        <v>0</v>
      </c>
    </row>
    <row r="145" spans="1:8" x14ac:dyDescent="0.2">
      <c r="A145" s="30"/>
      <c r="B145" s="367" t="s">
        <v>303</v>
      </c>
      <c r="C145" s="368"/>
      <c r="D145" s="28">
        <v>2</v>
      </c>
      <c r="E145" s="28">
        <v>0</v>
      </c>
      <c r="F145" s="28">
        <v>0</v>
      </c>
      <c r="G145" s="27"/>
      <c r="H145" s="29">
        <v>0</v>
      </c>
    </row>
    <row r="146" spans="1:8" x14ac:dyDescent="0.2">
      <c r="A146" s="30"/>
      <c r="B146" s="367" t="s">
        <v>272</v>
      </c>
      <c r="C146" s="368"/>
      <c r="D146" s="28">
        <v>228</v>
      </c>
      <c r="E146" s="28">
        <v>121</v>
      </c>
      <c r="F146" s="28">
        <v>0</v>
      </c>
      <c r="G146" s="27"/>
      <c r="H146" s="29">
        <v>0</v>
      </c>
    </row>
    <row r="147" spans="1:8" x14ac:dyDescent="0.2">
      <c r="A147" s="179"/>
      <c r="B147" s="367" t="s">
        <v>304</v>
      </c>
      <c r="C147" s="368"/>
      <c r="D147" s="68">
        <v>1</v>
      </c>
      <c r="E147" s="28">
        <v>0</v>
      </c>
      <c r="F147" s="28">
        <v>0</v>
      </c>
      <c r="G147" s="27"/>
      <c r="H147" s="29">
        <v>0</v>
      </c>
    </row>
    <row r="148" spans="1:8" x14ac:dyDescent="0.2">
      <c r="A148" s="30"/>
      <c r="B148" s="367" t="s">
        <v>254</v>
      </c>
      <c r="C148" s="368"/>
      <c r="D148" s="28">
        <v>1</v>
      </c>
      <c r="E148" s="28">
        <v>0</v>
      </c>
      <c r="F148" s="28">
        <v>0</v>
      </c>
      <c r="G148" s="27"/>
      <c r="H148" s="29">
        <v>0</v>
      </c>
    </row>
    <row r="149" spans="1:8" x14ac:dyDescent="0.2">
      <c r="A149" s="30"/>
      <c r="B149" s="367" t="s">
        <v>351</v>
      </c>
      <c r="C149" s="368"/>
      <c r="D149" s="28">
        <v>1</v>
      </c>
      <c r="E149" s="28">
        <v>0</v>
      </c>
      <c r="F149" s="28">
        <v>0</v>
      </c>
      <c r="G149" s="27"/>
      <c r="H149" s="29">
        <v>0</v>
      </c>
    </row>
    <row r="150" spans="1:8" x14ac:dyDescent="0.2">
      <c r="A150" s="30"/>
      <c r="B150" s="367" t="s">
        <v>121</v>
      </c>
      <c r="C150" s="368"/>
      <c r="D150" s="28">
        <v>1</v>
      </c>
      <c r="E150" s="28">
        <v>2</v>
      </c>
      <c r="F150" s="28">
        <v>0</v>
      </c>
      <c r="G150" s="27"/>
      <c r="H150" s="29">
        <v>0</v>
      </c>
    </row>
    <row r="151" spans="1:8" x14ac:dyDescent="0.2">
      <c r="A151" s="30"/>
      <c r="B151" s="367" t="s">
        <v>122</v>
      </c>
      <c r="C151" s="368"/>
      <c r="D151" s="28">
        <v>1</v>
      </c>
      <c r="E151" s="28">
        <v>0</v>
      </c>
      <c r="F151" s="28">
        <v>0</v>
      </c>
      <c r="G151" s="27"/>
      <c r="H151" s="29">
        <v>0</v>
      </c>
    </row>
    <row r="152" spans="1:8" x14ac:dyDescent="0.2">
      <c r="A152" s="30"/>
      <c r="B152" s="367" t="s">
        <v>273</v>
      </c>
      <c r="C152" s="368"/>
      <c r="D152" s="28">
        <v>324</v>
      </c>
      <c r="E152" s="28">
        <v>153</v>
      </c>
      <c r="F152" s="28">
        <v>0</v>
      </c>
      <c r="G152" s="27"/>
      <c r="H152" s="29">
        <v>0</v>
      </c>
    </row>
    <row r="153" spans="1:8" x14ac:dyDescent="0.2">
      <c r="A153" s="30"/>
      <c r="B153" s="367" t="s">
        <v>256</v>
      </c>
      <c r="C153" s="368"/>
      <c r="D153" s="28">
        <v>2</v>
      </c>
      <c r="E153" s="28">
        <v>0</v>
      </c>
      <c r="F153" s="28">
        <v>0</v>
      </c>
      <c r="G153" s="27"/>
      <c r="H153" s="29">
        <v>0</v>
      </c>
    </row>
    <row r="154" spans="1:8" x14ac:dyDescent="0.2">
      <c r="A154" s="30"/>
      <c r="B154" s="367" t="s">
        <v>352</v>
      </c>
      <c r="C154" s="368"/>
      <c r="D154" s="28">
        <v>1</v>
      </c>
      <c r="E154" s="28">
        <v>0</v>
      </c>
      <c r="F154" s="28">
        <v>0</v>
      </c>
      <c r="G154" s="27"/>
      <c r="H154" s="29">
        <v>0</v>
      </c>
    </row>
    <row r="155" spans="1:8" x14ac:dyDescent="0.2">
      <c r="A155" s="30"/>
      <c r="B155" s="367" t="s">
        <v>124</v>
      </c>
      <c r="C155" s="368"/>
      <c r="D155" s="28">
        <v>47</v>
      </c>
      <c r="E155" s="28">
        <v>29</v>
      </c>
      <c r="F155" s="28">
        <v>0</v>
      </c>
      <c r="G155" s="27"/>
      <c r="H155" s="29">
        <v>0</v>
      </c>
    </row>
    <row r="156" spans="1:8" x14ac:dyDescent="0.2">
      <c r="A156" s="30"/>
      <c r="B156" s="367" t="s">
        <v>46</v>
      </c>
      <c r="C156" s="368"/>
      <c r="D156" s="28">
        <v>4</v>
      </c>
      <c r="E156" s="28">
        <v>3</v>
      </c>
      <c r="F156" s="28">
        <v>0</v>
      </c>
      <c r="G156" s="27"/>
      <c r="H156" s="29">
        <v>0</v>
      </c>
    </row>
    <row r="157" spans="1:8" x14ac:dyDescent="0.2">
      <c r="A157" s="179"/>
      <c r="B157" s="367" t="s">
        <v>298</v>
      </c>
      <c r="C157" s="368"/>
      <c r="D157" s="68">
        <v>1</v>
      </c>
      <c r="E157" s="28">
        <v>0</v>
      </c>
      <c r="F157" s="28">
        <v>0</v>
      </c>
      <c r="G157" s="27"/>
      <c r="H157" s="29">
        <v>0</v>
      </c>
    </row>
    <row r="158" spans="1:8" x14ac:dyDescent="0.2">
      <c r="A158" s="30"/>
      <c r="B158" s="367" t="s">
        <v>125</v>
      </c>
      <c r="C158" s="368"/>
      <c r="D158" s="28">
        <v>3</v>
      </c>
      <c r="E158" s="28">
        <v>1</v>
      </c>
      <c r="F158" s="28">
        <v>0</v>
      </c>
      <c r="G158" s="27"/>
      <c r="H158" s="29">
        <v>0</v>
      </c>
    </row>
    <row r="159" spans="1:8" x14ac:dyDescent="0.2">
      <c r="A159" s="30"/>
      <c r="B159" s="367" t="s">
        <v>275</v>
      </c>
      <c r="C159" s="368"/>
      <c r="D159" s="28">
        <v>15</v>
      </c>
      <c r="E159" s="28">
        <v>23</v>
      </c>
      <c r="F159" s="28">
        <v>0</v>
      </c>
      <c r="G159" s="27"/>
      <c r="H159" s="29">
        <v>0</v>
      </c>
    </row>
    <row r="160" spans="1:8" x14ac:dyDescent="0.2">
      <c r="A160" s="179"/>
      <c r="B160" s="367" t="s">
        <v>126</v>
      </c>
      <c r="C160" s="368"/>
      <c r="D160" s="68">
        <v>1</v>
      </c>
      <c r="E160" s="28">
        <v>2</v>
      </c>
      <c r="F160" s="28">
        <v>0</v>
      </c>
      <c r="G160" s="27"/>
      <c r="H160" s="29">
        <v>0</v>
      </c>
    </row>
    <row r="161" spans="1:8" x14ac:dyDescent="0.2">
      <c r="A161" s="30"/>
      <c r="B161" s="367" t="s">
        <v>127</v>
      </c>
      <c r="C161" s="368"/>
      <c r="D161" s="28">
        <v>2</v>
      </c>
      <c r="E161" s="28">
        <v>1</v>
      </c>
      <c r="F161" s="28">
        <v>0</v>
      </c>
      <c r="G161" s="27"/>
      <c r="H161" s="29">
        <v>0</v>
      </c>
    </row>
    <row r="162" spans="1:8" x14ac:dyDescent="0.2">
      <c r="A162" s="30"/>
      <c r="B162" s="367" t="s">
        <v>128</v>
      </c>
      <c r="C162" s="368"/>
      <c r="D162" s="28">
        <v>1</v>
      </c>
      <c r="E162" s="28">
        <v>0</v>
      </c>
      <c r="F162" s="28">
        <v>0</v>
      </c>
      <c r="G162" s="27"/>
      <c r="H162" s="29">
        <v>0</v>
      </c>
    </row>
    <row r="163" spans="1:8" x14ac:dyDescent="0.2">
      <c r="A163" s="30"/>
      <c r="B163" s="367" t="s">
        <v>276</v>
      </c>
      <c r="C163" s="368"/>
      <c r="D163" s="28">
        <v>7</v>
      </c>
      <c r="E163" s="28">
        <v>0</v>
      </c>
      <c r="F163" s="28">
        <v>0</v>
      </c>
      <c r="G163" s="27"/>
      <c r="H163" s="29">
        <v>0</v>
      </c>
    </row>
    <row r="164" spans="1:8" x14ac:dyDescent="0.2">
      <c r="A164" s="30"/>
      <c r="B164" s="367" t="s">
        <v>129</v>
      </c>
      <c r="C164" s="368"/>
      <c r="D164" s="28">
        <v>12</v>
      </c>
      <c r="E164" s="28">
        <v>5</v>
      </c>
      <c r="F164" s="28">
        <v>0</v>
      </c>
      <c r="G164" s="27"/>
      <c r="H164" s="29">
        <v>0</v>
      </c>
    </row>
    <row r="165" spans="1:8" x14ac:dyDescent="0.2">
      <c r="A165" s="30"/>
      <c r="B165" s="367" t="s">
        <v>264</v>
      </c>
      <c r="C165" s="368"/>
      <c r="D165" s="28">
        <v>0</v>
      </c>
      <c r="E165" s="28">
        <v>1</v>
      </c>
      <c r="F165" s="28">
        <v>0</v>
      </c>
      <c r="G165" s="27"/>
      <c r="H165" s="29">
        <v>0</v>
      </c>
    </row>
    <row r="166" spans="1:8" x14ac:dyDescent="0.2">
      <c r="A166" s="30"/>
      <c r="B166" s="367" t="s">
        <v>116</v>
      </c>
      <c r="C166" s="368"/>
      <c r="D166" s="28">
        <v>0</v>
      </c>
      <c r="E166" s="28">
        <v>1</v>
      </c>
      <c r="F166" s="28">
        <v>0</v>
      </c>
      <c r="G166" s="27"/>
      <c r="H166" s="29">
        <v>0</v>
      </c>
    </row>
    <row r="167" spans="1:8" x14ac:dyDescent="0.2">
      <c r="A167" s="30"/>
      <c r="B167" s="367" t="s">
        <v>301</v>
      </c>
      <c r="C167" s="368"/>
      <c r="D167" s="28">
        <v>0</v>
      </c>
      <c r="E167" s="28">
        <v>1</v>
      </c>
      <c r="F167" s="28">
        <v>0</v>
      </c>
      <c r="G167" s="27"/>
      <c r="H167" s="29">
        <v>0</v>
      </c>
    </row>
    <row r="168" spans="1:8" x14ac:dyDescent="0.2">
      <c r="A168" s="30"/>
      <c r="B168" s="367" t="s">
        <v>120</v>
      </c>
      <c r="C168" s="368"/>
      <c r="D168" s="28">
        <v>0</v>
      </c>
      <c r="E168" s="28">
        <v>4</v>
      </c>
      <c r="F168" s="28">
        <v>0</v>
      </c>
      <c r="G168" s="27"/>
      <c r="H168" s="29">
        <v>0</v>
      </c>
    </row>
    <row r="169" spans="1:8" x14ac:dyDescent="0.2">
      <c r="A169" s="30"/>
      <c r="B169" s="367" t="s">
        <v>307</v>
      </c>
      <c r="C169" s="368"/>
      <c r="D169" s="28">
        <v>0</v>
      </c>
      <c r="E169" s="28">
        <v>2</v>
      </c>
      <c r="F169" s="28">
        <v>0</v>
      </c>
      <c r="G169" s="27"/>
      <c r="H169" s="29">
        <v>0</v>
      </c>
    </row>
    <row r="170" spans="1:8" x14ac:dyDescent="0.2">
      <c r="A170" s="30"/>
      <c r="B170" s="367" t="s">
        <v>255</v>
      </c>
      <c r="C170" s="368"/>
      <c r="D170" s="28">
        <v>0</v>
      </c>
      <c r="E170" s="28">
        <v>1</v>
      </c>
      <c r="F170" s="28">
        <v>0</v>
      </c>
      <c r="G170" s="27"/>
      <c r="H170" s="29">
        <v>0</v>
      </c>
    </row>
    <row r="171" spans="1:8" x14ac:dyDescent="0.2">
      <c r="A171" s="30"/>
      <c r="B171" s="367" t="s">
        <v>123</v>
      </c>
      <c r="C171" s="368"/>
      <c r="D171" s="28">
        <v>0</v>
      </c>
      <c r="E171" s="28">
        <v>4</v>
      </c>
      <c r="F171" s="28">
        <v>0</v>
      </c>
      <c r="G171" s="27"/>
      <c r="H171" s="29">
        <v>0</v>
      </c>
    </row>
    <row r="172" spans="1:8" x14ac:dyDescent="0.2">
      <c r="A172" s="179"/>
      <c r="B172" s="367" t="s">
        <v>263</v>
      </c>
      <c r="C172" s="368"/>
      <c r="D172" s="68">
        <v>0</v>
      </c>
      <c r="E172" s="28">
        <v>2</v>
      </c>
      <c r="F172" s="28">
        <v>0</v>
      </c>
      <c r="G172" s="27"/>
      <c r="H172" s="29">
        <v>0</v>
      </c>
    </row>
    <row r="173" spans="1:8" x14ac:dyDescent="0.2">
      <c r="A173" s="30"/>
      <c r="B173" s="367" t="s">
        <v>353</v>
      </c>
      <c r="C173" s="368"/>
      <c r="D173" s="28">
        <v>0</v>
      </c>
      <c r="E173" s="28">
        <v>1</v>
      </c>
      <c r="F173" s="28">
        <v>0</v>
      </c>
      <c r="G173" s="27"/>
      <c r="H173" s="29">
        <v>0</v>
      </c>
    </row>
    <row r="174" spans="1:8" x14ac:dyDescent="0.2">
      <c r="A174" s="30"/>
      <c r="B174" s="367" t="s">
        <v>307</v>
      </c>
      <c r="C174" s="368"/>
      <c r="D174" s="28">
        <v>0</v>
      </c>
      <c r="E174" s="28">
        <v>1</v>
      </c>
      <c r="F174" s="28">
        <v>0</v>
      </c>
      <c r="G174" s="27"/>
      <c r="H174" s="29">
        <v>0</v>
      </c>
    </row>
    <row r="175" spans="1:8" x14ac:dyDescent="0.2">
      <c r="A175" s="30"/>
      <c r="B175" s="367" t="s">
        <v>122</v>
      </c>
      <c r="C175" s="368"/>
      <c r="D175" s="28">
        <v>0</v>
      </c>
      <c r="E175" s="28">
        <v>1</v>
      </c>
      <c r="F175" s="28">
        <v>0</v>
      </c>
      <c r="G175" s="27"/>
      <c r="H175" s="29">
        <v>0</v>
      </c>
    </row>
    <row r="176" spans="1:8" x14ac:dyDescent="0.2">
      <c r="A176" s="30"/>
      <c r="B176" s="367" t="s">
        <v>263</v>
      </c>
      <c r="C176" s="368"/>
      <c r="D176" s="28">
        <v>0</v>
      </c>
      <c r="E176" s="28">
        <v>2</v>
      </c>
      <c r="F176" s="28">
        <v>0</v>
      </c>
      <c r="G176" s="27"/>
      <c r="H176" s="29">
        <v>0</v>
      </c>
    </row>
    <row r="177" spans="1:10" ht="14.25" customHeight="1" x14ac:dyDescent="0.2">
      <c r="A177" s="30"/>
      <c r="B177" s="367"/>
      <c r="C177" s="368"/>
      <c r="D177" s="28"/>
      <c r="E177" s="28"/>
      <c r="F177" s="28"/>
      <c r="G177" s="27"/>
      <c r="H177" s="29"/>
    </row>
    <row r="179" spans="1:10" ht="25.5" customHeight="1" x14ac:dyDescent="0.2">
      <c r="A179" s="677" t="s">
        <v>257</v>
      </c>
      <c r="B179" s="677"/>
      <c r="C179" s="677"/>
      <c r="D179" s="677"/>
      <c r="E179" s="677"/>
      <c r="F179" s="677"/>
      <c r="G179" s="677"/>
      <c r="H179" s="677"/>
      <c r="I179" s="677"/>
    </row>
    <row r="180" spans="1:10" ht="26.25" customHeight="1" x14ac:dyDescent="0.2">
      <c r="A180" s="678" t="s">
        <v>358</v>
      </c>
      <c r="B180" s="678"/>
      <c r="C180" s="678"/>
      <c r="D180" s="678"/>
      <c r="E180" s="678"/>
      <c r="F180" s="678"/>
      <c r="G180" s="678"/>
      <c r="H180" s="678"/>
      <c r="I180" s="678"/>
    </row>
    <row r="181" spans="1:10" x14ac:dyDescent="0.2">
      <c r="A181" s="676" t="s">
        <v>360</v>
      </c>
      <c r="B181" s="676"/>
      <c r="C181" s="676"/>
      <c r="D181" s="676"/>
      <c r="E181" s="676"/>
      <c r="F181" s="676"/>
      <c r="G181" s="676"/>
      <c r="H181" s="676"/>
      <c r="I181" s="676"/>
    </row>
    <row r="182" spans="1:10" x14ac:dyDescent="0.2">
      <c r="A182" s="676" t="s">
        <v>258</v>
      </c>
      <c r="B182" s="676"/>
      <c r="C182" s="676"/>
      <c r="D182" s="676"/>
      <c r="E182" s="676"/>
      <c r="F182" s="676"/>
      <c r="G182" s="676"/>
      <c r="H182" s="676"/>
      <c r="I182" s="676"/>
    </row>
    <row r="183" spans="1:10" x14ac:dyDescent="0.2">
      <c r="A183" s="185" t="s">
        <v>130</v>
      </c>
      <c r="J183" s="10" t="s">
        <v>31</v>
      </c>
    </row>
  </sheetData>
  <mergeCells count="37">
    <mergeCell ref="A47:H47"/>
    <mergeCell ref="A48:H48"/>
    <mergeCell ref="A49:A51"/>
    <mergeCell ref="B49:B51"/>
    <mergeCell ref="C49:C51"/>
    <mergeCell ref="E50:E51"/>
    <mergeCell ref="E49:G49"/>
    <mergeCell ref="A1:K1"/>
    <mergeCell ref="A2:K2"/>
    <mergeCell ref="A3:K3"/>
    <mergeCell ref="A4:K8"/>
    <mergeCell ref="B20:G20"/>
    <mergeCell ref="A10:E10"/>
    <mergeCell ref="A11:E11"/>
    <mergeCell ref="H20:K20"/>
    <mergeCell ref="B42:G42"/>
    <mergeCell ref="A182:I182"/>
    <mergeCell ref="D61:D62"/>
    <mergeCell ref="E61:E62"/>
    <mergeCell ref="F61:F62"/>
    <mergeCell ref="G60:G62"/>
    <mergeCell ref="H60:H62"/>
    <mergeCell ref="A179:I179"/>
    <mergeCell ref="A180:I180"/>
    <mergeCell ref="A181:I181"/>
    <mergeCell ref="F50:F51"/>
    <mergeCell ref="G50:G51"/>
    <mergeCell ref="H50:H51"/>
    <mergeCell ref="D49:D51"/>
    <mergeCell ref="A57:K57"/>
    <mergeCell ref="A59:H59"/>
    <mergeCell ref="A129:H129"/>
    <mergeCell ref="G130:G132"/>
    <mergeCell ref="H130:H132"/>
    <mergeCell ref="D131:D132"/>
    <mergeCell ref="E131:E132"/>
    <mergeCell ref="F131:F132"/>
  </mergeCells>
  <hyperlinks>
    <hyperlink ref="J183" location="Contents!A1" display="Back to Contents"/>
  </hyperlinks>
  <pageMargins left="0.25" right="0.25" top="0.75" bottom="0.75" header="0.3" footer="0.3"/>
  <pageSetup scale="66" fitToHeight="0" orientation="portrait" r:id="rId1"/>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14</vt:i4>
      </vt:variant>
    </vt:vector>
  </HeadingPairs>
  <TitlesOfParts>
    <vt:vector size="27" baseType="lpstr">
      <vt:lpstr>Contents</vt:lpstr>
      <vt:lpstr>Map</vt:lpstr>
      <vt:lpstr>Occ. Growth</vt:lpstr>
      <vt:lpstr>Pop. Proj.</vt:lpstr>
      <vt:lpstr>Attainment</vt:lpstr>
      <vt:lpstr>Comp by Inst Reg-counts</vt:lpstr>
      <vt:lpstr>Comp by Inst Reg-percent</vt:lpstr>
      <vt:lpstr>6-Year Grad Rate</vt:lpstr>
      <vt:lpstr>HS to Coll. </vt:lpstr>
      <vt:lpstr>HS to Coll - College Readiness</vt:lpstr>
      <vt:lpstr>Enrollment-Region of Residence</vt:lpstr>
      <vt:lpstr>Enrollment at Inst in Region</vt:lpstr>
      <vt:lpstr>Enrollment In&amp;Out</vt:lpstr>
      <vt:lpstr>instregion9</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lpstr>total9</vt:lpstr>
    </vt:vector>
  </TitlesOfParts>
  <Manager/>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West Texas</dc:title>
  <dc:subject>Regional Data</dc:subject>
  <dc:creator>Strategic Planning and Funding</dc:creator>
  <cp:keywords>regions, west texas</cp:keywords>
  <cp:lastModifiedBy>kingcd</cp:lastModifiedBy>
  <dcterms:created xsi:type="dcterms:W3CDTF">2006-09-16T00:00:00Z</dcterms:created>
  <dcterms:modified xsi:type="dcterms:W3CDTF">2019-08-05T19:41:41Z</dcterms:modified>
</cp:coreProperties>
</file>