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4.xml" ContentType="application/vnd.openxmlformats-officedocument.drawingml.chartshapes+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9.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0.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2.xml" ContentType="application/vnd.openxmlformats-officedocument.themeOverrid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theme/themeOverride3.xml" ContentType="application/vnd.openxmlformats-officedocument.themeOverride+xml"/>
  <Override PartName="/xl/drawings/drawing11.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2.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3.xml" ContentType="application/vnd.openxmlformats-officedocument.drawingml.chartshapes+xml"/>
  <Override PartName="/xl/drawings/drawing14.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001"/>
  <workbookPr defaultThemeVersion="124226"/>
  <mc:AlternateContent xmlns:mc="http://schemas.openxmlformats.org/markup-compatibility/2006">
    <mc:Choice Requires="x15">
      <x15ac:absPath xmlns:x15ac="http://schemas.microsoft.com/office/spreadsheetml/2010/11/ac" url="H:\APP\PA\Strategic Planning\Annual Projects\Regional Plan\2018\Regional Workbooks\Workbooks_Posted_October2018\"/>
    </mc:Choice>
  </mc:AlternateContent>
  <xr:revisionPtr revIDLastSave="0" documentId="13_ncr:1_{4778ED60-2292-408C-A3C6-152531F20567}" xr6:coauthVersionLast="38" xr6:coauthVersionMax="38" xr10:uidLastSave="{00000000-0000-0000-0000-000000000000}"/>
  <bookViews>
    <workbookView xWindow="0" yWindow="0" windowWidth="28800" windowHeight="11835" tabRatio="891" xr2:uid="{00000000-000D-0000-FFFF-FFFF00000000}"/>
  </bookViews>
  <sheets>
    <sheet name="Contents" sheetId="1" r:id="rId1"/>
    <sheet name="Map" sheetId="10" r:id="rId2"/>
    <sheet name="Occ. Growth" sheetId="7" r:id="rId3"/>
    <sheet name="Pop. Proj." sheetId="4" r:id="rId4"/>
    <sheet name="Attainment" sheetId="22" r:id="rId5"/>
    <sheet name="Comp by Inst Reg-counts" sheetId="17" r:id="rId6"/>
    <sheet name="Comp by Inst Reg-percent" sheetId="16" r:id="rId7"/>
    <sheet name="6-YR Grad Rate" sheetId="25" r:id="rId8"/>
    <sheet name="HS to Coll. " sheetId="12" r:id="rId9"/>
    <sheet name="HS to Coll - College Readiness" sheetId="19" r:id="rId10"/>
    <sheet name="Enrollment-Region of Residence" sheetId="3" r:id="rId11"/>
    <sheet name="Enrollment at Inst in Region" sheetId="21" r:id="rId12"/>
    <sheet name="Enrollment In&amp;Out" sheetId="9" r:id="rId13"/>
  </sheets>
  <externalReferences>
    <externalReference r:id="rId14"/>
  </externalReferences>
  <definedNames>
    <definedName name="black" localSheetId="7">#REF!</definedName>
    <definedName name="black">#REF!</definedName>
    <definedName name="black6">#REF!</definedName>
    <definedName name="black8">#REF!</definedName>
    <definedName name="black9">#REF!</definedName>
    <definedName name="Completion_by_Region_of_Fice_FY" localSheetId="7">#REF!</definedName>
    <definedName name="Completion_by_Region_of_Fice_FY">#REF!</definedName>
    <definedName name="Completion_Pell_By_Level_Region" localSheetId="7">#REF!</definedName>
    <definedName name="Completion_Pell_By_Level_Region">#REF!</definedName>
    <definedName name="female" localSheetId="7">#REF!</definedName>
    <definedName name="female">#REF!</definedName>
    <definedName name="female6">#REF!</definedName>
    <definedName name="female8">#REF!</definedName>
    <definedName name="female9">#REF!</definedName>
    <definedName name="hispanic" localSheetId="7">#REF!</definedName>
    <definedName name="hispanic">#REF!</definedName>
    <definedName name="hispanic6">#REF!</definedName>
    <definedName name="hispanic8">#REF!</definedName>
    <definedName name="hispanic9">#REF!</definedName>
    <definedName name="iname">#REF!</definedName>
    <definedName name="InstiName" localSheetId="7">#REF!</definedName>
    <definedName name="InstiName">#REF!</definedName>
    <definedName name="instname" localSheetId="7">#REF!</definedName>
    <definedName name="instname">#REF!</definedName>
    <definedName name="instname6">#REF!</definedName>
    <definedName name="instname8">#REF!</definedName>
    <definedName name="instname9">#REF!</definedName>
    <definedName name="male" localSheetId="7">#REF!</definedName>
    <definedName name="male">#REF!</definedName>
    <definedName name="male6">#REF!</definedName>
    <definedName name="male8">#REF!</definedName>
    <definedName name="male9">#REF!</definedName>
    <definedName name="other" localSheetId="7">#REF!</definedName>
    <definedName name="other">#REF!</definedName>
    <definedName name="other6">#REF!</definedName>
    <definedName name="other8">#REF!</definedName>
    <definedName name="other9">#REF!</definedName>
    <definedName name="PellTotal" localSheetId="7">#REF!</definedName>
    <definedName name="PellTotal">#REF!</definedName>
    <definedName name="PellTotal6">#REF!</definedName>
    <definedName name="_xlnm.Print_Area" localSheetId="4">Attainment!$A$1:$G$53</definedName>
    <definedName name="_xlnm.Print_Area" localSheetId="5">'Comp by Inst Reg-counts'!$A$1:$K$72</definedName>
    <definedName name="_xlnm.Print_Area" localSheetId="6">'Comp by Inst Reg-percent'!$A$1:$K$69</definedName>
    <definedName name="_xlnm.Print_Area" localSheetId="0">Contents!$A$1:$H$32</definedName>
    <definedName name="_xlnm.Print_Area" localSheetId="11">'Enrollment at Inst in Region'!$A$1:$M$45</definedName>
    <definedName name="_xlnm.Print_Area" localSheetId="12">'Enrollment In&amp;Out'!$A$1:$H$54</definedName>
    <definedName name="_xlnm.Print_Area" localSheetId="10">'Enrollment-Region of Residence'!$A$1:$M$36</definedName>
    <definedName name="_xlnm.Print_Area" localSheetId="9">'HS to Coll - College Readiness'!$A$1:$I$68</definedName>
    <definedName name="_xlnm.Print_Area" localSheetId="8">'HS to Coll. '!$A$1:$K$183</definedName>
    <definedName name="_xlnm.Print_Area" localSheetId="1">Map!$A$1:$H$44</definedName>
    <definedName name="_xlnm.Print_Area" localSheetId="2">'Occ. Growth'!$A$1:$H$23</definedName>
    <definedName name="_xlnm.Print_Area" localSheetId="3">'Pop. Proj.'!$A$1:$K$47</definedName>
    <definedName name="total" localSheetId="7">#REF!</definedName>
    <definedName name="total">#REF!</definedName>
    <definedName name="total6">#REF!</definedName>
    <definedName name="total8">#REF!</definedName>
    <definedName name="total9">#REF!</definedName>
    <definedName name="totalx">#REF!</definedName>
    <definedName name="white" localSheetId="7">#REF!</definedName>
    <definedName name="white">#REF!</definedName>
    <definedName name="white6">#REF!</definedName>
    <definedName name="white8">#REF!</definedName>
    <definedName name="white9">#REF!</definedName>
  </definedNames>
  <calcPr calcId="17902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N34" i="17" l="1"/>
  <c r="M34" i="17"/>
  <c r="L34" i="17"/>
  <c r="N28" i="17"/>
  <c r="M28" i="17"/>
  <c r="L28" i="17"/>
  <c r="N46" i="17" l="1"/>
  <c r="L46" i="17"/>
  <c r="M45" i="17"/>
  <c r="N45" i="17"/>
  <c r="M46" i="17"/>
  <c r="L45" i="17"/>
  <c r="G23" i="12"/>
  <c r="G22" i="12"/>
  <c r="E66" i="17" l="1"/>
  <c r="E65" i="17"/>
  <c r="B48" i="16"/>
  <c r="E48" i="16" s="1"/>
  <c r="B49" i="16"/>
  <c r="J49" i="16" s="1"/>
  <c r="B50" i="16"/>
  <c r="E50" i="16" s="1"/>
  <c r="B47" i="16"/>
  <c r="J47" i="16" s="1"/>
  <c r="D47" i="16" l="1"/>
  <c r="D49" i="16"/>
  <c r="F47" i="16"/>
  <c r="H49" i="16"/>
  <c r="H47" i="16"/>
  <c r="F48" i="16"/>
  <c r="F50" i="16"/>
  <c r="E47" i="16"/>
  <c r="C48" i="16"/>
  <c r="G48" i="16"/>
  <c r="E49" i="16"/>
  <c r="C50" i="16"/>
  <c r="G50" i="16"/>
  <c r="J48" i="16"/>
  <c r="D48" i="16"/>
  <c r="H48" i="16"/>
  <c r="F49" i="16"/>
  <c r="D50" i="16"/>
  <c r="H50" i="16"/>
  <c r="C47" i="16"/>
  <c r="G47" i="16"/>
  <c r="C49" i="16"/>
  <c r="G49" i="16"/>
  <c r="B22" i="16" l="1"/>
  <c r="B23" i="16"/>
  <c r="B14" i="16"/>
  <c r="B16" i="16"/>
  <c r="B15" i="16"/>
  <c r="B13" i="16"/>
  <c r="J13" i="16" s="1"/>
  <c r="J28" i="17"/>
  <c r="J34" i="17"/>
  <c r="F34" i="17"/>
  <c r="E34" i="17"/>
  <c r="H34" i="17"/>
  <c r="D34" i="17"/>
  <c r="G34" i="17"/>
  <c r="C34" i="17"/>
  <c r="B34" i="17"/>
  <c r="F28" i="17"/>
  <c r="E28" i="17"/>
  <c r="H28" i="17"/>
  <c r="D28" i="17"/>
  <c r="G28" i="17"/>
  <c r="C28" i="17"/>
  <c r="B28" i="17"/>
  <c r="J45" i="17" l="1"/>
  <c r="F23" i="16"/>
  <c r="J23" i="16"/>
  <c r="D22" i="16"/>
  <c r="J22" i="16"/>
  <c r="C23" i="16"/>
  <c r="D23" i="16"/>
  <c r="G23" i="16"/>
  <c r="H23" i="16"/>
  <c r="C22" i="16"/>
  <c r="H22" i="16"/>
  <c r="E23" i="16"/>
  <c r="G22" i="16"/>
  <c r="F22" i="16"/>
  <c r="E22" i="16"/>
  <c r="B25" i="16"/>
  <c r="J25" i="16" s="1"/>
  <c r="C15" i="16"/>
  <c r="J15" i="16"/>
  <c r="C16" i="16"/>
  <c r="J16" i="16"/>
  <c r="F14" i="16"/>
  <c r="J14" i="16"/>
  <c r="C13" i="16"/>
  <c r="F16" i="16"/>
  <c r="D16" i="16"/>
  <c r="H15" i="16"/>
  <c r="E14" i="16"/>
  <c r="D14" i="16"/>
  <c r="G13" i="16"/>
  <c r="D15" i="16"/>
  <c r="H14" i="16"/>
  <c r="E13" i="16"/>
  <c r="G14" i="16"/>
  <c r="F13" i="16"/>
  <c r="G15" i="16"/>
  <c r="E16" i="16"/>
  <c r="H16" i="16"/>
  <c r="H13" i="16"/>
  <c r="E15" i="16"/>
  <c r="F15" i="16"/>
  <c r="G16" i="16"/>
  <c r="D13" i="16"/>
  <c r="C14" i="16"/>
  <c r="B18" i="16"/>
  <c r="J46" i="17"/>
  <c r="G45" i="17"/>
  <c r="G46" i="17"/>
  <c r="H45" i="17"/>
  <c r="H46" i="17"/>
  <c r="F46" i="17"/>
  <c r="F45" i="17"/>
  <c r="D46" i="17"/>
  <c r="D45" i="17"/>
  <c r="C45" i="17"/>
  <c r="C46" i="17"/>
  <c r="E46" i="17"/>
  <c r="E45" i="17"/>
  <c r="B45" i="17"/>
  <c r="B46" i="17"/>
  <c r="B14" i="17" s="1"/>
  <c r="B38" i="16" l="1"/>
  <c r="B39" i="16"/>
  <c r="H18" i="16"/>
  <c r="J18" i="16"/>
  <c r="F18" i="16"/>
  <c r="G18" i="16"/>
  <c r="D18" i="16"/>
  <c r="E18" i="16"/>
  <c r="C18" i="16"/>
  <c r="E35" i="9"/>
  <c r="E34" i="9"/>
  <c r="F35" i="9"/>
  <c r="F34" i="9"/>
  <c r="B37" i="9"/>
  <c r="B23" i="9"/>
  <c r="E22" i="9" l="1"/>
  <c r="F22" i="9"/>
  <c r="C36" i="9" s="1"/>
  <c r="D36" i="9" s="1"/>
  <c r="F36" i="9" s="1"/>
  <c r="B18" i="9"/>
  <c r="B29" i="9" s="1"/>
  <c r="D58" i="17"/>
  <c r="F58" i="17"/>
  <c r="B58" i="17"/>
  <c r="H58" i="17"/>
  <c r="C58" i="17"/>
  <c r="G58" i="17"/>
  <c r="E58" i="17"/>
  <c r="C12" i="21"/>
  <c r="C13" i="21"/>
  <c r="C14" i="21"/>
  <c r="C15" i="21"/>
  <c r="C16" i="21"/>
  <c r="C37" i="9" l="1"/>
  <c r="E36" i="9"/>
  <c r="D37" i="9"/>
  <c r="H63" i="12"/>
  <c r="E63" i="12"/>
  <c r="F63" i="12"/>
  <c r="D63" i="12"/>
  <c r="E37" i="9" l="1"/>
  <c r="F37" i="9"/>
  <c r="G63" i="12"/>
  <c r="G44" i="12" l="1"/>
  <c r="C15" i="3" l="1"/>
  <c r="K15" i="3" s="1"/>
  <c r="J15" i="3" l="1"/>
  <c r="H15" i="3"/>
  <c r="I15" i="3"/>
  <c r="C14" i="12" l="1"/>
  <c r="E14" i="12" l="1"/>
  <c r="J58" i="17" l="1"/>
  <c r="D67" i="17" s="1"/>
  <c r="C14" i="3" l="1"/>
  <c r="C13" i="3"/>
  <c r="C12" i="3"/>
  <c r="H12" i="3" s="1"/>
  <c r="J14" i="3" l="1"/>
  <c r="H14" i="3"/>
  <c r="I14" i="3"/>
  <c r="K14" i="3"/>
  <c r="K12" i="3"/>
  <c r="J12" i="3"/>
  <c r="I12" i="3"/>
  <c r="J13" i="3"/>
  <c r="K13" i="3"/>
  <c r="H13" i="3"/>
  <c r="I13" i="3"/>
  <c r="J22" i="12" l="1"/>
  <c r="I22" i="12"/>
  <c r="H22" i="12"/>
  <c r="G14" i="12" l="1"/>
  <c r="F14" i="12"/>
  <c r="K36" i="4" l="1"/>
  <c r="K37" i="4"/>
  <c r="K38" i="4"/>
  <c r="K39" i="4"/>
  <c r="K41" i="4"/>
  <c r="K42" i="4"/>
  <c r="K43" i="4"/>
  <c r="K44" i="4"/>
  <c r="K32" i="4"/>
  <c r="J32" i="4" s="1"/>
  <c r="K33" i="4"/>
  <c r="J33" i="4" s="1"/>
  <c r="K34" i="4"/>
  <c r="J34" i="4" s="1"/>
  <c r="K31" i="4"/>
  <c r="J31" i="4" s="1"/>
  <c r="J36" i="4" l="1"/>
  <c r="J37" i="4"/>
  <c r="J38" i="4"/>
  <c r="J39" i="4"/>
  <c r="G45" i="12" l="1"/>
  <c r="J23" i="12"/>
  <c r="I23" i="12"/>
  <c r="H23" i="12"/>
  <c r="K23" i="12"/>
  <c r="K22" i="12"/>
  <c r="J44" i="4"/>
  <c r="H44" i="4"/>
  <c r="F44" i="4"/>
  <c r="D44" i="4"/>
  <c r="J43" i="4"/>
  <c r="H43" i="4"/>
  <c r="F43" i="4"/>
  <c r="D43" i="4"/>
  <c r="J42" i="4"/>
  <c r="H42" i="4"/>
  <c r="F42" i="4"/>
  <c r="D42" i="4"/>
  <c r="J41" i="4"/>
  <c r="H41" i="4"/>
  <c r="F41" i="4"/>
  <c r="D41" i="4"/>
  <c r="H39" i="4"/>
  <c r="F39" i="4"/>
  <c r="D39" i="4"/>
  <c r="H38" i="4"/>
  <c r="F38" i="4"/>
  <c r="D38" i="4"/>
  <c r="H37" i="4"/>
  <c r="F37" i="4"/>
  <c r="D37" i="4"/>
  <c r="H36" i="4"/>
  <c r="F36" i="4"/>
  <c r="D36" i="4"/>
  <c r="H34" i="4"/>
  <c r="F34" i="4"/>
  <c r="D34" i="4"/>
  <c r="H33" i="4"/>
  <c r="F33" i="4"/>
  <c r="D33" i="4"/>
  <c r="H32" i="4"/>
  <c r="F32" i="4"/>
  <c r="D32" i="4"/>
  <c r="H31" i="4"/>
  <c r="F31" i="4"/>
  <c r="D31" i="4"/>
  <c r="C67" i="17" l="1"/>
  <c r="E67" i="17" s="1"/>
</calcChain>
</file>

<file path=xl/sharedStrings.xml><?xml version="1.0" encoding="utf-8"?>
<sst xmlns="http://schemas.openxmlformats.org/spreadsheetml/2006/main" count="798" uniqueCount="364">
  <si>
    <t>High Plains</t>
  </si>
  <si>
    <t>Male</t>
  </si>
  <si>
    <t>Female</t>
  </si>
  <si>
    <t>White</t>
  </si>
  <si>
    <t>African American</t>
  </si>
  <si>
    <t>Hispanic</t>
  </si>
  <si>
    <t>Year</t>
  </si>
  <si>
    <t>Region</t>
  </si>
  <si>
    <t>Gender</t>
  </si>
  <si>
    <t>Cohort Size</t>
  </si>
  <si>
    <t>6-year</t>
  </si>
  <si>
    <t>Statewide</t>
  </si>
  <si>
    <t>F</t>
  </si>
  <si>
    <t>M</t>
  </si>
  <si>
    <t>Description</t>
  </si>
  <si>
    <t>Total</t>
  </si>
  <si>
    <t>Other</t>
  </si>
  <si>
    <t>4-Yr</t>
  </si>
  <si>
    <t>2-Yr</t>
  </si>
  <si>
    <t>Public</t>
  </si>
  <si>
    <t>Two-Year Public Colleges</t>
  </si>
  <si>
    <t>Metroplex</t>
  </si>
  <si>
    <t>Northwest</t>
  </si>
  <si>
    <t>South Texas</t>
  </si>
  <si>
    <t>Gulf Coast</t>
  </si>
  <si>
    <t>Four-Year Public Institutions</t>
  </si>
  <si>
    <t>Southeast</t>
  </si>
  <si>
    <t>Upper East</t>
  </si>
  <si>
    <t>Upper Rio Grande</t>
  </si>
  <si>
    <t>Independent Institutions</t>
  </si>
  <si>
    <t>Source: THECB and Institutional Data</t>
  </si>
  <si>
    <t>Back to Contents</t>
  </si>
  <si>
    <t>Occupation Title</t>
  </si>
  <si>
    <t>High Growth in:</t>
  </si>
  <si>
    <t>Jobs</t>
  </si>
  <si>
    <t>Change (New Jobs)</t>
  </si>
  <si>
    <t>Percent Change</t>
  </si>
  <si>
    <t>Percent</t>
  </si>
  <si>
    <t>Registered Nurses</t>
  </si>
  <si>
    <t>Certificate</t>
  </si>
  <si>
    <t>Bachelor's</t>
  </si>
  <si>
    <t>Map</t>
  </si>
  <si>
    <t>P</t>
  </si>
  <si>
    <t>Source: Texas Workforce Commission</t>
  </si>
  <si>
    <t>ALAMO CCD NW VISTA COLLEGE</t>
  </si>
  <si>
    <t>COASTAL BEND COLLEGE</t>
  </si>
  <si>
    <t>SOUTHWEST TEXAS JUNIOR COLLEGE</t>
  </si>
  <si>
    <t>TEXAS A&amp;M UNIV-CORPUS CHRISTI</t>
  </si>
  <si>
    <t>TEXAS A&amp;M UNIV-KINGSVILLE</t>
  </si>
  <si>
    <t>U. OF TEXAS AT SAN ANTONIO</t>
  </si>
  <si>
    <t>SCHREINER UNIVERSITY</t>
  </si>
  <si>
    <t>ST. MARY'S UNIVERSITY</t>
  </si>
  <si>
    <t>TRINITY UNIVERSITY</t>
  </si>
  <si>
    <t>UNIV OF THE INCARNATE WORD</t>
  </si>
  <si>
    <t>College Enrollment Status</t>
  </si>
  <si>
    <t>1.Did not attend immediately</t>
  </si>
  <si>
    <t>2.Started at two-year</t>
  </si>
  <si>
    <t>3.Started at four-year</t>
  </si>
  <si>
    <t>Region Total</t>
  </si>
  <si>
    <t>Total, All Occupations</t>
  </si>
  <si>
    <t>4-Yr Insts</t>
  </si>
  <si>
    <t>2-Yr Insts</t>
  </si>
  <si>
    <t xml:space="preserve">Total </t>
  </si>
  <si>
    <t>Total In Region Enrollment</t>
  </si>
  <si>
    <t xml:space="preserve">THECB Region </t>
  </si>
  <si>
    <t>Enrolled In Region</t>
  </si>
  <si>
    <t>Enrolled Out of Region</t>
  </si>
  <si>
    <t>High School Grads</t>
  </si>
  <si>
    <t>Enrolled Immediately</t>
  </si>
  <si>
    <t>Based on Highest Degree Earned</t>
  </si>
  <si>
    <t>Awards from 4-year and 2-year public and independent institutions</t>
  </si>
  <si>
    <t>THECB Region</t>
  </si>
  <si>
    <t>College Graduation Status and Highest Degree Granting Institution</t>
  </si>
  <si>
    <t>ABILENE CHRISTIAN UNIVERSITY</t>
  </si>
  <si>
    <t>AUSTIN COLLEGE</t>
  </si>
  <si>
    <t>BAYLOR UNIVERSITY</t>
  </si>
  <si>
    <t>DALLAS BAPTIST UNIVERSITY</t>
  </si>
  <si>
    <t>HARDIN-SIMMONS UNIVERSITY</t>
  </si>
  <si>
    <t>HOWARD PAYNE UNIVERSITY</t>
  </si>
  <si>
    <t>LETOURNEAU UNIVERSITY</t>
  </si>
  <si>
    <t>MCMURRY UNIVERSITY</t>
  </si>
  <si>
    <t>MIDWESTERN STATE UNIVERSITY</t>
  </si>
  <si>
    <t>PRAIRIE VIEW A&amp;M UNIVERSITY</t>
  </si>
  <si>
    <t>RICE UNIVERSITY</t>
  </si>
  <si>
    <t>SAM HOUSTON STATE UNIVERSITY</t>
  </si>
  <si>
    <t>SOUTHERN METHODIST UNIVERSITY</t>
  </si>
  <si>
    <t>SOUTHWESTERN ASSEM OF GOD UNIV</t>
  </si>
  <si>
    <t>SOUTHWESTERN UNIVERSITY</t>
  </si>
  <si>
    <t>ST. EDWARD'S UNIVERSITY</t>
  </si>
  <si>
    <t>STEPHEN F. AUSTIN STATE UNIV</t>
  </si>
  <si>
    <t>SUL ROSS STATE UNIVERSITY</t>
  </si>
  <si>
    <t>TAMU SYSTEM HLTH SCI CTR</t>
  </si>
  <si>
    <t>TARLETON STATE UNIVERSITY</t>
  </si>
  <si>
    <t>TEXAS A&amp;M UNIV AT GALVESTON</t>
  </si>
  <si>
    <t>TEXAS A&amp;M UNIVERSITY</t>
  </si>
  <si>
    <t>TEXAS A&amp;M UNIVERSITY-COMMERCE</t>
  </si>
  <si>
    <t>TEXAS CHRISTIAN UNIVERSITY</t>
  </si>
  <si>
    <t>TEXAS STATE UNIVERSITY</t>
  </si>
  <si>
    <t>TEXAS TECH UNIV HLTH SCI CTR</t>
  </si>
  <si>
    <t>TEXAS TECH UNIVERSITY</t>
  </si>
  <si>
    <t>TEXAS WESLEYAN UNIVERSITY</t>
  </si>
  <si>
    <t>TEXAS WOMAN'S UNIVERSITY</t>
  </si>
  <si>
    <t>U. OF TEXAS AT ARLINGTON</t>
  </si>
  <si>
    <t>U. OF TEXAS AT AUSTIN</t>
  </si>
  <si>
    <t>U. OF TEXAS AT DALLAS</t>
  </si>
  <si>
    <t>U. OF TEXAS AT EL PASO</t>
  </si>
  <si>
    <t>U. OF TEXAS AT TYLER</t>
  </si>
  <si>
    <t>U. OF TEXAS-PERMIAN BASIN</t>
  </si>
  <si>
    <t>UNIV OF MARY HARDIN-BAYLOR</t>
  </si>
  <si>
    <t>UNIVERSITY OF DALLAS</t>
  </si>
  <si>
    <t>UNIVERSITY OF HOUSTON</t>
  </si>
  <si>
    <t>UNIVERSITY OF NORTH TEXAS</t>
  </si>
  <si>
    <t>WAYLAND BAPTIST UNIVERSITY</t>
  </si>
  <si>
    <t>WEST TEXAS A&amp;M UNIVERSITY</t>
  </si>
  <si>
    <t>ALAMO CCD SAN ANTONIO COLLEGE</t>
  </si>
  <si>
    <t>AUSTIN COMMUNITY COLLEGE</t>
  </si>
  <si>
    <t>CENTRAL TEXAS COLLEGE</t>
  </si>
  <si>
    <t>CLARENDON COLLEGE</t>
  </si>
  <si>
    <t>DCCCD CEDAR VALLEY COLLEGE</t>
  </si>
  <si>
    <t>DCCCD NORTH LAKE COLLEGE</t>
  </si>
  <si>
    <t>HILL COLLEGE</t>
  </si>
  <si>
    <t>KILGORE COLLEGE</t>
  </si>
  <si>
    <t>MCLENNAN COMMUNITY COLLEGE</t>
  </si>
  <si>
    <t>NAVARRO COLLEGE</t>
  </si>
  <si>
    <t>NORTH CENTRAL TEXAS COLLEGE</t>
  </si>
  <si>
    <t>RANGER COLLEGE</t>
  </si>
  <si>
    <t>SOUTH PLAINS COLLEGE</t>
  </si>
  <si>
    <t>TEXAS STATE T. C. WACO</t>
  </si>
  <si>
    <t>TRINITY VALLEY COMM COLLEGE</t>
  </si>
  <si>
    <t>TYLER JUNIOR COLLEGE</t>
  </si>
  <si>
    <t>VERNON COLLEGE</t>
  </si>
  <si>
    <t>WESTERN TEXAS COLLEGE</t>
  </si>
  <si>
    <t>Source: TEA, THECB</t>
  </si>
  <si>
    <t>GRAYSON COLLEGE</t>
  </si>
  <si>
    <t>Enrollment</t>
  </si>
  <si>
    <t>West
 Texas</t>
  </si>
  <si>
    <t>Region 9</t>
  </si>
  <si>
    <t>Certificate or higher attainment</t>
  </si>
  <si>
    <t>Population age 25-34 (PUMS 1-year estimate, ACS)</t>
  </si>
  <si>
    <t>SOUTHWESTERN CHRISTIAN COLLEGE</t>
  </si>
  <si>
    <t>Others</t>
  </si>
  <si>
    <t>Leading occupations typically requiring an associate's degree or higher*</t>
  </si>
  <si>
    <t>*Occupations with 500 or more jobs in 2014.</t>
  </si>
  <si>
    <t xml:space="preserve">White </t>
  </si>
  <si>
    <t xml:space="preserve">Male </t>
  </si>
  <si>
    <t>Public Health Related Institutions</t>
  </si>
  <si>
    <t>Public Two-Year Colleges</t>
  </si>
  <si>
    <t>Public Four-Year  Institutions</t>
  </si>
  <si>
    <t>Associates</t>
  </si>
  <si>
    <t>Master's</t>
  </si>
  <si>
    <t xml:space="preserve">Educational attainment (% cert or higher) </t>
  </si>
  <si>
    <t>Economically Disadvantaged</t>
  </si>
  <si>
    <t>Pell</t>
  </si>
  <si>
    <t>N/A</t>
  </si>
  <si>
    <t>Region of HE Institution</t>
  </si>
  <si>
    <t>Associate</t>
  </si>
  <si>
    <t>HS Graduates</t>
  </si>
  <si>
    <t>Independent</t>
  </si>
  <si>
    <t>Total Two-Year Public</t>
  </si>
  <si>
    <t>Total Four-Year Public</t>
  </si>
  <si>
    <t>Total Independent</t>
  </si>
  <si>
    <t>In Region</t>
  </si>
  <si>
    <t>Out of Region</t>
  </si>
  <si>
    <t>Number of HS Grads Enrolling in HE</t>
  </si>
  <si>
    <t>6-Year Grad Rates</t>
  </si>
  <si>
    <t>Age 0-17</t>
  </si>
  <si>
    <t>Age 18-24</t>
  </si>
  <si>
    <t>Age 25-34</t>
  </si>
  <si>
    <t>Source: Texas Demographic Center, http://txsdc.utsa.edu/</t>
  </si>
  <si>
    <t>Other*</t>
  </si>
  <si>
    <t>Age</t>
  </si>
  <si>
    <t>Population age 25-34 ('2014' TSDC projections, 0.5 migration scenario)</t>
  </si>
  <si>
    <t>Certificate or higher attainment - 2015 regional estimates inflated to 2030 level</t>
  </si>
  <si>
    <t>*Economically Disadvantaged</t>
  </si>
  <si>
    <t>All Institutions (All Sectors) Total</t>
  </si>
  <si>
    <t>Public Institutions (all Sectors) Total</t>
  </si>
  <si>
    <t>Projections for 2020, 2025, 2030 to reach 60x30</t>
  </si>
  <si>
    <t>Associate Degree</t>
  </si>
  <si>
    <t>Bachelor's or Higher</t>
  </si>
  <si>
    <t>Bachelor's or Higher Degree</t>
  </si>
  <si>
    <t xml:space="preserve">Percentage Earned </t>
  </si>
  <si>
    <t>% Bachelor's or Higher</t>
  </si>
  <si>
    <t>Public 2-yr</t>
  </si>
  <si>
    <t>Public 4-yr</t>
  </si>
  <si>
    <t>% of Enrollment</t>
  </si>
  <si>
    <t>Source: American Community Survey, US Census Bureau and THECB.</t>
  </si>
  <si>
    <t>Source:  THECB</t>
  </si>
  <si>
    <t>Projections for 2020, 2025, 2030 to Reach 60x30 Targets</t>
  </si>
  <si>
    <t>Workbook Table of Contents</t>
  </si>
  <si>
    <t>Educated Population</t>
  </si>
  <si>
    <t>**Economically Disadvantaged</t>
  </si>
  <si>
    <t>Six-Year Graduation Rates - Percentage of First Time Undergraduate Students that Graduate within 6 Years</t>
  </si>
  <si>
    <t>Source: THECB</t>
  </si>
  <si>
    <t>All Areas</t>
  </si>
  <si>
    <t>Math</t>
  </si>
  <si>
    <t>Writing</t>
  </si>
  <si>
    <t>Reading</t>
  </si>
  <si>
    <t xml:space="preserve"> TSI Assessment Area</t>
  </si>
  <si>
    <t>High School Graduates Meeting Texas Success Initiative (TSI) Standards</t>
  </si>
  <si>
    <t>% Public Univ</t>
  </si>
  <si>
    <t>Trackable HS Grads</t>
  </si>
  <si>
    <t>Number</t>
  </si>
  <si>
    <t>% Independent</t>
  </si>
  <si>
    <t>Total Enrolled in Higher Ed</t>
  </si>
  <si>
    <t>Total High School Grads</t>
  </si>
  <si>
    <t>Total HS Graduates</t>
  </si>
  <si>
    <t>Current Estimates of Regional Population and Population Projections for 2020, 2025, 2030</t>
  </si>
  <si>
    <t>Current Estimates of 60x30 Educated Population and Projections for 2020, 2025, 2030</t>
  </si>
  <si>
    <t>High School to College - Increase the Percentage of Texas High School Graduates Enrolling in Higher Education</t>
  </si>
  <si>
    <t>Occupations Adding the Most New Jobs or Growing the Fastest in a Region, 2014-2024.</t>
  </si>
  <si>
    <t>Regional Map of Institutions of Higher Education</t>
  </si>
  <si>
    <t>Completion by Institution - #</t>
  </si>
  <si>
    <t>Completion by Institution - %</t>
  </si>
  <si>
    <t>HS to College - College Readiness</t>
  </si>
  <si>
    <t>#</t>
  </si>
  <si>
    <t xml:space="preserve">% </t>
  </si>
  <si>
    <r>
      <t xml:space="preserve">* Projections of future benchmarks outlined in </t>
    </r>
    <r>
      <rPr>
        <b/>
        <sz val="10"/>
        <color rgb="FF005F84"/>
        <rFont val="Tahoma"/>
        <family val="2"/>
      </rPr>
      <t>blue</t>
    </r>
  </si>
  <si>
    <t xml:space="preserve">Statewide Hispanic </t>
  </si>
  <si>
    <t>Statewide African American</t>
  </si>
  <si>
    <t>Statewide Economically Disadvantaged</t>
  </si>
  <si>
    <t>Statewide Male</t>
  </si>
  <si>
    <t>Ten-year graduation rates can be found in topic workbooks in regional portal (http://www.txhighereddata.org/reports/performance/regions/)</t>
  </si>
  <si>
    <t xml:space="preserve">* Four-year graduation rates are reported in THECB's Accountability system (http://www.txhigheredaccountability.org/acctpublic/). </t>
  </si>
  <si>
    <t xml:space="preserve">* Other includes Asian, Native American and all other race/ethnicities reported </t>
  </si>
  <si>
    <t>**Economically Disadvantaged students only include students completing a certificate, associate, or bachelor's degree.</t>
  </si>
  <si>
    <t>* Economically Disadvantaged students only include students completing a certificate, associate, or bachelor's degree.</t>
  </si>
  <si>
    <t>HS to College - 60x30TX Target</t>
  </si>
  <si>
    <t xml:space="preserve">Six-Year Graduation Rates </t>
  </si>
  <si>
    <t>College Readiness - Increase the Percentage of Texas Higher Education Students Ready for College</t>
  </si>
  <si>
    <t>Certificate or higher attainment - 2015 regional estimates inflated to 2020 level</t>
  </si>
  <si>
    <t>Certificate or higher attainment  - 2015 regional estimates inflated to 2025 level</t>
  </si>
  <si>
    <t>Statewide - Total Completions</t>
  </si>
  <si>
    <t>Completions (Certificate, Associate, Bachelor's, Master's) by Institution of Higher Education - Race/Ethnicity, Gender, Economically Disadvantaged Students - FY 2016</t>
  </si>
  <si>
    <t xml:space="preserve">For additional years of data, see the Higher Education Accountability System: http://www.txhigheredaccountability.org/acctpublic/ </t>
  </si>
  <si>
    <t>Race/ Ethnicity</t>
  </si>
  <si>
    <t>Enroll in Public 2-year</t>
  </si>
  <si>
    <t>Enroll in Public Univ</t>
  </si>
  <si>
    <t>Enroll in Independent</t>
  </si>
  <si>
    <t>% Total Enrolled in Higher Ed</t>
  </si>
  <si>
    <t>*Note: Assessment instrument and policies changed in 2015.</t>
  </si>
  <si>
    <t>Sector</t>
  </si>
  <si>
    <t>Number of Completions at Each Institution in Region</t>
  </si>
  <si>
    <t>Percentage of Completions by Race/Ethnicity and Gender at Each Institution in Region</t>
  </si>
  <si>
    <t>Enrollment in Institutions In Region and at Institutions Out of Region</t>
  </si>
  <si>
    <r>
      <rPr>
        <b/>
        <i/>
        <sz val="10"/>
        <color theme="1"/>
        <rFont val="Tahoma"/>
        <family val="2"/>
      </rPr>
      <t>Number</t>
    </r>
    <r>
      <rPr>
        <b/>
        <sz val="10"/>
        <color theme="1"/>
        <rFont val="Tahoma"/>
        <family val="2"/>
      </rPr>
      <t xml:space="preserve"> of Higher Education Completions at Each Institution In Region.</t>
    </r>
  </si>
  <si>
    <t>Regional Completion Targets*</t>
  </si>
  <si>
    <t>Region of Higher Education Institution (Institutions Located In Region)</t>
  </si>
  <si>
    <t xml:space="preserve">Students Attending High Schools In Region and Students Completing </t>
  </si>
  <si>
    <t>at Institutions of Higher Education In Region</t>
  </si>
  <si>
    <t>Students Completing Higher Education in Region</t>
  </si>
  <si>
    <r>
      <rPr>
        <b/>
        <i/>
        <sz val="10"/>
        <color theme="1"/>
        <rFont val="Tahoma"/>
        <family val="2"/>
      </rPr>
      <t>Percentage</t>
    </r>
    <r>
      <rPr>
        <b/>
        <sz val="10"/>
        <color theme="1"/>
        <rFont val="Tahoma"/>
        <family val="2"/>
      </rPr>
      <t xml:space="preserve"> of Completions by Race/Ethnicity and Gender at Each Institution In Region.</t>
    </r>
  </si>
  <si>
    <t>Percentage of HS Grads Enrolled in Higher Education</t>
  </si>
  <si>
    <t>Enrollment in Institutions of Higher Education</t>
  </si>
  <si>
    <t>Enrollment in Institutions of Higher Education In Region</t>
  </si>
  <si>
    <t>Region - Total Completions</t>
  </si>
  <si>
    <t>This workbook provides data relevant to the goals and targets of 60x30TX for your region, as well as data on population, educational attainment, enrollment in higher education, higher education outcomes and labor market information.</t>
  </si>
  <si>
    <t xml:space="preserve">Statewide </t>
  </si>
  <si>
    <t xml:space="preserve"> Percent of High School Graduates Enrolling in Higher Education the Following Year</t>
  </si>
  <si>
    <t>Central</t>
  </si>
  <si>
    <t>Elementary School Teachers, Ex. Special Education</t>
  </si>
  <si>
    <t>Students from Region's High Schools</t>
  </si>
  <si>
    <t>HS Grads in HE*</t>
  </si>
  <si>
    <t>HS Grads**</t>
  </si>
  <si>
    <t>% Public     2- yr</t>
  </si>
  <si>
    <t>UT MEDICAL BRANCH GALVESTON</t>
  </si>
  <si>
    <t>LONE STAR COLLEGE - CY-FAIR</t>
  </si>
  <si>
    <t>LONE STAR COLLEGE - KINGWOOD</t>
  </si>
  <si>
    <t>LONE STAR COLLEGE - N. HARRIS</t>
  </si>
  <si>
    <t>PANOLA COLLEGE</t>
  </si>
  <si>
    <t>General &amp; Operations Managers</t>
  </si>
  <si>
    <t>* Public high school students who graduate in the school year prior to entering public or independent higher education in the fall semester</t>
  </si>
  <si>
    <t>** Includes high school graduates minus non-trackable students. Non-tracable graduates have non-standard ID numbers that will not find a match at Texas higher education institutions.</t>
  </si>
  <si>
    <t>**** Associates degree could be earned at any institution.</t>
  </si>
  <si>
    <t xml:space="preserve">Earned Both Bachelor's or Higher &amp; Associate****  </t>
  </si>
  <si>
    <t>Who Earned a Degree or Certificate Within Six Years of HS Graduation **</t>
  </si>
  <si>
    <t>TEXAS LUTHERAN UNIVERSITY</t>
  </si>
  <si>
    <t>LONE STAR COLLEGE - MONTGOMERY</t>
  </si>
  <si>
    <t>MIDLAND COLLEGE</t>
  </si>
  <si>
    <t>SAN JACINTO COLLEGE CEN CAMPUS</t>
  </si>
  <si>
    <t>BRAZOSPORT COLLEGE</t>
  </si>
  <si>
    <t>ANGELO STATE UNIVERSITY</t>
  </si>
  <si>
    <t>LUBBOCK CHRISTIAN UNIVERSITY</t>
  </si>
  <si>
    <t>OUR LADY OF THE LAKE UNIV/SA</t>
  </si>
  <si>
    <t>UT HEALTH SCIENCE CTR/SA</t>
  </si>
  <si>
    <t>AMARILLO COLLEGE</t>
  </si>
  <si>
    <t>CISCO COLLEGE</t>
  </si>
  <si>
    <t>COLLIN CO COMM COLL DISTRICT</t>
  </si>
  <si>
    <t>DCCCD EASTFIELD COLLEGE</t>
  </si>
  <si>
    <t>HOWARD COLLEGE</t>
  </si>
  <si>
    <t>ODESSA COLLEGE</t>
  </si>
  <si>
    <t>SOUTHWEST COLLEGIATE INSTITUTE</t>
  </si>
  <si>
    <t>TARRANT CO NORTHWEST CAMPUS</t>
  </si>
  <si>
    <t>TEXAS STATE T. C. WEST TEXAS</t>
  </si>
  <si>
    <t>WEATHERFORD COLLEGE</t>
  </si>
  <si>
    <t>West Texas</t>
  </si>
  <si>
    <t>Occupations Adding the Most New Jobs or Growing the Fastest, 2014-2024, West Texas</t>
  </si>
  <si>
    <t>Secondary School Teachers, Ex Special/Career/Technical Ed</t>
  </si>
  <si>
    <t>Substitute Teachers</t>
  </si>
  <si>
    <t>Education Administrators, Elementary/Secondary School</t>
  </si>
  <si>
    <t>Middle School Teachers, Ex Special/Career/Technical Ed</t>
  </si>
  <si>
    <t>West Texas Totals</t>
  </si>
  <si>
    <t>West Texas To:</t>
  </si>
  <si>
    <t>Enrollment in West Texas Institutions and at Institutions Out of Region</t>
  </si>
  <si>
    <t>Regional Context Data Workbook - West Texas Region</t>
  </si>
  <si>
    <t>Content</t>
  </si>
  <si>
    <t>Population Projections</t>
  </si>
  <si>
    <t>Occupations Adding the Most New Jobs or Growing the Fastest In a Region, 2014-2024</t>
  </si>
  <si>
    <t>Enrollment - Region of Residence</t>
  </si>
  <si>
    <t>Enrollment at Institution in Region</t>
  </si>
  <si>
    <t>Enrollment In and Out</t>
  </si>
  <si>
    <t>Occupation Growth</t>
  </si>
  <si>
    <t>This page provides a map of all the public and independent institutions of higher education in your region. Geographic location is important to consider in terms of access to higher education. The map may be especially useful in your planning around the high school to higher education direct enrollment target.</t>
  </si>
  <si>
    <t xml:space="preserve">This page presents the most recent estimates of population in your region, as well as projections of population in three age groups - 0-17 years, 18-24 years, and the critical 60X30TX age group - 25-34 years. Projections of the proportion of the population with a postsecondary credential needed to reach the 60x30 Goal are closely linked to population growth.  </t>
  </si>
  <si>
    <t>This page presents the most recent estimates of the proportion of residents, ages 25-34, who have earned any higher education credential. We refer to this proportion as the "60x30 educated population".  Projections of the educated population in 2020, 2025 and 2030 are based on current attainment levels in each region and projected changes in regional population.</t>
  </si>
  <si>
    <t>This page presents (1) the percent of completions awarded to different race/ethnicities and gender in your region and (2) the percent of regional completions by level of credential.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Data on completions by level provides information about the mix of certificates and degrees among different student populations in your region.</t>
  </si>
  <si>
    <t>This page presents the percentage of first-time undergraduates (FTUG) enrolled full-time at public universities that complete a bachelor's degree or enrolled at community and technical colleges (CTCs)  that complete a certificate, associate degree, or above within 6 years of initial enrollment.*  Further breakdowns by gender and race/ethnicity are provided.</t>
  </si>
  <si>
    <t>continued next page</t>
  </si>
  <si>
    <t>60x30TX proposes that by 2030, 65% of high school graduates will enroll in an institution of higher education by the first fall after their graduation. The next three pages presents data that emphasize the path from high school to higher education in your region. It includes the high school-to-higher education targets at the state and regional level, current levels of direct enrollment in higher education by sector, and data about the degrees earned by students who attended high school in your region.</t>
  </si>
  <si>
    <t xml:space="preserve">This page provides data on enrollment at institutions of higher education in your region. The graph highlights the disparity in enrollment among male and female students. Data are presented by race/ethnicity and sector for your region.  </t>
  </si>
  <si>
    <t>This page provides data from the Texas Workforce Commission that projects the occupations that will add the greatest number of jobs from now until 2024.   The table below identifies occupations with greatest growth in absolute number of jobs as well as occupations with highest percentage of growth.</t>
  </si>
  <si>
    <t>% of HS Graduates in Higher Ed Meeting TSI Standards</t>
  </si>
  <si>
    <r>
      <rPr>
        <b/>
        <i/>
        <sz val="10.5"/>
        <color theme="1"/>
        <rFont val="Tahoma"/>
        <family val="2"/>
      </rPr>
      <t>60x30 Educated Population Goal: By 2030, at least 60 percent of Texans ages 25-34 will have a certificate or degree</t>
    </r>
    <r>
      <rPr>
        <b/>
        <sz val="10.5"/>
        <color theme="1"/>
        <rFont val="Tahoma"/>
        <family val="2"/>
      </rPr>
      <t xml:space="preserve">
</t>
    </r>
    <r>
      <rPr>
        <b/>
        <sz val="10"/>
        <color theme="1"/>
        <rFont val="Tahoma"/>
        <family val="2"/>
      </rPr>
      <t>Educational Attainment of Texas Residents Ages 25-34, 2015 to 2030, by Higher Education Region</t>
    </r>
    <r>
      <rPr>
        <b/>
        <sz val="10.5"/>
        <color theme="1"/>
        <rFont val="Tahoma"/>
        <family val="2"/>
      </rPr>
      <t xml:space="preserve">
</t>
    </r>
    <r>
      <rPr>
        <b/>
        <sz val="10"/>
        <color theme="1"/>
        <rFont val="Tahoma"/>
        <family val="2"/>
      </rPr>
      <t>2015 is Actual Data, 2020, 2025, and 2030 are Projections</t>
    </r>
    <r>
      <rPr>
        <b/>
        <sz val="10.5"/>
        <color theme="1"/>
        <rFont val="Tahoma"/>
        <family val="2"/>
      </rPr>
      <t xml:space="preserve">
</t>
    </r>
  </si>
  <si>
    <t>Projected educational attainment (% cert or higher postsecondary degree)</t>
  </si>
  <si>
    <t>2017 Regional Residents' Enrollments in Higher Education</t>
  </si>
  <si>
    <t>DCCCD BROOKHAVEN COLLEGE</t>
  </si>
  <si>
    <t>DCCCD EL CENTRO COLLEGE</t>
  </si>
  <si>
    <t>DCCCD MOUNTAIN VIEW COLLEGE</t>
  </si>
  <si>
    <t>TARRANT CO NORTHEAST CAMPUS</t>
  </si>
  <si>
    <t>UNT HEALTH SCIENCE CENTER</t>
  </si>
  <si>
    <t>EAST TEXAS BAPTIST UNIVERSITY</t>
  </si>
  <si>
    <t>COLLEGE OF THE MAINLAND COMMUN</t>
  </si>
  <si>
    <t>GALVESTON COLLEGE</t>
  </si>
  <si>
    <t>HOUSTON COMMUNITY COLLEGE</t>
  </si>
  <si>
    <t>LEE COLLEGE</t>
  </si>
  <si>
    <t>U. OF HOUSTON-DOWNTOWN</t>
  </si>
  <si>
    <t>BLINN COLLEGE DISTRICT</t>
  </si>
  <si>
    <t>Six-Year Graduation Rates of First Time Undergraduates (FTUG) at Public Universities (Bachelor's Degrees)- Fall 2011 Cohort</t>
  </si>
  <si>
    <t>Six-Year Graduation Rates of First Time Undergraduates (FTUG) at Public CTCs (Certificate, Associate or above) - Fall 2011 Cohort</t>
  </si>
  <si>
    <t>2009, 2010, &amp; 2011 High School Graduates by Region</t>
  </si>
  <si>
    <t>LAREDO COLLEGE</t>
  </si>
  <si>
    <t>***Counts are combined totals for 2009, 2010, and 2011 high school graduates.</t>
  </si>
  <si>
    <t>https://www.census.gov/acs/www/data/data-tables-and-tools/data-profiles/2016/</t>
  </si>
  <si>
    <t>High School Graduates (2016-2017) Enrolling in Higher Education (Fall 2017) by Race/Ethnicity</t>
  </si>
  <si>
    <t>Percent of High School Graduates (2016-2017) enrolling in Higher Education (Fall 2017)</t>
  </si>
  <si>
    <t>FY 2009, 2010, &amp; 2011 Public HS Graduates from West Texas who Earned a Degree or Certificate within Six Years of HS Graduation</t>
  </si>
  <si>
    <t>Completions by Economically Disadvantaged Students- FY 2017</t>
  </si>
  <si>
    <t>Completions by Level - FY 2017</t>
  </si>
  <si>
    <t>Completions (Certificate, Associate, Bachelor's, Master's) by Institution of Higher Education - Race/Ethnicity, Gender, Economically Disadvantaged Students - FY 2017</t>
  </si>
  <si>
    <r>
      <rPr>
        <i/>
        <sz val="10"/>
        <color theme="1"/>
        <rFont val="Tahoma"/>
        <family val="2"/>
      </rPr>
      <t>60x30TX</t>
    </r>
    <r>
      <rPr>
        <sz val="10"/>
        <color theme="1"/>
        <rFont val="Tahoma"/>
        <family val="2"/>
      </rPr>
      <t xml:space="preserve"> proposes that by 2030, 65% of high school graduates will enroll in an institution of higher education by the first fall after their graduation. This page presents data that emphasize the path from high school to higher education in your region. The first table below follows a cohort of 8th grade students from 2006 until 2016. It shows the proportion of that cohort who graduated from high school, enrolled in higher education and completed a certificate or degree.  The second graph compares the percent of high school graduates meeting college readiness (referred to as TSI readiness) in math, writing and reading in the state and in your region. The last set of graphs highlights the decreasing levels of college readiness over the last three years. It is important to note that in 2015 state assessment policies changed such that the STAAR End-of-Course (EOC) assessments which demonstrate college readiness, Algebra II and English III, were no longer required and rarely offered across districts.</t>
    </r>
  </si>
  <si>
    <t>Student Enrollment in Higher Education by Residence Prior to Enrollment</t>
  </si>
  <si>
    <t>This page provides data about enrollment in higher education among students who completed high school or were residing in your region prior to enrollment. The tables and graphs highlight changes in 4-year and 2-year enrollment between 2000 and 2017.  Data are broken out by sector and race/ethnicity.</t>
  </si>
  <si>
    <t xml:space="preserve">This page shows how many students from your region enroll in higher education institutions located in the same region and how many enroll in institutions outside of the region.  For enrollment in your region, data are provided for each institution. </t>
  </si>
  <si>
    <t>Average Annual Earnings of FY 2007 Graduates over 10 Years</t>
  </si>
  <si>
    <t>Year (Years after Graduation)</t>
  </si>
  <si>
    <t>2007 Graduates</t>
  </si>
  <si>
    <t>% Found with Earnings</t>
  </si>
  <si>
    <t>Highest Degree or Award</t>
  </si>
  <si>
    <r>
      <t xml:space="preserve">2008 </t>
    </r>
    <r>
      <rPr>
        <b/>
        <i/>
        <sz val="11"/>
        <color theme="1"/>
        <rFont val="Calibri"/>
        <family val="2"/>
        <scheme val="minor"/>
      </rPr>
      <t>(1 year)</t>
    </r>
  </si>
  <si>
    <t>2012 (5 years)</t>
  </si>
  <si>
    <t>2017 (10 years)</t>
  </si>
  <si>
    <t>Baccalaureate</t>
  </si>
  <si>
    <t>Source: TWC, THECB</t>
  </si>
  <si>
    <t>This page presents (1) THECB's regional completion targets, (2) the actual number of completions at each institution of higher education in your region, (3) institutional completion targets as identified by institutions and submitted to the THECB, and (4) the number of regional completions by level of credential for the most recent year (2017).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race/ethnicity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Institutions submitted completion targets to THECB in August 2018. These targets are displayed for 2020, 2025, and 2030 in the columns highlighted in blue below.
   Data on completions by level provides information about the mix of certificates and degrees among different student populations in your region.</t>
  </si>
  <si>
    <t>Completion Targets Submitted to the THECB August 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</si>
</sst>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0.0%"/>
    <numFmt numFmtId="165" formatCode="_(* #,##0_);_(* \(#,##0\);_(* &quot;-&quot;??_);_(@_)"/>
    <numFmt numFmtId="166" formatCode="0.0"/>
    <numFmt numFmtId="167" formatCode="_(&quot;$&quot;* #,##0_);_(&quot;$&quot;* \(#,##0\);_(&quot;$&quot;* &quot;-&quot;??_);_(@_)"/>
  </numFmts>
  <fonts count="72" x14ac:knownFonts="1">
    <font>
      <sz val="11"/>
      <color theme="1"/>
      <name val="Calibri"/>
      <family val="2"/>
      <scheme val="minor"/>
    </font>
    <font>
      <sz val="11"/>
      <color indexed="8"/>
      <name val="Calibri"/>
      <family val="2"/>
    </font>
    <font>
      <sz val="11"/>
      <color indexed="8"/>
      <name val="Calibri"/>
      <family val="2"/>
    </font>
    <font>
      <sz val="10"/>
      <name val="MS Sans Serif"/>
      <family val="2"/>
    </font>
    <font>
      <sz val="10"/>
      <name val="Tahoma"/>
      <family val="2"/>
    </font>
    <font>
      <sz val="11"/>
      <color indexed="8"/>
      <name val="Calibri"/>
      <family val="2"/>
    </font>
    <font>
      <b/>
      <sz val="10"/>
      <color indexed="8"/>
      <name val="Tahoma"/>
      <family val="2"/>
    </font>
    <font>
      <b/>
      <sz val="10"/>
      <name val="Tahoma"/>
      <family val="2"/>
    </font>
    <font>
      <sz val="10"/>
      <name val="Arial"/>
      <family val="2"/>
    </font>
    <font>
      <sz val="11"/>
      <name val="Tahoma"/>
      <family val="2"/>
    </font>
    <font>
      <b/>
      <i/>
      <sz val="10"/>
      <name val="Tahoma"/>
      <family val="2"/>
    </font>
    <font>
      <sz val="10"/>
      <name val="Arial"/>
      <family val="2"/>
    </font>
    <font>
      <sz val="11"/>
      <color theme="1"/>
      <name val="Calibri"/>
      <family val="2"/>
      <scheme val="minor"/>
    </font>
    <font>
      <sz val="8"/>
      <color theme="1"/>
      <name val="Arial"/>
      <family val="2"/>
    </font>
    <font>
      <sz val="11"/>
      <color theme="0"/>
      <name val="Calibri"/>
      <family val="2"/>
      <scheme val="minor"/>
    </font>
    <font>
      <sz val="8"/>
      <color theme="0"/>
      <name val="Arial"/>
      <family val="2"/>
    </font>
    <font>
      <sz val="11"/>
      <color rgb="FF9C0006"/>
      <name val="Calibri"/>
      <family val="2"/>
      <scheme val="minor"/>
    </font>
    <font>
      <sz val="8"/>
      <color rgb="FF9C0006"/>
      <name val="Arial"/>
      <family val="2"/>
    </font>
    <font>
      <b/>
      <sz val="11"/>
      <color rgb="FFFA7D00"/>
      <name val="Calibri"/>
      <family val="2"/>
      <scheme val="minor"/>
    </font>
    <font>
      <b/>
      <sz val="8"/>
      <color rgb="FFFA7D00"/>
      <name val="Arial"/>
      <family val="2"/>
    </font>
    <font>
      <b/>
      <sz val="11"/>
      <color theme="0"/>
      <name val="Calibri"/>
      <family val="2"/>
      <scheme val="minor"/>
    </font>
    <font>
      <b/>
      <sz val="8"/>
      <color theme="0"/>
      <name val="Arial"/>
      <family val="2"/>
    </font>
    <font>
      <i/>
      <sz val="11"/>
      <color rgb="FF7F7F7F"/>
      <name val="Calibri"/>
      <family val="2"/>
      <scheme val="minor"/>
    </font>
    <font>
      <i/>
      <sz val="8"/>
      <color rgb="FF7F7F7F"/>
      <name val="Arial"/>
      <family val="2"/>
    </font>
    <font>
      <sz val="11"/>
      <color rgb="FF006100"/>
      <name val="Calibri"/>
      <family val="2"/>
      <scheme val="minor"/>
    </font>
    <font>
      <sz val="8"/>
      <color rgb="FF006100"/>
      <name val="Arial"/>
      <family val="2"/>
    </font>
    <font>
      <b/>
      <sz val="15"/>
      <color theme="3"/>
      <name val="Calibri"/>
      <family val="2"/>
      <scheme val="minor"/>
    </font>
    <font>
      <b/>
      <sz val="15"/>
      <color theme="3"/>
      <name val="Arial"/>
      <family val="2"/>
    </font>
    <font>
      <b/>
      <sz val="13"/>
      <color theme="3"/>
      <name val="Calibri"/>
      <family val="2"/>
      <scheme val="minor"/>
    </font>
    <font>
      <b/>
      <sz val="13"/>
      <color theme="3"/>
      <name val="Arial"/>
      <family val="2"/>
    </font>
    <font>
      <b/>
      <sz val="11"/>
      <color theme="3"/>
      <name val="Calibri"/>
      <family val="2"/>
      <scheme val="minor"/>
    </font>
    <font>
      <b/>
      <sz val="11"/>
      <color theme="3"/>
      <name val="Arial"/>
      <family val="2"/>
    </font>
    <font>
      <u/>
      <sz val="11"/>
      <color theme="10"/>
      <name val="Calibri"/>
      <family val="2"/>
    </font>
    <font>
      <u/>
      <sz val="10"/>
      <color theme="10"/>
      <name val="Arial"/>
      <family val="2"/>
    </font>
    <font>
      <sz val="11"/>
      <color rgb="FF3F3F76"/>
      <name val="Calibri"/>
      <family val="2"/>
      <scheme val="minor"/>
    </font>
    <font>
      <sz val="8"/>
      <color rgb="FF3F3F76"/>
      <name val="Arial"/>
      <family val="2"/>
    </font>
    <font>
      <sz val="11"/>
      <color rgb="FFFA7D00"/>
      <name val="Calibri"/>
      <family val="2"/>
      <scheme val="minor"/>
    </font>
    <font>
      <sz val="8"/>
      <color rgb="FFFA7D00"/>
      <name val="Arial"/>
      <family val="2"/>
    </font>
    <font>
      <sz val="11"/>
      <color rgb="FF9C6500"/>
      <name val="Calibri"/>
      <family val="2"/>
      <scheme val="minor"/>
    </font>
    <font>
      <sz val="8"/>
      <color rgb="FF9C6500"/>
      <name val="Arial"/>
      <family val="2"/>
    </font>
    <font>
      <sz val="10"/>
      <color theme="1"/>
      <name val="Arial"/>
      <family val="2"/>
    </font>
    <font>
      <sz val="11"/>
      <color rgb="FF000000"/>
      <name val="Calibri"/>
      <family val="2"/>
      <scheme val="minor"/>
    </font>
    <font>
      <b/>
      <sz val="11"/>
      <color rgb="FF3F3F3F"/>
      <name val="Calibri"/>
      <family val="2"/>
      <scheme val="minor"/>
    </font>
    <font>
      <b/>
      <sz val="8"/>
      <color rgb="FF3F3F3F"/>
      <name val="Arial"/>
      <family val="2"/>
    </font>
    <font>
      <b/>
      <sz val="18"/>
      <color theme="3"/>
      <name val="Cambria"/>
      <family val="2"/>
      <scheme val="major"/>
    </font>
    <font>
      <b/>
      <sz val="11"/>
      <color theme="1"/>
      <name val="Calibri"/>
      <family val="2"/>
      <scheme val="minor"/>
    </font>
    <font>
      <b/>
      <sz val="8"/>
      <color theme="1"/>
      <name val="Arial"/>
      <family val="2"/>
    </font>
    <font>
      <sz val="11"/>
      <color rgb="FFFF0000"/>
      <name val="Calibri"/>
      <family val="2"/>
      <scheme val="minor"/>
    </font>
    <font>
      <sz val="8"/>
      <color rgb="FFFF0000"/>
      <name val="Arial"/>
      <family val="2"/>
    </font>
    <font>
      <sz val="11"/>
      <color theme="1"/>
      <name val="Tahoma"/>
      <family val="2"/>
    </font>
    <font>
      <b/>
      <sz val="11"/>
      <color theme="1"/>
      <name val="Tahoma"/>
      <family val="2"/>
    </font>
    <font>
      <b/>
      <sz val="10"/>
      <color theme="1"/>
      <name val="Tahoma"/>
      <family val="2"/>
    </font>
    <font>
      <sz val="10"/>
      <color theme="1"/>
      <name val="Tahoma"/>
      <family val="2"/>
    </font>
    <font>
      <u/>
      <sz val="11"/>
      <color theme="1"/>
      <name val="Tahoma"/>
      <family val="2"/>
    </font>
    <font>
      <sz val="11"/>
      <color theme="0"/>
      <name val="Tahoma"/>
      <family val="2"/>
    </font>
    <font>
      <u/>
      <sz val="10"/>
      <color theme="10"/>
      <name val="Tahoma"/>
      <family val="2"/>
    </font>
    <font>
      <sz val="10"/>
      <color theme="0"/>
      <name val="Tahoma"/>
      <family val="2"/>
    </font>
    <font>
      <sz val="10"/>
      <color theme="1"/>
      <name val="Wingdings 2"/>
      <family val="1"/>
      <charset val="2"/>
    </font>
    <font>
      <sz val="10"/>
      <color theme="1"/>
      <name val="Calibri"/>
      <family val="2"/>
      <scheme val="minor"/>
    </font>
    <font>
      <b/>
      <sz val="10"/>
      <color theme="0"/>
      <name val="Tahoma"/>
      <family val="2"/>
    </font>
    <font>
      <b/>
      <sz val="9"/>
      <color theme="1"/>
      <name val="Tahoma"/>
      <family val="2"/>
    </font>
    <font>
      <i/>
      <sz val="10"/>
      <color theme="1"/>
      <name val="Tahoma"/>
      <family val="2"/>
    </font>
    <font>
      <b/>
      <i/>
      <sz val="10"/>
      <color theme="1"/>
      <name val="Tahoma"/>
      <family val="2"/>
    </font>
    <font>
      <sz val="10"/>
      <color theme="0" tint="-4.9989318521683403E-2"/>
      <name val="Tahoma"/>
      <family val="2"/>
    </font>
    <font>
      <b/>
      <sz val="10"/>
      <color rgb="FF005F84"/>
      <name val="Tahoma"/>
      <family val="2"/>
    </font>
    <font>
      <sz val="10"/>
      <color rgb="FFFF0000"/>
      <name val="Tahoma"/>
      <family val="2"/>
    </font>
    <font>
      <u/>
      <sz val="10"/>
      <color theme="1"/>
      <name val="Tahoma"/>
      <family val="2"/>
    </font>
    <font>
      <sz val="36"/>
      <color theme="1"/>
      <name val="Tahoma"/>
      <family val="2"/>
    </font>
    <font>
      <sz val="11"/>
      <color rgb="FFFF0000"/>
      <name val="Tahoma"/>
      <family val="2"/>
    </font>
    <font>
      <b/>
      <sz val="10.5"/>
      <color theme="1"/>
      <name val="Tahoma"/>
      <family val="2"/>
    </font>
    <font>
      <b/>
      <i/>
      <sz val="10.5"/>
      <color theme="1"/>
      <name val="Tahoma"/>
      <family val="2"/>
    </font>
    <font>
      <b/>
      <i/>
      <sz val="11"/>
      <color theme="1"/>
      <name val="Calibri"/>
      <family val="2"/>
      <scheme val="minor"/>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5F84"/>
        <bgColor indexed="64"/>
      </patternFill>
    </fill>
    <fill>
      <patternFill patternType="solid">
        <fgColor theme="0" tint="-4.9989318521683403E-2"/>
        <bgColor indexed="64"/>
      </patternFill>
    </fill>
    <fill>
      <patternFill patternType="solid">
        <fgColor rgb="FFEDF3F9"/>
        <bgColor indexed="64"/>
      </patternFill>
    </fill>
    <fill>
      <patternFill patternType="solid">
        <fgColor theme="0" tint="-0.14999847407452621"/>
        <bgColor indexed="64"/>
      </patternFill>
    </fill>
    <fill>
      <patternFill patternType="solid">
        <fgColor rgb="FF9F3515"/>
        <bgColor indexed="64"/>
      </patternFill>
    </fill>
  </fills>
  <borders count="125">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indexed="64"/>
      </left>
      <right style="thin">
        <color indexed="64"/>
      </right>
      <top style="thick">
        <color rgb="FF005F84"/>
      </top>
      <bottom style="thin">
        <color indexed="64"/>
      </bottom>
      <diagonal/>
    </border>
    <border>
      <left style="thin">
        <color indexed="64"/>
      </left>
      <right style="thick">
        <color rgb="FF005F84"/>
      </right>
      <top style="thick">
        <color rgb="FF005F84"/>
      </top>
      <bottom style="thin">
        <color indexed="64"/>
      </bottom>
      <diagonal/>
    </border>
    <border>
      <left style="thin">
        <color indexed="64"/>
      </left>
      <right style="thick">
        <color rgb="FF005F84"/>
      </right>
      <top style="thin">
        <color indexed="64"/>
      </top>
      <bottom style="thin">
        <color indexed="64"/>
      </bottom>
      <diagonal/>
    </border>
    <border>
      <left style="thick">
        <color rgb="FF005F84"/>
      </left>
      <right style="thin">
        <color indexed="64"/>
      </right>
      <top style="thin">
        <color indexed="64"/>
      </top>
      <bottom style="thin">
        <color indexed="64"/>
      </bottom>
      <diagonal/>
    </border>
    <border>
      <left style="thick">
        <color rgb="FF005F84"/>
      </left>
      <right style="thin">
        <color indexed="64"/>
      </right>
      <top style="thin">
        <color indexed="64"/>
      </top>
      <bottom style="thick">
        <color rgb="FF005F84"/>
      </bottom>
      <diagonal/>
    </border>
    <border>
      <left style="thin">
        <color indexed="64"/>
      </left>
      <right style="thin">
        <color indexed="64"/>
      </right>
      <top style="thin">
        <color indexed="64"/>
      </top>
      <bottom style="thick">
        <color rgb="FF005F84"/>
      </bottom>
      <diagonal/>
    </border>
    <border>
      <left style="thin">
        <color indexed="64"/>
      </left>
      <right style="thick">
        <color rgb="FF005F84"/>
      </right>
      <top style="thin">
        <color indexed="64"/>
      </top>
      <bottom style="thick">
        <color rgb="FF005F84"/>
      </bottom>
      <diagonal/>
    </border>
    <border>
      <left style="thin">
        <color theme="0"/>
      </left>
      <right style="thin">
        <color indexed="64"/>
      </right>
      <top/>
      <bottom style="thin">
        <color indexed="64"/>
      </bottom>
      <diagonal/>
    </border>
    <border>
      <left style="thin">
        <color indexed="64"/>
      </left>
      <right style="thin">
        <color indexed="64"/>
      </right>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rgb="FF000000"/>
      </left>
      <right style="thin">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005F84"/>
      </left>
      <right/>
      <top style="thin">
        <color rgb="FF005F84"/>
      </top>
      <bottom style="thin">
        <color rgb="FF005F84"/>
      </bottom>
      <diagonal/>
    </border>
    <border>
      <left/>
      <right/>
      <top style="thin">
        <color rgb="FF005F84"/>
      </top>
      <bottom style="thin">
        <color rgb="FF005F84"/>
      </bottom>
      <diagonal/>
    </border>
    <border>
      <left/>
      <right style="thin">
        <color rgb="FF005F84"/>
      </right>
      <top style="thin">
        <color rgb="FF005F84"/>
      </top>
      <bottom style="thin">
        <color rgb="FF005F84"/>
      </bottom>
      <diagonal/>
    </border>
    <border>
      <left style="thin">
        <color rgb="FF005F84"/>
      </left>
      <right/>
      <top style="thin">
        <color rgb="FF005F84"/>
      </top>
      <bottom/>
      <diagonal/>
    </border>
    <border>
      <left/>
      <right/>
      <top style="thin">
        <color rgb="FF005F84"/>
      </top>
      <bottom/>
      <diagonal/>
    </border>
    <border>
      <left/>
      <right style="thin">
        <color rgb="FF005F84"/>
      </right>
      <top style="thin">
        <color rgb="FF005F84"/>
      </top>
      <bottom/>
      <diagonal/>
    </border>
    <border>
      <left style="thin">
        <color rgb="FF005F84"/>
      </left>
      <right/>
      <top/>
      <bottom/>
      <diagonal/>
    </border>
    <border>
      <left/>
      <right style="thin">
        <color rgb="FF005F84"/>
      </right>
      <top/>
      <bottom/>
      <diagonal/>
    </border>
    <border>
      <left style="thin">
        <color rgb="FF005F84"/>
      </left>
      <right/>
      <top/>
      <bottom style="thin">
        <color rgb="FF005F84"/>
      </bottom>
      <diagonal/>
    </border>
    <border>
      <left/>
      <right/>
      <top/>
      <bottom style="thin">
        <color rgb="FF005F84"/>
      </bottom>
      <diagonal/>
    </border>
    <border>
      <left/>
      <right style="thin">
        <color rgb="FF005F84"/>
      </right>
      <top/>
      <bottom style="thin">
        <color rgb="FF005F84"/>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medium">
        <color indexed="64"/>
      </left>
      <right style="medium">
        <color indexed="64"/>
      </right>
      <top style="thin">
        <color rgb="FF000000"/>
      </top>
      <bottom style="thin">
        <color rgb="FF000000"/>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bottom style="thin">
        <color rgb="FF000000"/>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rgb="FF000000"/>
      </left>
      <right style="thin">
        <color rgb="FF000000"/>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rgb="FF005F84"/>
      </left>
      <right style="thin">
        <color indexed="64"/>
      </right>
      <top style="thick">
        <color rgb="FF005F8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auto="1"/>
      </left>
      <right style="thin">
        <color indexed="64"/>
      </right>
      <top style="thin">
        <color auto="1"/>
      </top>
      <bottom style="hair">
        <color auto="1"/>
      </bottom>
      <diagonal/>
    </border>
    <border>
      <left style="thin">
        <color auto="1"/>
      </left>
      <right style="thin">
        <color indexed="64"/>
      </right>
      <top style="hair">
        <color auto="1"/>
      </top>
      <bottom style="thin">
        <color indexed="64"/>
      </bottom>
      <diagonal/>
    </border>
    <border>
      <left style="thin">
        <color rgb="FF000000"/>
      </left>
      <right/>
      <top style="medium">
        <color indexed="64"/>
      </top>
      <bottom style="thin">
        <color rgb="FF000000"/>
      </bottom>
      <diagonal/>
    </border>
    <border>
      <left style="medium">
        <color indexed="64"/>
      </left>
      <right style="medium">
        <color indexed="64"/>
      </right>
      <top style="thin">
        <color rgb="FF000000"/>
      </top>
      <bottom style="medium">
        <color indexed="64"/>
      </bottom>
      <diagonal/>
    </border>
    <border>
      <left style="thin">
        <color theme="0"/>
      </left>
      <right style="thin">
        <color indexed="64"/>
      </right>
      <top style="thin">
        <color indexed="64"/>
      </top>
      <bottom/>
      <diagonal/>
    </border>
    <border>
      <left style="medium">
        <color rgb="FF005F84"/>
      </left>
      <right style="thin">
        <color indexed="64"/>
      </right>
      <top style="medium">
        <color rgb="FF005F84"/>
      </top>
      <bottom/>
      <diagonal/>
    </border>
    <border>
      <left style="thin">
        <color indexed="64"/>
      </left>
      <right style="thin">
        <color indexed="64"/>
      </right>
      <top style="medium">
        <color rgb="FF005F84"/>
      </top>
      <bottom style="thin">
        <color indexed="64"/>
      </bottom>
      <diagonal/>
    </border>
    <border>
      <left style="thin">
        <color indexed="64"/>
      </left>
      <right style="medium">
        <color rgb="FF005F84"/>
      </right>
      <top style="medium">
        <color rgb="FF005F84"/>
      </top>
      <bottom style="thin">
        <color indexed="64"/>
      </bottom>
      <diagonal/>
    </border>
    <border>
      <left style="medium">
        <color rgb="FF005F84"/>
      </left>
      <right style="thin">
        <color indexed="64"/>
      </right>
      <top/>
      <bottom/>
      <diagonal/>
    </border>
    <border>
      <left style="thin">
        <color indexed="64"/>
      </left>
      <right style="medium">
        <color rgb="FF005F84"/>
      </right>
      <top style="thin">
        <color indexed="64"/>
      </top>
      <bottom style="thin">
        <color indexed="64"/>
      </bottom>
      <diagonal/>
    </border>
    <border>
      <left style="medium">
        <color rgb="FF005F84"/>
      </left>
      <right style="thin">
        <color indexed="64"/>
      </right>
      <top/>
      <bottom style="thin">
        <color indexed="64"/>
      </bottom>
      <diagonal/>
    </border>
    <border>
      <left style="medium">
        <color rgb="FF005F84"/>
      </left>
      <right style="thin">
        <color indexed="64"/>
      </right>
      <top style="thin">
        <color indexed="64"/>
      </top>
      <bottom/>
      <diagonal/>
    </border>
    <border>
      <left style="medium">
        <color rgb="FF005F84"/>
      </left>
      <right style="thin">
        <color indexed="64"/>
      </right>
      <top style="thin">
        <color indexed="64"/>
      </top>
      <bottom style="thin">
        <color indexed="64"/>
      </bottom>
      <diagonal/>
    </border>
    <border>
      <left style="medium">
        <color rgb="FF005F84"/>
      </left>
      <right style="thin">
        <color indexed="64"/>
      </right>
      <top style="thin">
        <color indexed="64"/>
      </top>
      <bottom style="medium">
        <color rgb="FF005F84"/>
      </bottom>
      <diagonal/>
    </border>
    <border>
      <left style="thin">
        <color indexed="64"/>
      </left>
      <right/>
      <top style="thin">
        <color indexed="64"/>
      </top>
      <bottom style="medium">
        <color rgb="FF005F84"/>
      </bottom>
      <diagonal/>
    </border>
    <border>
      <left style="thin">
        <color rgb="FF005F84"/>
      </left>
      <right style="thin">
        <color indexed="64"/>
      </right>
      <top style="thin">
        <color rgb="FF005F84"/>
      </top>
      <bottom style="medium">
        <color rgb="FF005F84"/>
      </bottom>
      <diagonal/>
    </border>
    <border>
      <left style="thin">
        <color indexed="64"/>
      </left>
      <right style="medium">
        <color rgb="FF005F84"/>
      </right>
      <top style="thin">
        <color indexed="64"/>
      </top>
      <bottom style="medium">
        <color rgb="FF005F84"/>
      </bottom>
      <diagonal/>
    </border>
    <border>
      <left/>
      <right style="medium">
        <color indexed="64"/>
      </right>
      <top style="thin">
        <color indexed="64"/>
      </top>
      <bottom style="medium">
        <color indexed="64"/>
      </bottom>
      <diagonal/>
    </border>
    <border>
      <left style="thin">
        <color rgb="FF005F84"/>
      </left>
      <right style="thin">
        <color indexed="64"/>
      </right>
      <top style="thin">
        <color rgb="FF005F84"/>
      </top>
      <bottom style="thin">
        <color indexed="64"/>
      </bottom>
      <diagonal/>
    </border>
    <border>
      <left style="thin">
        <color indexed="64"/>
      </left>
      <right style="thin">
        <color indexed="64"/>
      </right>
      <top style="thin">
        <color rgb="FF005F84"/>
      </top>
      <bottom style="thin">
        <color indexed="64"/>
      </bottom>
      <diagonal/>
    </border>
    <border>
      <left style="thin">
        <color indexed="64"/>
      </left>
      <right style="thin">
        <color rgb="FF005F84"/>
      </right>
      <top style="thin">
        <color rgb="FF005F84"/>
      </top>
      <bottom style="thin">
        <color indexed="64"/>
      </bottom>
      <diagonal/>
    </border>
    <border>
      <left style="thin">
        <color indexed="64"/>
      </left>
      <right style="thin">
        <color rgb="FF005F84"/>
      </right>
      <top style="thin">
        <color indexed="64"/>
      </top>
      <bottom style="thin">
        <color indexed="64"/>
      </bottom>
      <diagonal/>
    </border>
    <border>
      <left style="thin">
        <color rgb="FF005F84"/>
      </left>
      <right style="thin">
        <color indexed="64"/>
      </right>
      <top style="thin">
        <color indexed="64"/>
      </top>
      <bottom style="thin">
        <color indexed="64"/>
      </bottom>
      <diagonal/>
    </border>
    <border>
      <left style="thin">
        <color rgb="FF005F84"/>
      </left>
      <right style="thin">
        <color indexed="64"/>
      </right>
      <top style="thin">
        <color indexed="64"/>
      </top>
      <bottom style="thin">
        <color rgb="FF005F84"/>
      </bottom>
      <diagonal/>
    </border>
    <border>
      <left style="thin">
        <color indexed="64"/>
      </left>
      <right style="thin">
        <color indexed="64"/>
      </right>
      <top style="thin">
        <color indexed="64"/>
      </top>
      <bottom style="thin">
        <color rgb="FF005F84"/>
      </bottom>
      <diagonal/>
    </border>
    <border>
      <left style="thin">
        <color indexed="64"/>
      </left>
      <right style="thin">
        <color rgb="FF005F84"/>
      </right>
      <top style="thin">
        <color indexed="64"/>
      </top>
      <bottom style="thin">
        <color rgb="FF005F84"/>
      </bottom>
      <diagonal/>
    </border>
  </borders>
  <cellStyleXfs count="134">
    <xf numFmtId="0" fontId="0" fillId="0" borderId="0"/>
    <xf numFmtId="0" fontId="12"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2"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2"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2"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2"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2"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2"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2"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2"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2"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2"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2"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5" fillId="14" borderId="0" applyNumberFormat="0" applyBorder="0" applyAlignment="0" applyProtection="0"/>
    <xf numFmtId="0" fontId="14" fillId="15" borderId="0" applyNumberFormat="0" applyBorder="0" applyAlignment="0" applyProtection="0"/>
    <xf numFmtId="0" fontId="15" fillId="15" borderId="0" applyNumberFormat="0" applyBorder="0" applyAlignment="0" applyProtection="0"/>
    <xf numFmtId="0" fontId="14" fillId="16" borderId="0" applyNumberFormat="0" applyBorder="0" applyAlignment="0" applyProtection="0"/>
    <xf numFmtId="0" fontId="15" fillId="16" borderId="0" applyNumberFormat="0" applyBorder="0" applyAlignment="0" applyProtection="0"/>
    <xf numFmtId="0" fontId="14" fillId="17" borderId="0" applyNumberFormat="0" applyBorder="0" applyAlignment="0" applyProtection="0"/>
    <xf numFmtId="0" fontId="15" fillId="17" borderId="0" applyNumberFormat="0" applyBorder="0" applyAlignment="0" applyProtection="0"/>
    <xf numFmtId="0" fontId="14" fillId="18" borderId="0" applyNumberFormat="0" applyBorder="0" applyAlignment="0" applyProtection="0"/>
    <xf numFmtId="0" fontId="15" fillId="18" borderId="0" applyNumberFormat="0" applyBorder="0" applyAlignment="0" applyProtection="0"/>
    <xf numFmtId="0" fontId="14" fillId="19" borderId="0" applyNumberFormat="0" applyBorder="0" applyAlignment="0" applyProtection="0"/>
    <xf numFmtId="0" fontId="15" fillId="19" borderId="0" applyNumberFormat="0" applyBorder="0" applyAlignment="0" applyProtection="0"/>
    <xf numFmtId="0" fontId="14" fillId="20" borderId="0" applyNumberFormat="0" applyBorder="0" applyAlignment="0" applyProtection="0"/>
    <xf numFmtId="0" fontId="15" fillId="20" borderId="0" applyNumberFormat="0" applyBorder="0" applyAlignment="0" applyProtection="0"/>
    <xf numFmtId="0" fontId="14" fillId="21" borderId="0" applyNumberFormat="0" applyBorder="0" applyAlignment="0" applyProtection="0"/>
    <xf numFmtId="0" fontId="15" fillId="21" borderId="0" applyNumberFormat="0" applyBorder="0" applyAlignment="0" applyProtection="0"/>
    <xf numFmtId="0" fontId="14" fillId="22" borderId="0" applyNumberFormat="0" applyBorder="0" applyAlignment="0" applyProtection="0"/>
    <xf numFmtId="0" fontId="15" fillId="22" borderId="0" applyNumberFormat="0" applyBorder="0" applyAlignment="0" applyProtection="0"/>
    <xf numFmtId="0" fontId="14" fillId="23" borderId="0" applyNumberFormat="0" applyBorder="0" applyAlignment="0" applyProtection="0"/>
    <xf numFmtId="0" fontId="15" fillId="23" borderId="0" applyNumberFormat="0" applyBorder="0" applyAlignment="0" applyProtection="0"/>
    <xf numFmtId="0" fontId="14" fillId="24" borderId="0" applyNumberFormat="0" applyBorder="0" applyAlignment="0" applyProtection="0"/>
    <xf numFmtId="0" fontId="15" fillId="24" borderId="0" applyNumberFormat="0" applyBorder="0" applyAlignment="0" applyProtection="0"/>
    <xf numFmtId="0" fontId="14" fillId="25" borderId="0" applyNumberFormat="0" applyBorder="0" applyAlignment="0" applyProtection="0"/>
    <xf numFmtId="0" fontId="15" fillId="25" borderId="0" applyNumberFormat="0" applyBorder="0" applyAlignment="0" applyProtection="0"/>
    <xf numFmtId="0" fontId="16" fillId="26" borderId="0" applyNumberFormat="0" applyBorder="0" applyAlignment="0" applyProtection="0"/>
    <xf numFmtId="0" fontId="17" fillId="26" borderId="0" applyNumberFormat="0" applyBorder="0" applyAlignment="0" applyProtection="0"/>
    <xf numFmtId="0" fontId="18" fillId="27" borderId="16" applyNumberFormat="0" applyAlignment="0" applyProtection="0"/>
    <xf numFmtId="0" fontId="19" fillId="27" borderId="16" applyNumberFormat="0" applyAlignment="0" applyProtection="0"/>
    <xf numFmtId="0" fontId="20" fillId="28" borderId="17" applyNumberFormat="0" applyAlignment="0" applyProtection="0"/>
    <xf numFmtId="0" fontId="21" fillId="28" borderId="17" applyNumberFormat="0" applyAlignment="0" applyProtection="0"/>
    <xf numFmtId="43" fontId="1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4" fillId="29" borderId="0" applyNumberFormat="0" applyBorder="0" applyAlignment="0" applyProtection="0"/>
    <xf numFmtId="0" fontId="25" fillId="29" borderId="0" applyNumberFormat="0" applyBorder="0" applyAlignment="0" applyProtection="0"/>
    <xf numFmtId="0" fontId="26" fillId="0" borderId="18" applyNumberFormat="0" applyFill="0" applyAlignment="0" applyProtection="0"/>
    <xf numFmtId="0" fontId="27" fillId="0" borderId="18" applyNumberFormat="0" applyFill="0" applyAlignment="0" applyProtection="0"/>
    <xf numFmtId="0" fontId="28" fillId="0" borderId="19" applyNumberFormat="0" applyFill="0" applyAlignment="0" applyProtection="0"/>
    <xf numFmtId="0" fontId="29" fillId="0" borderId="19" applyNumberFormat="0" applyFill="0" applyAlignment="0" applyProtection="0"/>
    <xf numFmtId="0" fontId="30" fillId="0" borderId="20" applyNumberFormat="0" applyFill="0" applyAlignment="0" applyProtection="0"/>
    <xf numFmtId="0" fontId="31" fillId="0" borderId="20" applyNumberFormat="0" applyFill="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4" fillId="30" borderId="16" applyNumberFormat="0" applyAlignment="0" applyProtection="0"/>
    <xf numFmtId="0" fontId="35" fillId="30" borderId="16" applyNumberFormat="0" applyAlignment="0" applyProtection="0"/>
    <xf numFmtId="0" fontId="36" fillId="0" borderId="21" applyNumberFormat="0" applyFill="0" applyAlignment="0" applyProtection="0"/>
    <xf numFmtId="0" fontId="37" fillId="0" borderId="21" applyNumberFormat="0" applyFill="0" applyAlignment="0" applyProtection="0"/>
    <xf numFmtId="0" fontId="38" fillId="31" borderId="0" applyNumberFormat="0" applyBorder="0" applyAlignment="0" applyProtection="0"/>
    <xf numFmtId="0" fontId="39" fillId="31" borderId="0" applyNumberFormat="0" applyBorder="0" applyAlignment="0" applyProtection="0"/>
    <xf numFmtId="0" fontId="8" fillId="0" borderId="0"/>
    <xf numFmtId="0" fontId="3" fillId="0" borderId="0"/>
    <xf numFmtId="0" fontId="3" fillId="0" borderId="0"/>
    <xf numFmtId="0" fontId="3" fillId="0" borderId="0"/>
    <xf numFmtId="0" fontId="8" fillId="0" borderId="0"/>
    <xf numFmtId="0" fontId="40" fillId="0" borderId="0"/>
    <xf numFmtId="0" fontId="3" fillId="0" borderId="0"/>
    <xf numFmtId="0" fontId="40" fillId="0" borderId="0"/>
    <xf numFmtId="0" fontId="3" fillId="0" borderId="0"/>
    <xf numFmtId="0" fontId="8" fillId="0" borderId="0"/>
    <xf numFmtId="0" fontId="3" fillId="0" borderId="0"/>
    <xf numFmtId="0" fontId="12" fillId="0" borderId="0"/>
    <xf numFmtId="0" fontId="5" fillId="0" borderId="0"/>
    <xf numFmtId="0" fontId="12" fillId="0" borderId="0"/>
    <xf numFmtId="0" fontId="8" fillId="0" borderId="0"/>
    <xf numFmtId="0" fontId="2" fillId="0" borderId="0"/>
    <xf numFmtId="0" fontId="12" fillId="0" borderId="0"/>
    <xf numFmtId="0" fontId="2" fillId="0" borderId="0"/>
    <xf numFmtId="0" fontId="8" fillId="0" borderId="0"/>
    <xf numFmtId="0" fontId="1" fillId="0" borderId="0"/>
    <xf numFmtId="0" fontId="3" fillId="0" borderId="0"/>
    <xf numFmtId="0" fontId="11" fillId="0" borderId="0"/>
    <xf numFmtId="0" fontId="12" fillId="0" borderId="0"/>
    <xf numFmtId="0" fontId="41" fillId="0" borderId="0"/>
    <xf numFmtId="0" fontId="8" fillId="0" borderId="0"/>
    <xf numFmtId="0" fontId="8" fillId="0" borderId="0"/>
    <xf numFmtId="0" fontId="8" fillId="0" borderId="0"/>
    <xf numFmtId="0" fontId="13" fillId="0" borderId="0"/>
    <xf numFmtId="0" fontId="13" fillId="0" borderId="0"/>
    <xf numFmtId="0" fontId="12" fillId="32" borderId="22" applyNumberFormat="0" applyFont="0" applyAlignment="0" applyProtection="0"/>
    <xf numFmtId="0" fontId="13" fillId="32" borderId="22" applyNumberFormat="0" applyFont="0" applyAlignment="0" applyProtection="0"/>
    <xf numFmtId="0" fontId="13" fillId="32" borderId="22" applyNumberFormat="0" applyFont="0" applyAlignment="0" applyProtection="0"/>
    <xf numFmtId="0" fontId="42" fillId="27" borderId="23" applyNumberFormat="0" applyAlignment="0" applyProtection="0"/>
    <xf numFmtId="0" fontId="43" fillId="27" borderId="23" applyNumberFormat="0" applyAlignment="0" applyProtection="0"/>
    <xf numFmtId="9" fontId="40" fillId="0" borderId="0" applyFont="0" applyFill="0" applyBorder="0" applyAlignment="0" applyProtection="0"/>
    <xf numFmtId="0" fontId="44" fillId="0" borderId="0" applyNumberFormat="0" applyFill="0" applyBorder="0" applyAlignment="0" applyProtection="0"/>
    <xf numFmtId="0" fontId="45" fillId="0" borderId="24" applyNumberFormat="0" applyFill="0" applyAlignment="0" applyProtection="0"/>
    <xf numFmtId="0" fontId="46" fillId="0" borderId="24" applyNumberFormat="0" applyFill="0" applyAlignment="0" applyProtection="0"/>
    <xf numFmtId="0" fontId="47" fillId="0" borderId="0" applyNumberFormat="0" applyFill="0" applyBorder="0" applyAlignment="0" applyProtection="0"/>
    <xf numFmtId="0" fontId="48" fillId="0" borderId="0" applyNumberFormat="0" applyFill="0" applyBorder="0" applyAlignment="0" applyProtection="0"/>
    <xf numFmtId="9" fontId="12" fillId="0" borderId="0" applyFont="0" applyFill="0" applyBorder="0" applyAlignment="0" applyProtection="0"/>
    <xf numFmtId="44" fontId="12" fillId="0" borderId="0" applyFont="0" applyFill="0" applyBorder="0" applyAlignment="0" applyProtection="0"/>
  </cellStyleXfs>
  <cellXfs count="745">
    <xf numFmtId="0" fontId="0" fillId="0" borderId="0" xfId="0"/>
    <xf numFmtId="0" fontId="49" fillId="0" borderId="0" xfId="0" applyFont="1"/>
    <xf numFmtId="0" fontId="50" fillId="0" borderId="0" xfId="0" applyFont="1"/>
    <xf numFmtId="0" fontId="52" fillId="0" borderId="0" xfId="0" applyFont="1"/>
    <xf numFmtId="0" fontId="53" fillId="0" borderId="0" xfId="0" applyFont="1"/>
    <xf numFmtId="0" fontId="9" fillId="0" borderId="0" xfId="92" applyFont="1" applyBorder="1" applyAlignment="1">
      <alignment horizontal="left" vertical="center"/>
    </xf>
    <xf numFmtId="0" fontId="9" fillId="0" borderId="0" xfId="92" applyFont="1" applyBorder="1" applyAlignment="1">
      <alignment horizontal="center" vertical="center" wrapText="1"/>
    </xf>
    <xf numFmtId="0" fontId="50" fillId="0" borderId="0" xfId="0" applyFont="1" applyAlignment="1">
      <alignment horizontal="left" vertical="center"/>
    </xf>
    <xf numFmtId="0" fontId="50" fillId="0" borderId="0" xfId="0" applyFont="1" applyAlignment="1"/>
    <xf numFmtId="0" fontId="54" fillId="0" borderId="0" xfId="0" applyFont="1" applyFill="1" applyBorder="1" applyAlignment="1">
      <alignment vertical="center"/>
    </xf>
    <xf numFmtId="3" fontId="4" fillId="0" borderId="2" xfId="92" applyNumberFormat="1" applyFont="1" applyBorder="1"/>
    <xf numFmtId="0" fontId="0" fillId="0" borderId="0" xfId="0" applyFill="1"/>
    <xf numFmtId="0" fontId="52" fillId="0" borderId="0" xfId="0" applyFont="1"/>
    <xf numFmtId="0" fontId="51" fillId="0" borderId="0" xfId="0" applyFont="1" applyAlignment="1">
      <alignment vertical="center"/>
    </xf>
    <xf numFmtId="0" fontId="55" fillId="0" borderId="0" xfId="82" applyFont="1" applyAlignment="1" applyProtection="1"/>
    <xf numFmtId="0" fontId="51" fillId="0" borderId="0" xfId="0" applyFont="1" applyAlignment="1"/>
    <xf numFmtId="0" fontId="56" fillId="0" borderId="0" xfId="0" applyFont="1" applyFill="1" applyBorder="1" applyAlignment="1"/>
    <xf numFmtId="0" fontId="4" fillId="0" borderId="0" xfId="112" applyFont="1" applyAlignment="1">
      <alignment wrapText="1"/>
    </xf>
    <xf numFmtId="0" fontId="4" fillId="0" borderId="4" xfId="112" applyFont="1" applyBorder="1"/>
    <xf numFmtId="0" fontId="4" fillId="0" borderId="5" xfId="112" applyFont="1" applyBorder="1"/>
    <xf numFmtId="3" fontId="4" fillId="0" borderId="1" xfId="112" applyNumberFormat="1" applyFont="1" applyBorder="1"/>
    <xf numFmtId="0" fontId="7" fillId="0" borderId="8" xfId="105" applyFont="1" applyBorder="1" applyAlignment="1">
      <alignment horizontal="center" vertical="center" wrapText="1"/>
    </xf>
    <xf numFmtId="0" fontId="58" fillId="0" borderId="0" xfId="0" applyFont="1"/>
    <xf numFmtId="0" fontId="0" fillId="0" borderId="0" xfId="0"/>
    <xf numFmtId="0" fontId="51" fillId="0" borderId="0" xfId="0" applyFont="1"/>
    <xf numFmtId="0" fontId="4" fillId="0" borderId="6" xfId="112" applyFont="1" applyBorder="1" applyAlignment="1">
      <alignment horizontal="center" wrapText="1"/>
    </xf>
    <xf numFmtId="0" fontId="4" fillId="0" borderId="3" xfId="112" applyFont="1" applyFill="1" applyBorder="1" applyAlignment="1">
      <alignment horizontal="center" vertical="center"/>
    </xf>
    <xf numFmtId="165" fontId="4" fillId="0" borderId="11" xfId="67" applyNumberFormat="1" applyFont="1" applyFill="1" applyBorder="1" applyAlignment="1">
      <alignment horizontal="left"/>
    </xf>
    <xf numFmtId="165" fontId="4" fillId="0" borderId="15" xfId="67" applyNumberFormat="1" applyFont="1" applyFill="1" applyBorder="1" applyAlignment="1">
      <alignment horizontal="center"/>
    </xf>
    <xf numFmtId="165" fontId="4" fillId="0" borderId="10" xfId="67" applyNumberFormat="1" applyFont="1" applyFill="1" applyBorder="1" applyAlignment="1">
      <alignment horizontal="center"/>
    </xf>
    <xf numFmtId="0" fontId="4" fillId="0" borderId="4" xfId="112" applyFont="1" applyFill="1" applyBorder="1" applyAlignment="1">
      <alignment horizontal="center" vertical="center"/>
    </xf>
    <xf numFmtId="0" fontId="4" fillId="0" borderId="1" xfId="0" applyFont="1" applyBorder="1"/>
    <xf numFmtId="165" fontId="4" fillId="0" borderId="1" xfId="67" applyNumberFormat="1" applyFont="1" applyBorder="1"/>
    <xf numFmtId="165" fontId="4" fillId="0" borderId="1" xfId="67" applyNumberFormat="1" applyFont="1" applyBorder="1" applyAlignment="1">
      <alignment horizontal="center"/>
    </xf>
    <xf numFmtId="0" fontId="7" fillId="0" borderId="1" xfId="0" applyFont="1" applyBorder="1"/>
    <xf numFmtId="165" fontId="7" fillId="0" borderId="1" xfId="67" applyNumberFormat="1" applyFont="1" applyBorder="1"/>
    <xf numFmtId="0" fontId="7" fillId="0" borderId="9" xfId="0" applyFont="1" applyBorder="1" applyAlignment="1">
      <alignment horizontal="center" vertical="center"/>
    </xf>
    <xf numFmtId="3" fontId="4" fillId="0" borderId="2" xfId="0" applyNumberFormat="1" applyFont="1" applyBorder="1"/>
    <xf numFmtId="0" fontId="4" fillId="0" borderId="9" xfId="0" applyFont="1" applyBorder="1"/>
    <xf numFmtId="0" fontId="4" fillId="0" borderId="9" xfId="92" applyFont="1" applyBorder="1"/>
    <xf numFmtId="0" fontId="7" fillId="0" borderId="13" xfId="92" applyFont="1" applyBorder="1"/>
    <xf numFmtId="3" fontId="7" fillId="0" borderId="12" xfId="92" applyNumberFormat="1" applyFont="1" applyBorder="1"/>
    <xf numFmtId="0" fontId="7" fillId="0" borderId="13" xfId="105" applyFont="1" applyBorder="1"/>
    <xf numFmtId="3" fontId="7" fillId="0" borderId="14" xfId="105" applyNumberFormat="1" applyFont="1" applyBorder="1"/>
    <xf numFmtId="0" fontId="7" fillId="33" borderId="25" xfId="0" applyFont="1" applyFill="1" applyBorder="1" applyAlignment="1">
      <alignment horizontal="center" wrapText="1"/>
    </xf>
    <xf numFmtId="0" fontId="4" fillId="0" borderId="0" xfId="0" applyFont="1"/>
    <xf numFmtId="165" fontId="0" fillId="0" borderId="0" xfId="67" applyNumberFormat="1" applyFont="1"/>
    <xf numFmtId="0" fontId="0" fillId="0" borderId="0" xfId="67" applyNumberFormat="1" applyFont="1"/>
    <xf numFmtId="164" fontId="52" fillId="0" borderId="0" xfId="132" applyNumberFormat="1" applyFont="1" applyBorder="1" applyAlignment="1">
      <alignment vertical="top" wrapText="1"/>
    </xf>
    <xf numFmtId="0" fontId="7" fillId="33" borderId="3" xfId="0" applyFont="1" applyFill="1" applyBorder="1" applyAlignment="1">
      <alignment horizontal="center" wrapText="1"/>
    </xf>
    <xf numFmtId="0" fontId="51" fillId="0" borderId="0" xfId="0" applyFont="1" applyBorder="1" applyAlignment="1"/>
    <xf numFmtId="0" fontId="7" fillId="33" borderId="0" xfId="0" applyFont="1" applyFill="1" applyBorder="1" applyAlignment="1">
      <alignment horizontal="center" wrapText="1"/>
    </xf>
    <xf numFmtId="0" fontId="7" fillId="33" borderId="25" xfId="0" applyFont="1" applyFill="1" applyBorder="1" applyAlignment="1">
      <alignment wrapText="1"/>
    </xf>
    <xf numFmtId="0" fontId="7" fillId="33" borderId="1" xfId="0" applyFont="1" applyFill="1" applyBorder="1" applyAlignment="1">
      <alignment wrapText="1"/>
    </xf>
    <xf numFmtId="0" fontId="52" fillId="0" borderId="1" xfId="0" applyFont="1" applyBorder="1" applyAlignment="1">
      <alignment vertical="top" wrapText="1"/>
    </xf>
    <xf numFmtId="3" fontId="4" fillId="0" borderId="0" xfId="112" applyNumberFormat="1" applyFont="1" applyAlignment="1">
      <alignment wrapText="1"/>
    </xf>
    <xf numFmtId="0" fontId="7" fillId="0" borderId="0" xfId="112" applyFont="1" applyAlignment="1">
      <alignment wrapText="1"/>
    </xf>
    <xf numFmtId="0" fontId="7" fillId="33" borderId="27" xfId="0" applyFont="1" applyFill="1" applyBorder="1" applyAlignment="1">
      <alignment horizontal="center" wrapText="1"/>
    </xf>
    <xf numFmtId="0" fontId="4" fillId="0" borderId="9" xfId="0" applyFont="1" applyFill="1" applyBorder="1"/>
    <xf numFmtId="3" fontId="7" fillId="0" borderId="6" xfId="105" applyNumberFormat="1" applyFont="1" applyFill="1" applyBorder="1" applyAlignment="1">
      <alignment horizontal="right" vertical="center" wrapText="1"/>
    </xf>
    <xf numFmtId="0" fontId="4" fillId="0" borderId="0" xfId="0" applyFont="1" applyFill="1"/>
    <xf numFmtId="0" fontId="7" fillId="33" borderId="26" xfId="0" applyFont="1" applyFill="1" applyBorder="1" applyAlignment="1">
      <alignment wrapText="1"/>
    </xf>
    <xf numFmtId="0" fontId="9" fillId="0" borderId="0" xfId="0" applyFont="1" applyFill="1" applyBorder="1" applyAlignment="1">
      <alignment horizontal="left" vertical="top" wrapText="1"/>
    </xf>
    <xf numFmtId="0" fontId="0" fillId="0" borderId="0" xfId="0" applyFill="1" applyBorder="1" applyAlignment="1">
      <alignment horizontal="left" vertical="top" wrapText="1"/>
    </xf>
    <xf numFmtId="0" fontId="0" fillId="0" borderId="0" xfId="0" applyBorder="1" applyAlignment="1">
      <alignment horizontal="left" vertical="center" wrapText="1"/>
    </xf>
    <xf numFmtId="0" fontId="0" fillId="0" borderId="0" xfId="0" applyFill="1" applyBorder="1" applyAlignment="1">
      <alignment vertical="top" wrapText="1"/>
    </xf>
    <xf numFmtId="0" fontId="50" fillId="0" borderId="0" xfId="0" applyFont="1" applyBorder="1" applyAlignment="1"/>
    <xf numFmtId="0" fontId="10" fillId="0" borderId="0" xfId="0" applyFont="1" applyBorder="1" applyAlignment="1">
      <alignment horizontal="center"/>
    </xf>
    <xf numFmtId="0" fontId="10" fillId="0" borderId="1" xfId="0" applyFont="1" applyBorder="1" applyAlignment="1">
      <alignment horizontal="center" wrapText="1"/>
    </xf>
    <xf numFmtId="0" fontId="10" fillId="0" borderId="1" xfId="0" applyFont="1" applyBorder="1" applyAlignment="1">
      <alignment horizontal="center"/>
    </xf>
    <xf numFmtId="0" fontId="10" fillId="0" borderId="1" xfId="0" applyFont="1" applyFill="1" applyBorder="1" applyAlignment="1">
      <alignment horizontal="center"/>
    </xf>
    <xf numFmtId="0" fontId="10" fillId="0" borderId="0" xfId="0" applyFont="1" applyFill="1" applyBorder="1" applyAlignment="1">
      <alignment horizontal="center"/>
    </xf>
    <xf numFmtId="0" fontId="51" fillId="0" borderId="0" xfId="0" applyFont="1" applyAlignment="1">
      <alignment horizontal="left"/>
    </xf>
    <xf numFmtId="3" fontId="7" fillId="0" borderId="7" xfId="105" applyNumberFormat="1" applyFont="1" applyBorder="1" applyAlignment="1">
      <alignment horizontal="center" vertical="center" wrapText="1"/>
    </xf>
    <xf numFmtId="0" fontId="51" fillId="0" borderId="0" xfId="0" applyFont="1" applyAlignment="1">
      <alignment horizontal="left" vertical="center"/>
    </xf>
    <xf numFmtId="165" fontId="4" fillId="0" borderId="3"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0" fontId="7" fillId="0" borderId="1" xfId="100" applyNumberFormat="1" applyFont="1" applyBorder="1" applyAlignment="1">
      <alignment horizontal="center" vertical="center" wrapText="1"/>
    </xf>
    <xf numFmtId="0" fontId="52" fillId="0" borderId="10" xfId="0" applyFont="1" applyBorder="1" applyAlignment="1">
      <alignment vertical="top" wrapText="1"/>
    </xf>
    <xf numFmtId="0" fontId="51" fillId="0" borderId="1" xfId="0" applyFont="1" applyBorder="1" applyAlignment="1">
      <alignment horizontal="center"/>
    </xf>
    <xf numFmtId="165" fontId="4" fillId="0" borderId="10" xfId="67" applyNumberFormat="1" applyFont="1" applyBorder="1"/>
    <xf numFmtId="0" fontId="7" fillId="0" borderId="51" xfId="100" applyNumberFormat="1" applyFont="1" applyBorder="1" applyAlignment="1">
      <alignment horizontal="center" wrapText="1"/>
    </xf>
    <xf numFmtId="0" fontId="7" fillId="0" borderId="52" xfId="100" applyNumberFormat="1" applyFont="1" applyBorder="1" applyAlignment="1">
      <alignment horizontal="center" wrapText="1"/>
    </xf>
    <xf numFmtId="0" fontId="49" fillId="0" borderId="0" xfId="0" applyFont="1" applyFill="1"/>
    <xf numFmtId="0" fontId="49" fillId="0" borderId="0" xfId="0" applyFont="1" applyAlignment="1">
      <alignment vertical="center"/>
    </xf>
    <xf numFmtId="0" fontId="56" fillId="0" borderId="0" xfId="0" applyFont="1" applyFill="1" applyBorder="1" applyAlignment="1">
      <alignment vertical="center"/>
    </xf>
    <xf numFmtId="0" fontId="52" fillId="0" borderId="0" xfId="0" applyFont="1" applyBorder="1"/>
    <xf numFmtId="10" fontId="52" fillId="0" borderId="0" xfId="132" applyNumberFormat="1" applyFont="1"/>
    <xf numFmtId="3" fontId="52" fillId="0" borderId="1" xfId="0" applyNumberFormat="1" applyFont="1" applyBorder="1" applyAlignment="1">
      <alignment horizontal="left"/>
    </xf>
    <xf numFmtId="3" fontId="52" fillId="0" borderId="5" xfId="0" applyNumberFormat="1" applyFont="1" applyBorder="1"/>
    <xf numFmtId="3" fontId="52" fillId="0" borderId="5" xfId="0" applyNumberFormat="1" applyFont="1" applyFill="1" applyBorder="1"/>
    <xf numFmtId="3" fontId="52" fillId="0" borderId="1" xfId="0" applyNumberFormat="1" applyFont="1" applyBorder="1"/>
    <xf numFmtId="3" fontId="52" fillId="0" borderId="1" xfId="0" applyNumberFormat="1" applyFont="1" applyFill="1" applyBorder="1"/>
    <xf numFmtId="164" fontId="52" fillId="0" borderId="1" xfId="0" applyNumberFormat="1" applyFont="1" applyFill="1" applyBorder="1"/>
    <xf numFmtId="3" fontId="52" fillId="0" borderId="3" xfId="0" applyNumberFormat="1" applyFont="1" applyBorder="1" applyAlignment="1">
      <alignment horizontal="left"/>
    </xf>
    <xf numFmtId="164" fontId="52" fillId="0" borderId="3" xfId="0" applyNumberFormat="1" applyFont="1" applyFill="1" applyBorder="1"/>
    <xf numFmtId="0" fontId="52" fillId="36" borderId="1" xfId="0" applyFont="1" applyFill="1" applyBorder="1"/>
    <xf numFmtId="3" fontId="52" fillId="36" borderId="1" xfId="0" applyNumberFormat="1" applyFont="1" applyFill="1" applyBorder="1"/>
    <xf numFmtId="164" fontId="52" fillId="36" borderId="1" xfId="0" applyNumberFormat="1" applyFont="1" applyFill="1" applyBorder="1"/>
    <xf numFmtId="3" fontId="52" fillId="36" borderId="1" xfId="0" applyNumberFormat="1" applyFont="1" applyFill="1" applyBorder="1" applyAlignment="1">
      <alignment horizontal="left"/>
    </xf>
    <xf numFmtId="3" fontId="52" fillId="36" borderId="0" xfId="0" applyNumberFormat="1" applyFont="1" applyFill="1" applyBorder="1" applyAlignment="1">
      <alignment horizontal="left"/>
    </xf>
    <xf numFmtId="3" fontId="52" fillId="36" borderId="3" xfId="0" applyNumberFormat="1" applyFont="1" applyFill="1" applyBorder="1"/>
    <xf numFmtId="165" fontId="49" fillId="0" borderId="0" xfId="67" applyNumberFormat="1" applyFont="1" applyBorder="1"/>
    <xf numFmtId="165" fontId="49" fillId="0" borderId="0" xfId="0" applyNumberFormat="1" applyFont="1"/>
    <xf numFmtId="165" fontId="49" fillId="0" borderId="0" xfId="0" applyNumberFormat="1" applyFont="1" applyFill="1" applyBorder="1"/>
    <xf numFmtId="165" fontId="49" fillId="0" borderId="0" xfId="0" applyNumberFormat="1" applyFont="1" applyBorder="1"/>
    <xf numFmtId="0" fontId="49" fillId="0" borderId="0" xfId="0" applyFont="1" applyFill="1" applyBorder="1"/>
    <xf numFmtId="0" fontId="52" fillId="0" borderId="0" xfId="0" applyFont="1" applyBorder="1" applyAlignment="1">
      <alignment horizontal="left" vertical="top" wrapText="1"/>
    </xf>
    <xf numFmtId="0" fontId="52" fillId="0" borderId="0" xfId="0" applyFont="1" applyBorder="1" applyAlignment="1">
      <alignment vertical="top" wrapText="1"/>
    </xf>
    <xf numFmtId="0" fontId="6" fillId="0" borderId="52" xfId="111" applyFont="1" applyFill="1" applyBorder="1" applyAlignment="1">
      <alignment vertical="center"/>
    </xf>
    <xf numFmtId="0" fontId="6" fillId="0" borderId="52" xfId="111" applyFont="1" applyBorder="1" applyAlignment="1">
      <alignment vertical="center"/>
    </xf>
    <xf numFmtId="0" fontId="6" fillId="0" borderId="54" xfId="111" applyFont="1" applyBorder="1" applyAlignment="1">
      <alignment vertical="center"/>
    </xf>
    <xf numFmtId="0" fontId="6" fillId="0" borderId="53" xfId="107" applyFont="1" applyFill="1" applyBorder="1" applyAlignment="1">
      <alignment horizontal="center" vertical="center"/>
    </xf>
    <xf numFmtId="0" fontId="6" fillId="0" borderId="54" xfId="107" applyFont="1" applyFill="1" applyBorder="1" applyAlignment="1">
      <alignment horizontal="center" vertical="center"/>
    </xf>
    <xf numFmtId="165" fontId="52" fillId="0" borderId="0" xfId="0" applyNumberFormat="1" applyFont="1"/>
    <xf numFmtId="165" fontId="52" fillId="0" borderId="67" xfId="67" applyNumberFormat="1" applyFont="1" applyBorder="1" applyAlignment="1">
      <alignment horizontal="right" vertical="top" wrapText="1"/>
    </xf>
    <xf numFmtId="165" fontId="52" fillId="0" borderId="67" xfId="67" applyNumberFormat="1" applyFont="1" applyBorder="1" applyAlignment="1">
      <alignment horizontal="right" vertical="center" wrapText="1"/>
    </xf>
    <xf numFmtId="164" fontId="52" fillId="0" borderId="66" xfId="132" applyNumberFormat="1" applyFont="1" applyBorder="1" applyAlignment="1">
      <alignment horizontal="right" vertical="top" wrapText="1"/>
    </xf>
    <xf numFmtId="165" fontId="52" fillId="0" borderId="70" xfId="67" applyNumberFormat="1" applyFont="1" applyBorder="1" applyAlignment="1">
      <alignment horizontal="right" vertical="top" wrapText="1"/>
    </xf>
    <xf numFmtId="165" fontId="52" fillId="0" borderId="68" xfId="67" applyNumberFormat="1" applyFont="1" applyBorder="1" applyAlignment="1">
      <alignment horizontal="right" vertical="top" wrapText="1"/>
    </xf>
    <xf numFmtId="0" fontId="52" fillId="0" borderId="1" xfId="0" applyFont="1" applyBorder="1"/>
    <xf numFmtId="0" fontId="51" fillId="0" borderId="11" xfId="67" applyNumberFormat="1" applyFont="1" applyFill="1" applyBorder="1" applyAlignment="1">
      <alignment horizontal="center"/>
    </xf>
    <xf numFmtId="3" fontId="52" fillId="0" borderId="11" xfId="67" applyNumberFormat="1" applyFont="1" applyFill="1" applyBorder="1" applyAlignment="1">
      <alignment horizontal="center"/>
    </xf>
    <xf numFmtId="3" fontId="52" fillId="36" borderId="1" xfId="67" applyNumberFormat="1" applyFont="1" applyFill="1" applyBorder="1" applyAlignment="1">
      <alignment horizontal="center"/>
    </xf>
    <xf numFmtId="0" fontId="7" fillId="0" borderId="0" xfId="0" applyFont="1" applyFill="1" applyBorder="1" applyAlignment="1">
      <alignment vertical="center"/>
    </xf>
    <xf numFmtId="0" fontId="52" fillId="0" borderId="0" xfId="0" applyFont="1" applyFill="1"/>
    <xf numFmtId="0" fontId="51" fillId="0" borderId="1" xfId="0" applyFont="1" applyBorder="1"/>
    <xf numFmtId="165" fontId="52" fillId="0" borderId="5" xfId="67" applyNumberFormat="1" applyFont="1" applyBorder="1"/>
    <xf numFmtId="165" fontId="52" fillId="0" borderId="0" xfId="67" applyNumberFormat="1" applyFont="1" applyBorder="1"/>
    <xf numFmtId="165" fontId="52" fillId="0" borderId="1" xfId="67" applyNumberFormat="1" applyFont="1" applyBorder="1"/>
    <xf numFmtId="165" fontId="52" fillId="0" borderId="1" xfId="67" applyNumberFormat="1" applyFont="1" applyBorder="1" applyAlignment="1">
      <alignment horizontal="right"/>
    </xf>
    <xf numFmtId="165" fontId="52" fillId="0" borderId="0" xfId="0" applyNumberFormat="1" applyFont="1" applyBorder="1" applyAlignment="1">
      <alignment vertical="center"/>
    </xf>
    <xf numFmtId="0" fontId="52" fillId="0" borderId="0" xfId="0" applyFont="1" applyBorder="1" applyAlignment="1">
      <alignment horizontal="right" vertical="center"/>
    </xf>
    <xf numFmtId="0" fontId="52" fillId="0" borderId="14" xfId="0" applyFont="1" applyBorder="1"/>
    <xf numFmtId="0" fontId="7" fillId="0" borderId="0" xfId="0" applyFont="1" applyFill="1" applyBorder="1" applyAlignment="1">
      <alignment vertical="center" wrapText="1"/>
    </xf>
    <xf numFmtId="0" fontId="52" fillId="0" borderId="9" xfId="0" applyFont="1" applyBorder="1"/>
    <xf numFmtId="3" fontId="52" fillId="0" borderId="0" xfId="67" applyNumberFormat="1" applyFont="1" applyBorder="1"/>
    <xf numFmtId="3" fontId="52" fillId="0" borderId="14" xfId="67" applyNumberFormat="1" applyFont="1" applyBorder="1"/>
    <xf numFmtId="3" fontId="52" fillId="0" borderId="12" xfId="67" applyNumberFormat="1" applyFont="1" applyBorder="1"/>
    <xf numFmtId="0" fontId="52" fillId="0" borderId="11" xfId="0" applyFont="1" applyFill="1" applyBorder="1" applyAlignment="1">
      <alignment horizontal="right"/>
    </xf>
    <xf numFmtId="3" fontId="52" fillId="0" borderId="15" xfId="67" applyNumberFormat="1" applyFont="1" applyBorder="1"/>
    <xf numFmtId="3" fontId="52" fillId="0" borderId="10" xfId="67" applyNumberFormat="1" applyFont="1" applyBorder="1"/>
    <xf numFmtId="3" fontId="52" fillId="0" borderId="1" xfId="67" applyNumberFormat="1" applyFont="1" applyBorder="1"/>
    <xf numFmtId="165" fontId="52" fillId="0" borderId="0" xfId="0" applyNumberFormat="1" applyFont="1" applyFill="1" applyBorder="1"/>
    <xf numFmtId="165" fontId="52" fillId="0" borderId="0" xfId="0" applyNumberFormat="1" applyFont="1" applyBorder="1"/>
    <xf numFmtId="0" fontId="52" fillId="0" borderId="0" xfId="0" applyFont="1" applyFill="1" applyBorder="1"/>
    <xf numFmtId="165" fontId="52" fillId="0" borderId="0" xfId="0" applyNumberFormat="1" applyFont="1" applyFill="1"/>
    <xf numFmtId="3" fontId="52" fillId="0" borderId="0" xfId="0" applyNumberFormat="1" applyFont="1" applyBorder="1"/>
    <xf numFmtId="3" fontId="52" fillId="0" borderId="0" xfId="0" applyNumberFormat="1" applyFont="1" applyBorder="1" applyAlignment="1">
      <alignment horizontal="right"/>
    </xf>
    <xf numFmtId="3" fontId="52" fillId="0" borderId="15" xfId="0" applyNumberFormat="1" applyFont="1" applyBorder="1"/>
    <xf numFmtId="3" fontId="63" fillId="0" borderId="0" xfId="67" applyNumberFormat="1" applyFont="1" applyBorder="1"/>
    <xf numFmtId="3" fontId="63" fillId="0" borderId="4" xfId="0" applyNumberFormat="1" applyFont="1" applyBorder="1"/>
    <xf numFmtId="3" fontId="52" fillId="0" borderId="14" xfId="0" applyNumberFormat="1" applyFont="1" applyBorder="1"/>
    <xf numFmtId="0" fontId="52" fillId="0" borderId="0" xfId="0" applyFont="1" applyFill="1" applyBorder="1" applyAlignment="1">
      <alignment horizontal="right"/>
    </xf>
    <xf numFmtId="0" fontId="52" fillId="0" borderId="1" xfId="0" applyFont="1" applyBorder="1" applyAlignment="1">
      <alignment horizontal="right"/>
    </xf>
    <xf numFmtId="0" fontId="52" fillId="0" borderId="0" xfId="0" applyFont="1" applyBorder="1" applyAlignment="1">
      <alignment horizontal="right"/>
    </xf>
    <xf numFmtId="0" fontId="52" fillId="0" borderId="0" xfId="0" applyFont="1" applyFill="1" applyBorder="1" applyAlignment="1">
      <alignment horizontal="left"/>
    </xf>
    <xf numFmtId="3" fontId="52" fillId="0" borderId="0" xfId="0" applyNumberFormat="1" applyFont="1" applyFill="1" applyBorder="1"/>
    <xf numFmtId="0" fontId="52" fillId="0" borderId="0" xfId="0" applyFont="1" applyBorder="1" applyAlignment="1">
      <alignment horizontal="center"/>
    </xf>
    <xf numFmtId="0" fontId="50" fillId="0" borderId="0" xfId="0" applyFont="1" applyFill="1" applyAlignment="1">
      <alignment horizontal="left"/>
    </xf>
    <xf numFmtId="164" fontId="49" fillId="0" borderId="0" xfId="132" applyNumberFormat="1" applyFont="1" applyBorder="1"/>
    <xf numFmtId="165" fontId="49" fillId="0" borderId="0" xfId="67" applyNumberFormat="1" applyFont="1" applyFill="1" applyBorder="1"/>
    <xf numFmtId="0" fontId="51" fillId="0" borderId="0" xfId="0" applyFont="1" applyFill="1" applyBorder="1"/>
    <xf numFmtId="0" fontId="52" fillId="0" borderId="2" xfId="0" applyFont="1" applyBorder="1"/>
    <xf numFmtId="164" fontId="52" fillId="0" borderId="1" xfId="132" applyNumberFormat="1" applyFont="1" applyBorder="1"/>
    <xf numFmtId="0" fontId="52" fillId="0" borderId="0" xfId="0" applyFont="1" applyBorder="1" applyAlignment="1">
      <alignment vertical="center"/>
    </xf>
    <xf numFmtId="164" fontId="52" fillId="0" borderId="0" xfId="132" applyNumberFormat="1" applyFont="1" applyBorder="1"/>
    <xf numFmtId="0" fontId="52" fillId="0" borderId="0" xfId="0" applyFont="1" applyFill="1" applyBorder="1" applyAlignment="1">
      <alignment vertical="center"/>
    </xf>
    <xf numFmtId="165" fontId="52" fillId="0" borderId="0" xfId="67" applyNumberFormat="1" applyFont="1" applyFill="1" applyBorder="1"/>
    <xf numFmtId="165" fontId="52" fillId="0" borderId="7" xfId="67" applyNumberFormat="1" applyFont="1" applyBorder="1"/>
    <xf numFmtId="164" fontId="52" fillId="0" borderId="7" xfId="132" applyNumberFormat="1" applyFont="1" applyBorder="1"/>
    <xf numFmtId="164" fontId="52" fillId="0" borderId="14" xfId="132" applyNumberFormat="1" applyFont="1" applyBorder="1"/>
    <xf numFmtId="164" fontId="52" fillId="0" borderId="12" xfId="132" applyNumberFormat="1" applyFont="1" applyBorder="1"/>
    <xf numFmtId="164" fontId="52" fillId="0" borderId="15" xfId="132" applyNumberFormat="1" applyFont="1" applyBorder="1"/>
    <xf numFmtId="164" fontId="52" fillId="0" borderId="10" xfId="132" applyNumberFormat="1" applyFont="1" applyBorder="1"/>
    <xf numFmtId="0" fontId="52" fillId="0" borderId="15" xfId="0" applyFont="1" applyBorder="1"/>
    <xf numFmtId="0" fontId="52" fillId="0" borderId="13" xfId="0" applyFont="1" applyFill="1" applyBorder="1" applyAlignment="1">
      <alignment horizontal="right"/>
    </xf>
    <xf numFmtId="0" fontId="65" fillId="0" borderId="0" xfId="0" applyFont="1" applyFill="1"/>
    <xf numFmtId="164" fontId="52" fillId="0" borderId="1" xfId="132" applyNumberFormat="1" applyFont="1" applyBorder="1" applyAlignment="1">
      <alignment vertical="top" wrapText="1"/>
    </xf>
    <xf numFmtId="165" fontId="52" fillId="0" borderId="1" xfId="67" applyNumberFormat="1" applyFont="1" applyBorder="1" applyAlignment="1">
      <alignment vertical="top" wrapText="1"/>
    </xf>
    <xf numFmtId="164" fontId="52" fillId="0" borderId="0" xfId="132" applyNumberFormat="1" applyFont="1"/>
    <xf numFmtId="0" fontId="52" fillId="0" borderId="0" xfId="0" applyFont="1" applyAlignment="1">
      <alignment horizontal="center" vertical="center"/>
    </xf>
    <xf numFmtId="0" fontId="52" fillId="0" borderId="26" xfId="0" applyFont="1" applyBorder="1" applyAlignment="1">
      <alignment vertical="top" wrapText="1"/>
    </xf>
    <xf numFmtId="0" fontId="52" fillId="0" borderId="36" xfId="0" applyFont="1" applyBorder="1" applyAlignment="1">
      <alignment vertical="top" wrapText="1"/>
    </xf>
    <xf numFmtId="0" fontId="52" fillId="0" borderId="35" xfId="0" applyFont="1" applyBorder="1" applyAlignment="1">
      <alignment vertical="top" wrapText="1"/>
    </xf>
    <xf numFmtId="0" fontId="52" fillId="0" borderId="31" xfId="0" applyFont="1" applyBorder="1" applyAlignment="1">
      <alignment vertical="top" wrapText="1"/>
    </xf>
    <xf numFmtId="0" fontId="49" fillId="0" borderId="0" xfId="0" applyFont="1" applyFill="1" applyAlignment="1">
      <alignment wrapText="1"/>
    </xf>
    <xf numFmtId="0" fontId="66" fillId="0" borderId="0" xfId="0" applyFont="1" applyFill="1" applyAlignment="1">
      <alignment horizontal="center" vertical="center" wrapText="1"/>
    </xf>
    <xf numFmtId="0" fontId="52" fillId="0" borderId="0" xfId="0" applyFont="1" applyFill="1" applyAlignment="1">
      <alignment wrapText="1"/>
    </xf>
    <xf numFmtId="0" fontId="51" fillId="0" borderId="1" xfId="0" applyFont="1" applyBorder="1" applyAlignment="1">
      <alignment horizontal="right"/>
    </xf>
    <xf numFmtId="165" fontId="52" fillId="0" borderId="1" xfId="67" applyNumberFormat="1" applyFont="1" applyFill="1" applyBorder="1"/>
    <xf numFmtId="165" fontId="51" fillId="0" borderId="1" xfId="67" applyNumberFormat="1" applyFont="1" applyBorder="1" applyAlignment="1">
      <alignment horizontal="right"/>
    </xf>
    <xf numFmtId="43" fontId="52" fillId="0" borderId="0" xfId="67" applyFont="1" applyBorder="1"/>
    <xf numFmtId="0" fontId="7" fillId="0" borderId="11" xfId="0" applyFont="1" applyBorder="1"/>
    <xf numFmtId="0" fontId="7" fillId="0" borderId="8" xfId="0" applyFont="1" applyFill="1" applyBorder="1" applyAlignment="1">
      <alignment vertical="center"/>
    </xf>
    <xf numFmtId="165" fontId="51" fillId="0" borderId="11" xfId="67" applyNumberFormat="1" applyFont="1" applyBorder="1" applyAlignment="1">
      <alignment horizontal="right"/>
    </xf>
    <xf numFmtId="0" fontId="52" fillId="0" borderId="0" xfId="0" applyFont="1" applyAlignment="1"/>
    <xf numFmtId="0" fontId="51" fillId="0" borderId="0" xfId="0" applyFont="1" applyBorder="1" applyAlignment="1">
      <alignment vertical="top"/>
    </xf>
    <xf numFmtId="0" fontId="66" fillId="0" borderId="0" xfId="0" applyFont="1" applyAlignment="1">
      <alignment horizontal="center" vertical="center" wrapText="1"/>
    </xf>
    <xf numFmtId="0" fontId="51" fillId="0" borderId="11" xfId="0" applyFont="1" applyBorder="1" applyAlignment="1">
      <alignment horizontal="right"/>
    </xf>
    <xf numFmtId="0" fontId="0" fillId="0" borderId="0" xfId="0"/>
    <xf numFmtId="0" fontId="4" fillId="0" borderId="0" xfId="112" applyFont="1"/>
    <xf numFmtId="165" fontId="52" fillId="35" borderId="1" xfId="67" applyNumberFormat="1" applyFont="1" applyFill="1" applyBorder="1"/>
    <xf numFmtId="165" fontId="4" fillId="35" borderId="51" xfId="67" applyNumberFormat="1" applyFont="1" applyFill="1" applyBorder="1" applyAlignment="1">
      <alignment horizontal="right" wrapText="1"/>
    </xf>
    <xf numFmtId="3" fontId="4" fillId="0" borderId="51" xfId="0" applyNumberFormat="1" applyFont="1" applyBorder="1" applyAlignment="1">
      <alignment horizontal="right"/>
    </xf>
    <xf numFmtId="3" fontId="4" fillId="0" borderId="52" xfId="0" applyNumberFormat="1" applyFont="1" applyBorder="1" applyAlignment="1">
      <alignment horizontal="right"/>
    </xf>
    <xf numFmtId="165" fontId="4" fillId="0" borderId="51" xfId="67" applyNumberFormat="1" applyFont="1" applyBorder="1" applyAlignment="1">
      <alignment horizontal="right"/>
    </xf>
    <xf numFmtId="165" fontId="4" fillId="0" borderId="52" xfId="67" applyNumberFormat="1" applyFont="1" applyBorder="1" applyAlignment="1">
      <alignment horizontal="right"/>
    </xf>
    <xf numFmtId="165" fontId="4" fillId="35" borderId="52" xfId="67" applyNumberFormat="1" applyFont="1" applyFill="1" applyBorder="1" applyAlignment="1">
      <alignment horizontal="right" wrapText="1"/>
    </xf>
    <xf numFmtId="165" fontId="4" fillId="35" borderId="51" xfId="67" applyNumberFormat="1" applyFont="1" applyFill="1" applyBorder="1" applyAlignment="1">
      <alignment horizontal="right"/>
    </xf>
    <xf numFmtId="165" fontId="4" fillId="35" borderId="52" xfId="67" applyNumberFormat="1" applyFont="1" applyFill="1" applyBorder="1" applyAlignment="1">
      <alignment horizontal="right"/>
    </xf>
    <xf numFmtId="3" fontId="4" fillId="35" borderId="51" xfId="0" applyNumberFormat="1" applyFont="1" applyFill="1" applyBorder="1" applyAlignment="1">
      <alignment horizontal="right"/>
    </xf>
    <xf numFmtId="3" fontId="4" fillId="35" borderId="52" xfId="0" applyNumberFormat="1" applyFont="1" applyFill="1" applyBorder="1" applyAlignment="1">
      <alignment horizontal="right"/>
    </xf>
    <xf numFmtId="165" fontId="4" fillId="35" borderId="53" xfId="67" applyNumberFormat="1" applyFont="1" applyFill="1" applyBorder="1" applyAlignment="1">
      <alignment horizontal="right" wrapText="1"/>
    </xf>
    <xf numFmtId="165" fontId="4" fillId="35" borderId="54" xfId="67" applyNumberFormat="1" applyFont="1" applyFill="1" applyBorder="1" applyAlignment="1">
      <alignment horizontal="right" wrapText="1"/>
    </xf>
    <xf numFmtId="165" fontId="4" fillId="35" borderId="53" xfId="67" applyNumberFormat="1" applyFont="1" applyFill="1" applyBorder="1" applyAlignment="1">
      <alignment horizontal="right"/>
    </xf>
    <xf numFmtId="165" fontId="4" fillId="35" borderId="54" xfId="67" applyNumberFormat="1" applyFont="1" applyFill="1" applyBorder="1" applyAlignment="1">
      <alignment horizontal="right"/>
    </xf>
    <xf numFmtId="3" fontId="4" fillId="35" borderId="53" xfId="0" applyNumberFormat="1" applyFont="1" applyFill="1" applyBorder="1" applyAlignment="1">
      <alignment horizontal="right"/>
    </xf>
    <xf numFmtId="3" fontId="4" fillId="35" borderId="54" xfId="0" applyNumberFormat="1" applyFont="1" applyFill="1" applyBorder="1" applyAlignment="1">
      <alignment horizontal="right"/>
    </xf>
    <xf numFmtId="0" fontId="7" fillId="0" borderId="11" xfId="100" applyNumberFormat="1" applyFont="1" applyBorder="1"/>
    <xf numFmtId="0" fontId="7" fillId="35" borderId="11" xfId="100" applyNumberFormat="1" applyFont="1" applyFill="1" applyBorder="1"/>
    <xf numFmtId="0" fontId="52" fillId="0" borderId="0" xfId="0" applyFont="1" applyFill="1" applyBorder="1" applyAlignment="1">
      <alignment vertical="top" wrapText="1"/>
    </xf>
    <xf numFmtId="0" fontId="52" fillId="0" borderId="0" xfId="0" applyFont="1" applyFill="1" applyBorder="1" applyAlignment="1">
      <alignment wrapText="1"/>
    </xf>
    <xf numFmtId="0" fontId="56" fillId="0" borderId="0" xfId="0" applyFont="1" applyFill="1" applyBorder="1" applyAlignment="1">
      <alignment horizontal="center"/>
    </xf>
    <xf numFmtId="165" fontId="52" fillId="0" borderId="2" xfId="67" applyNumberFormat="1" applyFont="1" applyBorder="1"/>
    <xf numFmtId="165" fontId="51" fillId="0" borderId="2" xfId="67" applyNumberFormat="1" applyFont="1" applyBorder="1"/>
    <xf numFmtId="165" fontId="52" fillId="0" borderId="0" xfId="67" applyNumberFormat="1" applyFont="1"/>
    <xf numFmtId="165" fontId="58" fillId="0" borderId="0" xfId="67" applyNumberFormat="1" applyFont="1"/>
    <xf numFmtId="164" fontId="52" fillId="0" borderId="0" xfId="0" applyNumberFormat="1" applyFont="1"/>
    <xf numFmtId="165" fontId="52" fillId="0" borderId="1" xfId="0" applyNumberFormat="1" applyFont="1" applyBorder="1"/>
    <xf numFmtId="0" fontId="52" fillId="0" borderId="0" xfId="0" applyFont="1" applyFill="1" applyAlignment="1">
      <alignment horizontal="center"/>
    </xf>
    <xf numFmtId="0" fontId="6" fillId="0" borderId="51" xfId="111" applyFont="1" applyFill="1" applyBorder="1" applyAlignment="1">
      <alignment horizontal="right" vertical="center"/>
    </xf>
    <xf numFmtId="0" fontId="6" fillId="0" borderId="53" xfId="111" applyFont="1" applyFill="1" applyBorder="1" applyAlignment="1">
      <alignment horizontal="right" vertical="center"/>
    </xf>
    <xf numFmtId="165" fontId="52" fillId="35" borderId="67" xfId="67" applyNumberFormat="1" applyFont="1" applyFill="1" applyBorder="1" applyAlignment="1">
      <alignment horizontal="right" vertical="center" wrapText="1"/>
    </xf>
    <xf numFmtId="164" fontId="52" fillId="35" borderId="66" xfId="132" applyNumberFormat="1" applyFont="1" applyFill="1" applyBorder="1" applyAlignment="1">
      <alignment horizontal="right" vertical="top" wrapText="1"/>
    </xf>
    <xf numFmtId="165" fontId="52" fillId="35" borderId="67" xfId="67" applyNumberFormat="1" applyFont="1" applyFill="1" applyBorder="1" applyAlignment="1">
      <alignment horizontal="right" vertical="top" wrapText="1"/>
    </xf>
    <xf numFmtId="165" fontId="52" fillId="35" borderId="70" xfId="67" applyNumberFormat="1" applyFont="1" applyFill="1" applyBorder="1" applyAlignment="1">
      <alignment horizontal="right" vertical="top" wrapText="1"/>
    </xf>
    <xf numFmtId="165" fontId="52" fillId="35" borderId="69" xfId="67" applyNumberFormat="1" applyFont="1" applyFill="1" applyBorder="1" applyAlignment="1">
      <alignment horizontal="right" vertical="center" wrapText="1"/>
    </xf>
    <xf numFmtId="164" fontId="52" fillId="35" borderId="81" xfId="132" applyNumberFormat="1" applyFont="1" applyFill="1" applyBorder="1" applyAlignment="1">
      <alignment horizontal="right" vertical="top" wrapText="1"/>
    </xf>
    <xf numFmtId="165" fontId="52" fillId="35" borderId="69" xfId="67" applyNumberFormat="1" applyFont="1" applyFill="1" applyBorder="1" applyAlignment="1">
      <alignment horizontal="right" vertical="top" wrapText="1"/>
    </xf>
    <xf numFmtId="0" fontId="7" fillId="0" borderId="15" xfId="0" applyFont="1" applyBorder="1" applyAlignment="1">
      <alignment horizontal="center"/>
    </xf>
    <xf numFmtId="0" fontId="7" fillId="0" borderId="15" xfId="0" applyFont="1" applyBorder="1" applyAlignment="1">
      <alignment horizontal="center" wrapText="1"/>
    </xf>
    <xf numFmtId="0" fontId="7" fillId="0" borderId="10" xfId="0" applyFont="1" applyBorder="1" applyAlignment="1">
      <alignment horizontal="center"/>
    </xf>
    <xf numFmtId="0" fontId="7" fillId="0" borderId="0" xfId="0" applyFont="1" applyBorder="1" applyAlignment="1">
      <alignment horizontal="center"/>
    </xf>
    <xf numFmtId="0" fontId="7" fillId="35" borderId="1" xfId="0" applyFont="1" applyFill="1" applyBorder="1" applyAlignment="1">
      <alignment horizontal="center" wrapText="1"/>
    </xf>
    <xf numFmtId="0" fontId="7" fillId="0" borderId="1" xfId="0" applyFont="1" applyBorder="1" applyAlignment="1">
      <alignment horizontal="center" wrapText="1"/>
    </xf>
    <xf numFmtId="0" fontId="7" fillId="0" borderId="1" xfId="0" applyFont="1" applyBorder="1" applyAlignment="1">
      <alignment horizontal="center"/>
    </xf>
    <xf numFmtId="0" fontId="7" fillId="0" borderId="1" xfId="0" applyFont="1" applyFill="1" applyBorder="1" applyAlignment="1">
      <alignment horizontal="center"/>
    </xf>
    <xf numFmtId="0" fontId="51" fillId="0" borderId="1" xfId="0" applyFont="1" applyBorder="1" applyAlignment="1">
      <alignment horizontal="right" wrapText="1"/>
    </xf>
    <xf numFmtId="0" fontId="51" fillId="0" borderId="3" xfId="0" applyFont="1" applyBorder="1" applyAlignment="1">
      <alignment horizontal="center" wrapText="1"/>
    </xf>
    <xf numFmtId="0" fontId="7" fillId="0" borderId="9" xfId="0" applyFont="1" applyBorder="1"/>
    <xf numFmtId="0" fontId="51" fillId="0" borderId="9" xfId="0" applyFont="1" applyBorder="1" applyAlignment="1">
      <alignment horizontal="right"/>
    </xf>
    <xf numFmtId="0" fontId="51" fillId="0" borderId="8" xfId="0" applyFont="1" applyBorder="1" applyAlignment="1">
      <alignment horizontal="right"/>
    </xf>
    <xf numFmtId="0" fontId="51" fillId="0" borderId="13" xfId="0" applyFont="1" applyBorder="1" applyAlignment="1">
      <alignment horizontal="right"/>
    </xf>
    <xf numFmtId="0" fontId="51" fillId="0" borderId="8" xfId="0" applyFont="1" applyBorder="1" applyAlignment="1">
      <alignment horizontal="left"/>
    </xf>
    <xf numFmtId="0" fontId="51" fillId="0" borderId="1" xfId="0" applyFont="1" applyBorder="1" applyAlignment="1">
      <alignment horizontal="center"/>
    </xf>
    <xf numFmtId="0" fontId="52" fillId="0" borderId="11" xfId="0" applyFont="1" applyBorder="1"/>
    <xf numFmtId="0" fontId="51" fillId="0" borderId="10" xfId="0" applyFont="1" applyFill="1" applyBorder="1"/>
    <xf numFmtId="0" fontId="52" fillId="0" borderId="10" xfId="0" applyFont="1" applyBorder="1"/>
    <xf numFmtId="0" fontId="51" fillId="0" borderId="1" xfId="0" applyFont="1" applyBorder="1" applyAlignment="1">
      <alignment horizontal="right" vertical="center"/>
    </xf>
    <xf numFmtId="0" fontId="56" fillId="0" borderId="7" xfId="0" applyFont="1" applyFill="1" applyBorder="1" applyAlignment="1">
      <alignment vertical="center"/>
    </xf>
    <xf numFmtId="0" fontId="52" fillId="0" borderId="7" xfId="0" applyFont="1" applyFill="1" applyBorder="1"/>
    <xf numFmtId="0" fontId="52" fillId="0" borderId="6" xfId="0" applyFont="1" applyFill="1" applyBorder="1"/>
    <xf numFmtId="0" fontId="51" fillId="0" borderId="1" xfId="0" applyFont="1" applyBorder="1" applyAlignment="1">
      <alignment horizontal="left" indent="1"/>
    </xf>
    <xf numFmtId="0" fontId="66" fillId="0" borderId="7" xfId="0" applyFont="1" applyFill="1" applyBorder="1" applyAlignment="1">
      <alignment horizontal="center" vertical="center" wrapText="1"/>
    </xf>
    <xf numFmtId="0" fontId="52" fillId="0" borderId="7" xfId="0" applyFont="1" applyFill="1" applyBorder="1" applyAlignment="1">
      <alignment wrapText="1"/>
    </xf>
    <xf numFmtId="0" fontId="49" fillId="0" borderId="0" xfId="0" applyFont="1" applyAlignment="1">
      <alignment wrapText="1"/>
    </xf>
    <xf numFmtId="0" fontId="52" fillId="0" borderId="11" xfId="0" applyFont="1" applyBorder="1" applyAlignment="1">
      <alignment wrapText="1"/>
    </xf>
    <xf numFmtId="0" fontId="51" fillId="0" borderId="85" xfId="0" applyFont="1" applyBorder="1" applyAlignment="1">
      <alignment horizontal="center" vertical="center" wrapText="1"/>
    </xf>
    <xf numFmtId="0" fontId="51" fillId="0" borderId="86" xfId="0" applyFont="1" applyBorder="1" applyAlignment="1">
      <alignment horizontal="center" vertical="center" wrapText="1"/>
    </xf>
    <xf numFmtId="165" fontId="52" fillId="0" borderId="51" xfId="67" applyNumberFormat="1" applyFont="1" applyFill="1" applyBorder="1"/>
    <xf numFmtId="165" fontId="52" fillId="0" borderId="52" xfId="67" applyNumberFormat="1" applyFont="1" applyBorder="1"/>
    <xf numFmtId="0" fontId="51" fillId="35" borderId="87" xfId="0" applyFont="1" applyFill="1" applyBorder="1" applyAlignment="1">
      <alignment horizontal="center" vertical="center" wrapText="1"/>
    </xf>
    <xf numFmtId="0" fontId="51" fillId="35" borderId="88" xfId="0" applyFont="1" applyFill="1" applyBorder="1" applyAlignment="1">
      <alignment horizontal="center" vertical="center" wrapText="1"/>
    </xf>
    <xf numFmtId="0" fontId="51" fillId="35" borderId="86" xfId="0" applyFont="1" applyFill="1" applyBorder="1" applyAlignment="1">
      <alignment horizontal="center" vertical="center" wrapText="1"/>
    </xf>
    <xf numFmtId="0" fontId="51" fillId="37" borderId="90" xfId="0" applyFont="1" applyFill="1" applyBorder="1" applyAlignment="1">
      <alignment horizontal="center" vertical="center" wrapText="1"/>
    </xf>
    <xf numFmtId="0" fontId="51" fillId="35" borderId="85" xfId="0" applyFont="1" applyFill="1" applyBorder="1" applyAlignment="1">
      <alignment horizontal="center" vertical="center" wrapText="1"/>
    </xf>
    <xf numFmtId="0" fontId="51" fillId="35" borderId="91" xfId="0" applyFont="1" applyFill="1" applyBorder="1" applyAlignment="1">
      <alignment horizontal="center" vertical="center" wrapText="1"/>
    </xf>
    <xf numFmtId="0" fontId="51" fillId="35" borderId="92" xfId="0" applyFont="1" applyFill="1" applyBorder="1" applyAlignment="1">
      <alignment horizontal="center" vertical="center" wrapText="1"/>
    </xf>
    <xf numFmtId="0" fontId="51" fillId="37" borderId="82" xfId="0" applyFont="1" applyFill="1" applyBorder="1" applyAlignment="1">
      <alignment horizontal="center" vertical="center" wrapText="1"/>
    </xf>
    <xf numFmtId="0" fontId="52" fillId="0" borderId="7" xfId="0" applyFont="1" applyBorder="1"/>
    <xf numFmtId="0" fontId="52" fillId="0" borderId="6" xfId="0" applyFont="1" applyBorder="1"/>
    <xf numFmtId="165" fontId="52" fillId="0" borderId="9" xfId="67" applyNumberFormat="1" applyFont="1" applyBorder="1"/>
    <xf numFmtId="165" fontId="52" fillId="35" borderId="51" xfId="67" applyNumberFormat="1" applyFont="1" applyFill="1" applyBorder="1"/>
    <xf numFmtId="165" fontId="52" fillId="35" borderId="52" xfId="67" applyNumberFormat="1" applyFont="1" applyFill="1" applyBorder="1"/>
    <xf numFmtId="165" fontId="52" fillId="35" borderId="53" xfId="67" applyNumberFormat="1" applyFont="1" applyFill="1" applyBorder="1"/>
    <xf numFmtId="165" fontId="52" fillId="35" borderId="89" xfId="67" applyNumberFormat="1" applyFont="1" applyFill="1" applyBorder="1"/>
    <xf numFmtId="164" fontId="52" fillId="35" borderId="51" xfId="132" applyNumberFormat="1" applyFont="1" applyFill="1" applyBorder="1" applyAlignment="1"/>
    <xf numFmtId="164" fontId="52" fillId="35" borderId="1" xfId="132" applyNumberFormat="1" applyFont="1" applyFill="1" applyBorder="1" applyAlignment="1">
      <alignment wrapText="1"/>
    </xf>
    <xf numFmtId="164" fontId="52" fillId="35" borderId="52" xfId="132" applyNumberFormat="1" applyFont="1" applyFill="1" applyBorder="1" applyAlignment="1"/>
    <xf numFmtId="164" fontId="52" fillId="35" borderId="53" xfId="132" applyNumberFormat="1" applyFont="1" applyFill="1" applyBorder="1" applyAlignment="1"/>
    <xf numFmtId="164" fontId="52" fillId="35" borderId="89" xfId="132" applyNumberFormat="1" applyFont="1" applyFill="1" applyBorder="1" applyAlignment="1">
      <alignment wrapText="1"/>
    </xf>
    <xf numFmtId="164" fontId="52" fillId="35" borderId="54" xfId="132" applyNumberFormat="1" applyFont="1" applyFill="1" applyBorder="1" applyAlignment="1"/>
    <xf numFmtId="165" fontId="52" fillId="37" borderId="83" xfId="0" applyNumberFormat="1" applyFont="1" applyFill="1" applyBorder="1" applyAlignment="1">
      <alignment wrapText="1"/>
    </xf>
    <xf numFmtId="164" fontId="52" fillId="37" borderId="83" xfId="132" applyNumberFormat="1" applyFont="1" applyFill="1" applyBorder="1"/>
    <xf numFmtId="164" fontId="52" fillId="37" borderId="76" xfId="132" applyNumberFormat="1" applyFont="1" applyFill="1" applyBorder="1"/>
    <xf numFmtId="0" fontId="4" fillId="0" borderId="1" xfId="112" applyFont="1" applyBorder="1" applyAlignment="1">
      <alignment wrapText="1"/>
    </xf>
    <xf numFmtId="9" fontId="4" fillId="0" borderId="52" xfId="132" applyFont="1" applyBorder="1" applyAlignment="1">
      <alignment horizontal="right"/>
    </xf>
    <xf numFmtId="0" fontId="51" fillId="0" borderId="11" xfId="0" applyFont="1" applyBorder="1" applyAlignment="1">
      <alignment horizontal="left"/>
    </xf>
    <xf numFmtId="0" fontId="52" fillId="0" borderId="0" xfId="0" applyFont="1" applyAlignment="1">
      <alignment vertical="center"/>
    </xf>
    <xf numFmtId="9" fontId="4" fillId="35" borderId="52" xfId="132" applyFont="1" applyFill="1" applyBorder="1" applyAlignment="1">
      <alignment horizontal="right"/>
    </xf>
    <xf numFmtId="0" fontId="51" fillId="0" borderId="11" xfId="0" applyFont="1" applyBorder="1" applyAlignment="1">
      <alignment horizontal="left"/>
    </xf>
    <xf numFmtId="0" fontId="52" fillId="0" borderId="0" xfId="0" applyFont="1" applyFill="1" applyBorder="1" applyAlignment="1">
      <alignment horizontal="left" vertical="top" wrapText="1"/>
    </xf>
    <xf numFmtId="0" fontId="51" fillId="36" borderId="93" xfId="67" applyNumberFormat="1" applyFont="1" applyFill="1" applyBorder="1" applyAlignment="1">
      <alignment horizontal="center"/>
    </xf>
    <xf numFmtId="0" fontId="51" fillId="36" borderId="37" xfId="67" applyNumberFormat="1" applyFont="1" applyFill="1" applyBorder="1" applyAlignment="1">
      <alignment horizontal="center"/>
    </xf>
    <xf numFmtId="0" fontId="51" fillId="36" borderId="38" xfId="67" applyNumberFormat="1" applyFont="1" applyFill="1" applyBorder="1" applyAlignment="1">
      <alignment horizontal="center"/>
    </xf>
    <xf numFmtId="3" fontId="52" fillId="36" borderId="40" xfId="67" applyNumberFormat="1" applyFont="1" applyFill="1" applyBorder="1" applyAlignment="1">
      <alignment horizontal="center"/>
    </xf>
    <xf numFmtId="3" fontId="52" fillId="36" borderId="39" xfId="67" applyNumberFormat="1" applyFont="1" applyFill="1" applyBorder="1" applyAlignment="1">
      <alignment horizontal="center"/>
    </xf>
    <xf numFmtId="3" fontId="52" fillId="36" borderId="41" xfId="67" applyNumberFormat="1" applyFont="1" applyFill="1" applyBorder="1" applyAlignment="1">
      <alignment horizontal="center"/>
    </xf>
    <xf numFmtId="3" fontId="52" fillId="36" borderId="42" xfId="67" applyNumberFormat="1" applyFont="1" applyFill="1" applyBorder="1" applyAlignment="1">
      <alignment horizontal="center"/>
    </xf>
    <xf numFmtId="3" fontId="52" fillId="36" borderId="43" xfId="67" applyNumberFormat="1" applyFont="1" applyFill="1" applyBorder="1" applyAlignment="1">
      <alignment horizontal="center"/>
    </xf>
    <xf numFmtId="1" fontId="51" fillId="36" borderId="37" xfId="67" applyNumberFormat="1" applyFont="1" applyFill="1" applyBorder="1" applyAlignment="1">
      <alignment horizontal="center"/>
    </xf>
    <xf numFmtId="1" fontId="51" fillId="36" borderId="38" xfId="67" applyNumberFormat="1" applyFont="1" applyFill="1" applyBorder="1" applyAlignment="1">
      <alignment horizontal="center"/>
    </xf>
    <xf numFmtId="9" fontId="52" fillId="36" borderId="42" xfId="132" applyNumberFormat="1" applyFont="1" applyFill="1" applyBorder="1" applyAlignment="1">
      <alignment horizontal="center"/>
    </xf>
    <xf numFmtId="9" fontId="52" fillId="36" borderId="43" xfId="132" applyNumberFormat="1" applyFont="1" applyFill="1" applyBorder="1" applyAlignment="1">
      <alignment horizontal="center"/>
    </xf>
    <xf numFmtId="165" fontId="51" fillId="0" borderId="13" xfId="67" applyNumberFormat="1" applyFont="1" applyBorder="1" applyAlignment="1">
      <alignment horizontal="center"/>
    </xf>
    <xf numFmtId="165" fontId="51" fillId="0" borderId="5" xfId="67" applyNumberFormat="1" applyFont="1" applyBorder="1" applyAlignment="1">
      <alignment horizontal="center"/>
    </xf>
    <xf numFmtId="165" fontId="60" fillId="0" borderId="5" xfId="67" applyNumberFormat="1" applyFont="1" applyBorder="1" applyAlignment="1">
      <alignment horizontal="center" wrapText="1"/>
    </xf>
    <xf numFmtId="0" fontId="7" fillId="0" borderId="11" xfId="100" applyNumberFormat="1" applyFont="1" applyBorder="1" applyAlignment="1">
      <alignment horizontal="center" wrapText="1"/>
    </xf>
    <xf numFmtId="0" fontId="7" fillId="0" borderId="11" xfId="100" applyNumberFormat="1" applyFont="1" applyFill="1" applyBorder="1"/>
    <xf numFmtId="0" fontId="7" fillId="0" borderId="72" xfId="100" applyNumberFormat="1" applyFont="1" applyBorder="1" applyAlignment="1">
      <alignment horizontal="center" wrapText="1"/>
    </xf>
    <xf numFmtId="165" fontId="52" fillId="0" borderId="51" xfId="67" applyNumberFormat="1" applyFont="1" applyBorder="1"/>
    <xf numFmtId="165" fontId="52" fillId="0" borderId="11" xfId="67" applyNumberFormat="1" applyFont="1" applyBorder="1"/>
    <xf numFmtId="165" fontId="52" fillId="35" borderId="11" xfId="67" applyNumberFormat="1" applyFont="1" applyFill="1" applyBorder="1"/>
    <xf numFmtId="165" fontId="52" fillId="0" borderId="11" xfId="67" applyNumberFormat="1" applyFont="1" applyFill="1" applyBorder="1"/>
    <xf numFmtId="165" fontId="52" fillId="35" borderId="94" xfId="67" applyNumberFormat="1" applyFont="1" applyFill="1" applyBorder="1"/>
    <xf numFmtId="9" fontId="4" fillId="0" borderId="1" xfId="132" applyFont="1" applyBorder="1" applyAlignment="1">
      <alignment horizontal="right"/>
    </xf>
    <xf numFmtId="9" fontId="4" fillId="35" borderId="1" xfId="132" applyFont="1" applyFill="1" applyBorder="1" applyAlignment="1">
      <alignment horizontal="right"/>
    </xf>
    <xf numFmtId="165" fontId="51" fillId="0" borderId="85" xfId="67" applyNumberFormat="1" applyFont="1" applyBorder="1" applyAlignment="1">
      <alignment horizontal="center"/>
    </xf>
    <xf numFmtId="165" fontId="51" fillId="0" borderId="91" xfId="67" applyNumberFormat="1" applyFont="1" applyBorder="1" applyAlignment="1">
      <alignment horizontal="center"/>
    </xf>
    <xf numFmtId="165" fontId="60" fillId="0" borderId="91" xfId="67" applyNumberFormat="1" applyFont="1" applyBorder="1" applyAlignment="1">
      <alignment horizontal="center" wrapText="1"/>
    </xf>
    <xf numFmtId="165" fontId="51" fillId="0" borderId="92" xfId="67" applyNumberFormat="1" applyFont="1" applyBorder="1" applyAlignment="1">
      <alignment horizontal="center"/>
    </xf>
    <xf numFmtId="9" fontId="4" fillId="0" borderId="51" xfId="132" applyFont="1" applyBorder="1" applyAlignment="1">
      <alignment horizontal="right"/>
    </xf>
    <xf numFmtId="9" fontId="4" fillId="35" borderId="51" xfId="132" applyFont="1" applyFill="1" applyBorder="1" applyAlignment="1">
      <alignment horizontal="right"/>
    </xf>
    <xf numFmtId="9" fontId="4" fillId="35" borderId="53" xfId="132" applyFont="1" applyFill="1" applyBorder="1" applyAlignment="1">
      <alignment horizontal="right"/>
    </xf>
    <xf numFmtId="9" fontId="4" fillId="35" borderId="89" xfId="132" applyFont="1" applyFill="1" applyBorder="1" applyAlignment="1">
      <alignment horizontal="right"/>
    </xf>
    <xf numFmtId="9" fontId="4" fillId="35" borderId="54" xfId="132" applyFont="1" applyFill="1" applyBorder="1" applyAlignment="1">
      <alignment horizontal="right"/>
    </xf>
    <xf numFmtId="0" fontId="4" fillId="0" borderId="3" xfId="116" applyFont="1" applyBorder="1" applyAlignment="1">
      <alignment horizontal="center"/>
    </xf>
    <xf numFmtId="0" fontId="4" fillId="0" borderId="4" xfId="116" applyFont="1" applyBorder="1" applyAlignment="1">
      <alignment horizontal="center"/>
    </xf>
    <xf numFmtId="0" fontId="4" fillId="0" borderId="5" xfId="116" applyFont="1" applyBorder="1" applyAlignment="1">
      <alignment horizontal="center"/>
    </xf>
    <xf numFmtId="0" fontId="6" fillId="0" borderId="85" xfId="111" applyFont="1" applyFill="1" applyBorder="1" applyAlignment="1">
      <alignment horizontal="right" vertical="center"/>
    </xf>
    <xf numFmtId="0" fontId="6" fillId="0" borderId="92" xfId="111" applyFont="1" applyFill="1" applyBorder="1" applyAlignment="1">
      <alignment vertical="center"/>
    </xf>
    <xf numFmtId="0" fontId="0" fillId="0" borderId="8" xfId="0" applyBorder="1"/>
    <xf numFmtId="0" fontId="0" fillId="0" borderId="7" xfId="0" applyBorder="1"/>
    <xf numFmtId="0" fontId="0" fillId="0" borderId="6" xfId="0" applyBorder="1"/>
    <xf numFmtId="0" fontId="0" fillId="0" borderId="9" xfId="0" applyBorder="1"/>
    <xf numFmtId="0" fontId="0" fillId="0" borderId="0" xfId="0" applyBorder="1"/>
    <xf numFmtId="0" fontId="0" fillId="0" borderId="8" xfId="0" applyFont="1" applyBorder="1"/>
    <xf numFmtId="0" fontId="0" fillId="0" borderId="3" xfId="0" applyBorder="1"/>
    <xf numFmtId="0" fontId="0" fillId="0" borderId="4" xfId="0" applyBorder="1"/>
    <xf numFmtId="0" fontId="0" fillId="0" borderId="5" xfId="0" applyBorder="1"/>
    <xf numFmtId="3" fontId="52" fillId="0" borderId="11" xfId="0" applyNumberFormat="1" applyFont="1" applyBorder="1"/>
    <xf numFmtId="164" fontId="0" fillId="0" borderId="7" xfId="132" applyNumberFormat="1" applyFont="1" applyBorder="1"/>
    <xf numFmtId="0" fontId="7" fillId="0" borderId="7" xfId="0" applyFont="1" applyBorder="1" applyAlignment="1">
      <alignment horizontal="center"/>
    </xf>
    <xf numFmtId="0" fontId="7" fillId="0" borderId="7" xfId="0" applyFont="1" applyBorder="1" applyAlignment="1">
      <alignment horizontal="center" wrapText="1"/>
    </xf>
    <xf numFmtId="0" fontId="7" fillId="0" borderId="6" xfId="0" applyFont="1" applyBorder="1" applyAlignment="1">
      <alignment horizontal="center"/>
    </xf>
    <xf numFmtId="164" fontId="0" fillId="0" borderId="0" xfId="132" applyNumberFormat="1" applyFont="1" applyBorder="1"/>
    <xf numFmtId="164" fontId="0" fillId="0" borderId="6" xfId="132" applyNumberFormat="1" applyFont="1" applyBorder="1"/>
    <xf numFmtId="164" fontId="0" fillId="0" borderId="2" xfId="132" applyNumberFormat="1" applyFont="1" applyBorder="1"/>
    <xf numFmtId="0" fontId="0" fillId="0" borderId="13" xfId="0" applyBorder="1"/>
    <xf numFmtId="164" fontId="0" fillId="0" borderId="14" xfId="132" applyNumberFormat="1" applyFont="1" applyBorder="1"/>
    <xf numFmtId="164" fontId="0" fillId="0" borderId="12" xfId="132" applyNumberFormat="1" applyFont="1" applyBorder="1"/>
    <xf numFmtId="164" fontId="0" fillId="0" borderId="3" xfId="132" applyNumberFormat="1" applyFont="1" applyBorder="1"/>
    <xf numFmtId="0" fontId="7" fillId="35" borderId="3" xfId="0" applyFont="1" applyFill="1" applyBorder="1" applyAlignment="1">
      <alignment horizontal="center" wrapText="1"/>
    </xf>
    <xf numFmtId="164" fontId="0" fillId="0" borderId="4" xfId="132" applyNumberFormat="1" applyFont="1" applyBorder="1"/>
    <xf numFmtId="164" fontId="0" fillId="0" borderId="5" xfId="132" applyNumberFormat="1" applyFont="1" applyBorder="1"/>
    <xf numFmtId="0" fontId="0" fillId="0" borderId="9" xfId="0" applyFont="1" applyBorder="1"/>
    <xf numFmtId="0" fontId="7" fillId="0" borderId="74" xfId="0" applyFont="1" applyFill="1" applyBorder="1" applyAlignment="1">
      <alignment horizontal="center"/>
    </xf>
    <xf numFmtId="165" fontId="52" fillId="0" borderId="15" xfId="67" applyNumberFormat="1" applyFont="1" applyFill="1" applyBorder="1" applyAlignment="1">
      <alignment horizontal="center"/>
    </xf>
    <xf numFmtId="165" fontId="52" fillId="0" borderId="7" xfId="67" applyNumberFormat="1" applyFont="1" applyBorder="1" applyAlignment="1">
      <alignment horizontal="center"/>
    </xf>
    <xf numFmtId="165" fontId="52" fillId="0" borderId="95" xfId="67" applyNumberFormat="1" applyFont="1" applyBorder="1" applyAlignment="1">
      <alignment horizontal="center"/>
    </xf>
    <xf numFmtId="0" fontId="7" fillId="0" borderId="72" xfId="0" applyFont="1" applyFill="1" applyBorder="1" applyAlignment="1">
      <alignment horizontal="center"/>
    </xf>
    <xf numFmtId="1" fontId="51" fillId="36" borderId="93" xfId="67" applyNumberFormat="1" applyFont="1" applyFill="1" applyBorder="1" applyAlignment="1">
      <alignment horizontal="center"/>
    </xf>
    <xf numFmtId="0" fontId="7" fillId="0" borderId="51" xfId="0" applyFont="1" applyFill="1" applyBorder="1" applyAlignment="1">
      <alignment horizontal="center"/>
    </xf>
    <xf numFmtId="164" fontId="52" fillId="0" borderId="11" xfId="132" applyNumberFormat="1" applyFont="1" applyFill="1" applyBorder="1" applyAlignment="1">
      <alignment horizontal="center"/>
    </xf>
    <xf numFmtId="0" fontId="4" fillId="0" borderId="98" xfId="0" applyFont="1" applyFill="1" applyBorder="1" applyAlignment="1">
      <alignment horizontal="left"/>
    </xf>
    <xf numFmtId="0" fontId="7" fillId="0" borderId="53" xfId="0" applyFont="1" applyFill="1" applyBorder="1" applyAlignment="1">
      <alignment horizontal="center"/>
    </xf>
    <xf numFmtId="164" fontId="52" fillId="0" borderId="94" xfId="132" applyNumberFormat="1" applyFont="1" applyFill="1" applyBorder="1" applyAlignment="1">
      <alignment horizontal="center"/>
    </xf>
    <xf numFmtId="9" fontId="52" fillId="36" borderId="41" xfId="132" applyFont="1" applyFill="1" applyBorder="1" applyAlignment="1">
      <alignment horizontal="center"/>
    </xf>
    <xf numFmtId="164" fontId="52" fillId="0" borderId="1" xfId="132" applyNumberFormat="1" applyFont="1" applyBorder="1" applyAlignment="1">
      <alignment horizontal="right" vertical="top" wrapText="1"/>
    </xf>
    <xf numFmtId="165" fontId="52" fillId="0" borderId="1" xfId="67" applyNumberFormat="1" applyFont="1" applyBorder="1" applyAlignment="1">
      <alignment horizontal="right" vertical="top" wrapText="1"/>
    </xf>
    <xf numFmtId="164" fontId="52" fillId="0" borderId="0" xfId="132" applyNumberFormat="1" applyFont="1" applyAlignment="1">
      <alignment horizontal="right"/>
    </xf>
    <xf numFmtId="164" fontId="52" fillId="0" borderId="1" xfId="132" applyNumberFormat="1" applyFont="1" applyBorder="1" applyAlignment="1">
      <alignment horizontal="right"/>
    </xf>
    <xf numFmtId="3" fontId="0" fillId="0" borderId="0" xfId="0" applyNumberFormat="1"/>
    <xf numFmtId="166" fontId="4" fillId="0" borderId="1" xfId="112" applyNumberFormat="1" applyFont="1" applyBorder="1"/>
    <xf numFmtId="0" fontId="7" fillId="0" borderId="3" xfId="112" applyFont="1" applyBorder="1"/>
    <xf numFmtId="0" fontId="7" fillId="0" borderId="99" xfId="112" applyFont="1" applyBorder="1"/>
    <xf numFmtId="0" fontId="65" fillId="0" borderId="0" xfId="0" applyFont="1"/>
    <xf numFmtId="165" fontId="4" fillId="0" borderId="2" xfId="67" applyNumberFormat="1" applyFont="1" applyBorder="1"/>
    <xf numFmtId="3" fontId="52" fillId="0" borderId="0" xfId="0" applyNumberFormat="1" applyFont="1"/>
    <xf numFmtId="165" fontId="52" fillId="0" borderId="5" xfId="67" applyNumberFormat="1" applyFont="1" applyFill="1" applyBorder="1"/>
    <xf numFmtId="165" fontId="52" fillId="0" borderId="1" xfId="0" applyNumberFormat="1" applyFont="1" applyFill="1" applyBorder="1" applyAlignment="1">
      <alignment vertical="center"/>
    </xf>
    <xf numFmtId="164" fontId="52" fillId="0" borderId="5" xfId="132" applyNumberFormat="1" applyFont="1" applyFill="1" applyBorder="1"/>
    <xf numFmtId="165" fontId="52" fillId="0" borderId="1" xfId="67" applyNumberFormat="1" applyFont="1" applyFill="1" applyBorder="1" applyAlignment="1">
      <alignment horizontal="right"/>
    </xf>
    <xf numFmtId="164" fontId="52" fillId="35" borderId="31" xfId="132" applyNumberFormat="1" applyFont="1" applyFill="1" applyBorder="1" applyAlignment="1">
      <alignment horizontal="right" vertical="top" wrapText="1"/>
    </xf>
    <xf numFmtId="164" fontId="52" fillId="0" borderId="31" xfId="132" applyNumberFormat="1" applyFont="1" applyBorder="1" applyAlignment="1">
      <alignment horizontal="right" vertical="top" wrapText="1"/>
    </xf>
    <xf numFmtId="165" fontId="52" fillId="0" borderId="79" xfId="67" applyNumberFormat="1" applyFont="1" applyFill="1" applyBorder="1" applyAlignment="1">
      <alignment horizontal="right" vertical="center" wrapText="1"/>
    </xf>
    <xf numFmtId="164" fontId="52" fillId="0" borderId="80" xfId="132" applyNumberFormat="1" applyFont="1" applyFill="1" applyBorder="1" applyAlignment="1">
      <alignment horizontal="right" vertical="top" wrapText="1"/>
    </xf>
    <xf numFmtId="165" fontId="52" fillId="0" borderId="79" xfId="67" applyNumberFormat="1" applyFont="1" applyFill="1" applyBorder="1" applyAlignment="1">
      <alignment horizontal="right" vertical="top" wrapText="1"/>
    </xf>
    <xf numFmtId="164" fontId="52" fillId="0" borderId="101" xfId="132" applyNumberFormat="1" applyFont="1" applyFill="1" applyBorder="1" applyAlignment="1">
      <alignment horizontal="right" vertical="top" wrapText="1"/>
    </xf>
    <xf numFmtId="165" fontId="52" fillId="0" borderId="73" xfId="67" applyNumberFormat="1" applyFont="1" applyFill="1" applyBorder="1" applyAlignment="1">
      <alignment horizontal="right" vertical="top" wrapText="1"/>
    </xf>
    <xf numFmtId="0" fontId="0" fillId="0" borderId="14" xfId="0" applyBorder="1"/>
    <xf numFmtId="0" fontId="7" fillId="0" borderId="8" xfId="0" applyFont="1" applyBorder="1"/>
    <xf numFmtId="0" fontId="0" fillId="0" borderId="12" xfId="0" applyBorder="1"/>
    <xf numFmtId="164" fontId="49" fillId="0" borderId="0" xfId="0" applyNumberFormat="1" applyFont="1"/>
    <xf numFmtId="164" fontId="52" fillId="36" borderId="40" xfId="132" applyNumberFormat="1" applyFont="1" applyFill="1" applyBorder="1" applyAlignment="1">
      <alignment horizontal="center"/>
    </xf>
    <xf numFmtId="164" fontId="52" fillId="36" borderId="1" xfId="132" applyNumberFormat="1" applyFont="1" applyFill="1" applyBorder="1" applyAlignment="1">
      <alignment horizontal="center"/>
    </xf>
    <xf numFmtId="164" fontId="52" fillId="36" borderId="39" xfId="132" applyNumberFormat="1" applyFont="1" applyFill="1" applyBorder="1" applyAlignment="1">
      <alignment horizontal="center"/>
    </xf>
    <xf numFmtId="0" fontId="7" fillId="0" borderId="3" xfId="116" applyFont="1" applyBorder="1" applyAlignment="1">
      <alignment horizontal="center" vertical="center"/>
    </xf>
    <xf numFmtId="164" fontId="7" fillId="0" borderId="1" xfId="132" applyNumberFormat="1" applyFont="1" applyBorder="1"/>
    <xf numFmtId="165" fontId="52" fillId="35" borderId="102" xfId="67" applyNumberFormat="1" applyFont="1" applyFill="1" applyBorder="1" applyAlignment="1">
      <alignment horizontal="right" vertical="top" wrapText="1"/>
    </xf>
    <xf numFmtId="165" fontId="0" fillId="0" borderId="7" xfId="67" applyNumberFormat="1" applyFont="1" applyBorder="1"/>
    <xf numFmtId="165" fontId="0" fillId="0" borderId="0" xfId="67" applyNumberFormat="1" applyFont="1" applyBorder="1"/>
    <xf numFmtId="165" fontId="0" fillId="0" borderId="2" xfId="67" applyNumberFormat="1" applyFont="1" applyBorder="1"/>
    <xf numFmtId="165" fontId="0" fillId="0" borderId="4" xfId="67" applyNumberFormat="1" applyFont="1" applyBorder="1"/>
    <xf numFmtId="165" fontId="0" fillId="0" borderId="5" xfId="67" applyNumberFormat="1" applyFont="1" applyBorder="1"/>
    <xf numFmtId="164" fontId="52" fillId="0" borderId="5" xfId="132" applyNumberFormat="1" applyFont="1" applyBorder="1"/>
    <xf numFmtId="164" fontId="4" fillId="0" borderId="1" xfId="116" applyNumberFormat="1" applyFont="1" applyBorder="1" applyAlignment="1">
      <alignment horizontal="center"/>
    </xf>
    <xf numFmtId="164" fontId="4" fillId="0" borderId="1" xfId="132" applyNumberFormat="1" applyFont="1" applyBorder="1" applyAlignment="1">
      <alignment horizontal="center"/>
    </xf>
    <xf numFmtId="0" fontId="67" fillId="0" borderId="0" xfId="0" applyFont="1"/>
    <xf numFmtId="164" fontId="68" fillId="0" borderId="0" xfId="0" applyNumberFormat="1" applyFont="1" applyFill="1" applyBorder="1" applyAlignment="1">
      <alignment vertical="center"/>
    </xf>
    <xf numFmtId="0" fontId="55" fillId="0" borderId="0" xfId="82" applyFont="1" applyFill="1" applyAlignment="1" applyProtection="1"/>
    <xf numFmtId="0" fontId="51" fillId="0" borderId="0" xfId="0" applyFont="1" applyFill="1" applyAlignment="1">
      <alignment horizontal="left"/>
    </xf>
    <xf numFmtId="0" fontId="4" fillId="0" borderId="0" xfId="0" applyFont="1" applyFill="1" applyBorder="1" applyAlignment="1">
      <alignment vertical="top" wrapText="1"/>
    </xf>
    <xf numFmtId="3" fontId="52" fillId="0" borderId="1" xfId="0" applyNumberFormat="1" applyFont="1" applyFill="1" applyBorder="1" applyAlignment="1">
      <alignment horizontal="right"/>
    </xf>
    <xf numFmtId="165" fontId="0" fillId="0" borderId="0" xfId="0" applyNumberFormat="1" applyFont="1"/>
    <xf numFmtId="3" fontId="52" fillId="0" borderId="11" xfId="67" applyNumberFormat="1" applyFont="1" applyBorder="1"/>
    <xf numFmtId="164" fontId="0" fillId="0" borderId="15" xfId="132" applyNumberFormat="1" applyFont="1" applyBorder="1"/>
    <xf numFmtId="164" fontId="0" fillId="0" borderId="10" xfId="132" applyNumberFormat="1" applyFont="1" applyBorder="1"/>
    <xf numFmtId="0" fontId="0" fillId="0" borderId="15" xfId="0" applyBorder="1"/>
    <xf numFmtId="9" fontId="52" fillId="0" borderId="0" xfId="132" applyFont="1"/>
    <xf numFmtId="9" fontId="52" fillId="0" borderId="0" xfId="0" applyNumberFormat="1" applyFont="1"/>
    <xf numFmtId="0" fontId="51" fillId="0" borderId="1" xfId="0" applyFont="1" applyBorder="1" applyAlignment="1">
      <alignment horizontal="center" wrapText="1"/>
    </xf>
    <xf numFmtId="0" fontId="4" fillId="0" borderId="11" xfId="0" applyFont="1" applyBorder="1" applyAlignment="1"/>
    <xf numFmtId="0" fontId="4" fillId="0" borderId="10" xfId="0" applyFont="1" applyBorder="1" applyAlignment="1"/>
    <xf numFmtId="3" fontId="52" fillId="0" borderId="1" xfId="0" applyNumberFormat="1" applyFont="1" applyBorder="1" applyAlignment="1">
      <alignment vertical="top" wrapText="1"/>
    </xf>
    <xf numFmtId="9" fontId="52" fillId="0" borderId="1" xfId="0" applyNumberFormat="1" applyFont="1" applyBorder="1" applyAlignment="1">
      <alignment vertical="top" wrapText="1"/>
    </xf>
    <xf numFmtId="0" fontId="57" fillId="0" borderId="1" xfId="0" applyFont="1" applyBorder="1" applyAlignment="1">
      <alignment horizontal="center" vertical="top" wrapText="1"/>
    </xf>
    <xf numFmtId="0" fontId="51" fillId="0" borderId="11" xfId="0" applyFont="1" applyBorder="1" applyAlignment="1"/>
    <xf numFmtId="0" fontId="51" fillId="0" borderId="10" xfId="0" applyFont="1" applyBorder="1" applyAlignment="1"/>
    <xf numFmtId="165" fontId="4" fillId="0" borderId="3"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0" fontId="62" fillId="0" borderId="0" xfId="0" applyFont="1"/>
    <xf numFmtId="3" fontId="52" fillId="0" borderId="5" xfId="0" applyNumberFormat="1" applyFont="1" applyBorder="1" applyAlignment="1">
      <alignment horizontal="left"/>
    </xf>
    <xf numFmtId="0" fontId="59" fillId="34" borderId="13" xfId="0" applyFont="1" applyFill="1" applyBorder="1" applyAlignment="1">
      <alignment horizontal="center" vertical="top"/>
    </xf>
    <xf numFmtId="0" fontId="59" fillId="34" borderId="8" xfId="0" applyFont="1" applyFill="1" applyBorder="1" applyAlignment="1">
      <alignment vertical="top"/>
    </xf>
    <xf numFmtId="3" fontId="52" fillId="36" borderId="105" xfId="0" applyNumberFormat="1" applyFont="1" applyFill="1" applyBorder="1" applyAlignment="1">
      <alignment horizontal="left"/>
    </xf>
    <xf numFmtId="3" fontId="52" fillId="36" borderId="105" xfId="0" applyNumberFormat="1" applyFont="1" applyFill="1" applyBorder="1"/>
    <xf numFmtId="3" fontId="52" fillId="36" borderId="106" xfId="0" applyNumberFormat="1" applyFont="1" applyFill="1" applyBorder="1"/>
    <xf numFmtId="3" fontId="52" fillId="36" borderId="108" xfId="0" applyNumberFormat="1" applyFont="1" applyFill="1" applyBorder="1"/>
    <xf numFmtId="164" fontId="52" fillId="36" borderId="108" xfId="0" applyNumberFormat="1" applyFont="1" applyFill="1" applyBorder="1"/>
    <xf numFmtId="0" fontId="52" fillId="36" borderId="113" xfId="0" applyFont="1" applyFill="1" applyBorder="1"/>
    <xf numFmtId="164" fontId="52" fillId="36" borderId="114" xfId="0" applyNumberFormat="1" applyFont="1" applyFill="1" applyBorder="1"/>
    <xf numFmtId="164" fontId="52" fillId="36" borderId="115" xfId="0" applyNumberFormat="1" applyFont="1" applyFill="1" applyBorder="1"/>
    <xf numFmtId="0" fontId="7" fillId="0" borderId="5" xfId="100" applyNumberFormat="1" applyFont="1" applyBorder="1" applyAlignment="1">
      <alignment horizontal="center" vertical="center" wrapText="1"/>
    </xf>
    <xf numFmtId="0" fontId="7" fillId="0" borderId="14" xfId="0" applyFont="1" applyFill="1" applyBorder="1" applyAlignment="1">
      <alignment horizontal="center"/>
    </xf>
    <xf numFmtId="3" fontId="52" fillId="0" borderId="8" xfId="67" applyNumberFormat="1" applyFont="1" applyFill="1" applyBorder="1" applyAlignment="1">
      <alignment horizontal="center"/>
    </xf>
    <xf numFmtId="3" fontId="52" fillId="0" borderId="8" xfId="132" applyNumberFormat="1" applyFont="1" applyFill="1" applyBorder="1" applyAlignment="1">
      <alignment horizontal="center"/>
    </xf>
    <xf numFmtId="0" fontId="7" fillId="0" borderId="11" xfId="0" applyFont="1" applyFill="1" applyBorder="1" applyAlignment="1">
      <alignment horizontal="center"/>
    </xf>
    <xf numFmtId="0" fontId="7" fillId="0" borderId="39" xfId="0" applyFont="1" applyFill="1" applyBorder="1" applyAlignment="1">
      <alignment horizontal="center"/>
    </xf>
    <xf numFmtId="0" fontId="32" fillId="0" borderId="0" xfId="82" applyAlignment="1" applyProtection="1"/>
    <xf numFmtId="0" fontId="51" fillId="0" borderId="1" xfId="0" applyFont="1" applyBorder="1" applyAlignment="1">
      <alignment horizontal="center"/>
    </xf>
    <xf numFmtId="165" fontId="52" fillId="37" borderId="116" xfId="0" applyNumberFormat="1" applyFont="1" applyFill="1" applyBorder="1" applyAlignment="1">
      <alignment wrapText="1"/>
    </xf>
    <xf numFmtId="3" fontId="0" fillId="0" borderId="1" xfId="0" applyNumberFormat="1" applyBorder="1"/>
    <xf numFmtId="166" fontId="52" fillId="0" borderId="0" xfId="0" applyNumberFormat="1" applyFont="1"/>
    <xf numFmtId="166" fontId="0" fillId="0" borderId="0" xfId="0" applyNumberFormat="1"/>
    <xf numFmtId="165" fontId="0" fillId="0" borderId="8" xfId="67" applyNumberFormat="1" applyFont="1" applyBorder="1"/>
    <xf numFmtId="165" fontId="0" fillId="0" borderId="6" xfId="67" applyNumberFormat="1" applyFont="1" applyBorder="1"/>
    <xf numFmtId="165" fontId="0" fillId="0" borderId="9" xfId="67" applyNumberFormat="1" applyFont="1" applyBorder="1"/>
    <xf numFmtId="165" fontId="0" fillId="0" borderId="3" xfId="67" applyNumberFormat="1" applyFont="1" applyBorder="1"/>
    <xf numFmtId="3" fontId="52" fillId="0" borderId="13" xfId="67" applyNumberFormat="1" applyFont="1" applyBorder="1"/>
    <xf numFmtId="3" fontId="7" fillId="0" borderId="12" xfId="105" applyNumberFormat="1" applyFont="1" applyBorder="1"/>
    <xf numFmtId="3" fontId="52" fillId="0" borderId="1" xfId="67" applyNumberFormat="1" applyFont="1" applyBorder="1" applyAlignment="1">
      <alignment horizontal="right" vertical="center"/>
    </xf>
    <xf numFmtId="3" fontId="52" fillId="0" borderId="1" xfId="67" applyNumberFormat="1" applyFont="1" applyFill="1" applyBorder="1" applyAlignment="1">
      <alignment horizontal="right"/>
    </xf>
    <xf numFmtId="3" fontId="0" fillId="0" borderId="1" xfId="0" applyNumberFormat="1" applyBorder="1" applyAlignment="1">
      <alignment horizontal="right"/>
    </xf>
    <xf numFmtId="0" fontId="52" fillId="0" borderId="11" xfId="0" applyFont="1" applyBorder="1" applyAlignment="1"/>
    <xf numFmtId="0" fontId="52" fillId="0" borderId="10" xfId="0" applyFont="1" applyBorder="1" applyAlignment="1"/>
    <xf numFmtId="164" fontId="52" fillId="0" borderId="1" xfId="132" applyNumberFormat="1" applyFont="1" applyBorder="1" applyAlignment="1">
      <alignment horizontal="center" vertical="center"/>
    </xf>
    <xf numFmtId="165" fontId="52" fillId="0" borderId="9" xfId="67" applyNumberFormat="1" applyFont="1" applyFill="1" applyBorder="1"/>
    <xf numFmtId="0" fontId="7" fillId="0" borderId="9" xfId="0" applyFont="1" applyFill="1" applyBorder="1" applyAlignment="1">
      <alignment horizontal="center" wrapText="1"/>
    </xf>
    <xf numFmtId="165" fontId="52" fillId="0" borderId="9" xfId="67" applyNumberFormat="1" applyFont="1" applyFill="1" applyBorder="1" applyAlignment="1">
      <alignment horizontal="right"/>
    </xf>
    <xf numFmtId="167" fontId="45" fillId="0" borderId="1" xfId="133" applyNumberFormat="1" applyFont="1" applyBorder="1" applyAlignment="1">
      <alignment horizontal="center" wrapText="1"/>
    </xf>
    <xf numFmtId="167" fontId="0" fillId="0" borderId="1" xfId="133" applyNumberFormat="1" applyFont="1" applyBorder="1" applyAlignment="1">
      <alignment horizontal="center"/>
    </xf>
    <xf numFmtId="0" fontId="0" fillId="0" borderId="1" xfId="0" applyBorder="1" applyAlignment="1">
      <alignment horizontal="center"/>
    </xf>
    <xf numFmtId="0" fontId="0" fillId="0" borderId="0" xfId="0" applyFont="1"/>
    <xf numFmtId="0" fontId="0" fillId="0" borderId="61" xfId="0" applyBorder="1"/>
    <xf numFmtId="0" fontId="45" fillId="0" borderId="121" xfId="0" applyFont="1" applyBorder="1" applyAlignment="1">
      <alignment wrapText="1"/>
    </xf>
    <xf numFmtId="0" fontId="45" fillId="0" borderId="121" xfId="0" applyFont="1" applyBorder="1"/>
    <xf numFmtId="9" fontId="0" fillId="0" borderId="120" xfId="132" applyFont="1" applyBorder="1" applyAlignment="1">
      <alignment horizontal="center"/>
    </xf>
    <xf numFmtId="0" fontId="45" fillId="0" borderId="122" xfId="0" applyFont="1" applyBorder="1"/>
    <xf numFmtId="167" fontId="0" fillId="0" borderId="123" xfId="133" applyNumberFormat="1" applyFont="1" applyBorder="1" applyAlignment="1">
      <alignment horizontal="center"/>
    </xf>
    <xf numFmtId="0" fontId="0" fillId="0" borderId="123" xfId="0" applyBorder="1" applyAlignment="1">
      <alignment horizontal="center"/>
    </xf>
    <xf numFmtId="9" fontId="0" fillId="0" borderId="124" xfId="132" applyFont="1" applyBorder="1" applyAlignment="1">
      <alignment horizontal="center"/>
    </xf>
    <xf numFmtId="165" fontId="4" fillId="35" borderId="98" xfId="67" applyNumberFormat="1" applyFont="1" applyFill="1" applyBorder="1" applyAlignment="1">
      <alignment horizontal="right" wrapText="1"/>
    </xf>
    <xf numFmtId="165" fontId="4" fillId="35" borderId="71" xfId="67" applyNumberFormat="1" applyFont="1" applyFill="1" applyBorder="1" applyAlignment="1">
      <alignment horizontal="right" wrapText="1"/>
    </xf>
    <xf numFmtId="165" fontId="4" fillId="35" borderId="98" xfId="67" applyNumberFormat="1" applyFont="1" applyFill="1" applyBorder="1" applyAlignment="1">
      <alignment horizontal="right"/>
    </xf>
    <xf numFmtId="165" fontId="4" fillId="35" borderId="71" xfId="67" applyNumberFormat="1" applyFont="1" applyFill="1" applyBorder="1" applyAlignment="1">
      <alignment horizontal="right"/>
    </xf>
    <xf numFmtId="3" fontId="4" fillId="35" borderId="98" xfId="0" applyNumberFormat="1" applyFont="1" applyFill="1" applyBorder="1" applyAlignment="1">
      <alignment horizontal="right"/>
    </xf>
    <xf numFmtId="3" fontId="4" fillId="35" borderId="71" xfId="0" applyNumberFormat="1" applyFont="1" applyFill="1" applyBorder="1" applyAlignment="1">
      <alignment horizontal="right"/>
    </xf>
    <xf numFmtId="0" fontId="7" fillId="35" borderId="94" xfId="100" applyNumberFormat="1" applyFont="1" applyFill="1" applyBorder="1"/>
    <xf numFmtId="3" fontId="52" fillId="36" borderId="40" xfId="67" applyNumberFormat="1" applyFont="1" applyFill="1" applyBorder="1" applyAlignment="1">
      <alignment horizontal="right"/>
    </xf>
    <xf numFmtId="3" fontId="52" fillId="36" borderId="1" xfId="67" applyNumberFormat="1" applyFont="1" applyFill="1" applyBorder="1" applyAlignment="1">
      <alignment horizontal="right"/>
    </xf>
    <xf numFmtId="3" fontId="52" fillId="36" borderId="39" xfId="67" applyNumberFormat="1" applyFont="1" applyFill="1" applyBorder="1" applyAlignment="1">
      <alignment horizontal="right"/>
    </xf>
    <xf numFmtId="3" fontId="52" fillId="36" borderId="41" xfId="67" applyNumberFormat="1" applyFont="1" applyFill="1" applyBorder="1" applyAlignment="1">
      <alignment horizontal="right"/>
    </xf>
    <xf numFmtId="3" fontId="52" fillId="36" borderId="42" xfId="67" applyNumberFormat="1" applyFont="1" applyFill="1" applyBorder="1" applyAlignment="1">
      <alignment horizontal="right"/>
    </xf>
    <xf numFmtId="3" fontId="52" fillId="36" borderId="43" xfId="67" applyNumberFormat="1" applyFont="1" applyFill="1" applyBorder="1" applyAlignment="1">
      <alignment horizontal="right"/>
    </xf>
    <xf numFmtId="0" fontId="56" fillId="38" borderId="4" xfId="0" applyFont="1" applyFill="1" applyBorder="1" applyAlignment="1">
      <alignment vertical="center"/>
    </xf>
    <xf numFmtId="0" fontId="10" fillId="38" borderId="100" xfId="0" applyFont="1" applyFill="1" applyBorder="1" applyAlignment="1">
      <alignment vertical="center"/>
    </xf>
    <xf numFmtId="0" fontId="56" fillId="38" borderId="10" xfId="92" applyFont="1" applyFill="1" applyBorder="1" applyAlignment="1">
      <alignment horizontal="center" vertical="center"/>
    </xf>
    <xf numFmtId="0" fontId="56" fillId="38" borderId="7" xfId="105" applyFont="1" applyFill="1" applyBorder="1" applyAlignment="1">
      <alignment vertical="center"/>
    </xf>
    <xf numFmtId="0" fontId="56" fillId="38" borderId="6" xfId="105" applyFont="1" applyFill="1" applyBorder="1" applyAlignment="1">
      <alignment vertical="center"/>
    </xf>
    <xf numFmtId="0" fontId="59" fillId="38" borderId="8" xfId="105" applyFont="1" applyFill="1" applyBorder="1" applyAlignment="1">
      <alignment horizontal="left" vertical="center"/>
    </xf>
    <xf numFmtId="0" fontId="59" fillId="38" borderId="11" xfId="92" applyFont="1" applyFill="1" applyBorder="1" applyAlignment="1">
      <alignment horizontal="left" vertical="center"/>
    </xf>
    <xf numFmtId="0" fontId="7" fillId="38" borderId="103" xfId="0" applyFont="1" applyFill="1" applyBorder="1" applyAlignment="1">
      <alignment horizontal="center" vertical="center"/>
    </xf>
    <xf numFmtId="0" fontId="7" fillId="38" borderId="44" xfId="0" applyFont="1" applyFill="1" applyBorder="1" applyAlignment="1">
      <alignment horizontal="center" vertical="center" wrapText="1"/>
    </xf>
    <xf numFmtId="0" fontId="52" fillId="0" borderId="0" xfId="0" applyFont="1" applyFill="1" applyAlignment="1">
      <alignment horizontal="left" vertical="center"/>
    </xf>
    <xf numFmtId="0" fontId="52" fillId="0" borderId="0" xfId="0" applyFont="1" applyFill="1" applyAlignment="1">
      <alignment horizontal="left"/>
    </xf>
    <xf numFmtId="0" fontId="4" fillId="0" borderId="0" xfId="100" applyFont="1" applyFill="1" applyBorder="1" applyAlignment="1">
      <alignment horizontal="left" vertical="center"/>
    </xf>
    <xf numFmtId="0" fontId="51" fillId="0" borderId="11" xfId="0" applyFont="1" applyBorder="1" applyAlignment="1">
      <alignment horizontal="left"/>
    </xf>
    <xf numFmtId="0" fontId="51" fillId="0" borderId="15" xfId="0" applyFont="1" applyBorder="1" applyAlignment="1">
      <alignment horizontal="left"/>
    </xf>
    <xf numFmtId="0" fontId="51" fillId="0" borderId="10" xfId="0" applyFont="1" applyBorder="1" applyAlignment="1">
      <alignment horizontal="left"/>
    </xf>
    <xf numFmtId="0" fontId="4" fillId="38" borderId="1" xfId="0" applyFont="1" applyFill="1" applyBorder="1" applyAlignment="1">
      <alignment horizontal="center" vertical="center"/>
    </xf>
    <xf numFmtId="0" fontId="52" fillId="0" borderId="8" xfId="0" applyFont="1" applyBorder="1" applyAlignment="1">
      <alignment horizontal="left" vertical="top" wrapText="1"/>
    </xf>
    <xf numFmtId="0" fontId="52" fillId="0" borderId="7" xfId="0" applyFont="1" applyBorder="1" applyAlignment="1">
      <alignment horizontal="left" vertical="top" wrapText="1"/>
    </xf>
    <xf numFmtId="0" fontId="52" fillId="0" borderId="6" xfId="0" applyFont="1" applyBorder="1" applyAlignment="1">
      <alignment horizontal="left" vertical="top" wrapText="1"/>
    </xf>
    <xf numFmtId="0" fontId="52" fillId="0" borderId="9" xfId="0" applyFont="1" applyBorder="1" applyAlignment="1">
      <alignment horizontal="left" vertical="top" wrapText="1"/>
    </xf>
    <xf numFmtId="0" fontId="52" fillId="0" borderId="0" xfId="0" applyFont="1" applyBorder="1" applyAlignment="1">
      <alignment horizontal="left" vertical="top" wrapText="1"/>
    </xf>
    <xf numFmtId="0" fontId="52" fillId="0" borderId="2" xfId="0" applyFont="1" applyBorder="1" applyAlignment="1">
      <alignment horizontal="left" vertical="top" wrapText="1"/>
    </xf>
    <xf numFmtId="0" fontId="52" fillId="0" borderId="13" xfId="0" applyFont="1" applyBorder="1" applyAlignment="1">
      <alignment horizontal="left" vertical="top" wrapText="1"/>
    </xf>
    <xf numFmtId="0" fontId="52" fillId="0" borderId="14" xfId="0" applyFont="1" applyBorder="1" applyAlignment="1">
      <alignment horizontal="left" vertical="top" wrapText="1"/>
    </xf>
    <xf numFmtId="0" fontId="52" fillId="0" borderId="12" xfId="0" applyFont="1" applyBorder="1" applyAlignment="1">
      <alignment horizontal="left" vertical="top" wrapText="1"/>
    </xf>
    <xf numFmtId="0" fontId="51" fillId="0" borderId="0" xfId="0" applyFont="1" applyAlignment="1">
      <alignment horizontal="left" vertical="center"/>
    </xf>
    <xf numFmtId="0" fontId="51" fillId="0" borderId="8" xfId="0" applyFont="1" applyBorder="1" applyAlignment="1">
      <alignment horizontal="left"/>
    </xf>
    <xf numFmtId="0" fontId="51" fillId="0" borderId="7" xfId="0" applyFont="1" applyBorder="1" applyAlignment="1">
      <alignment horizontal="left"/>
    </xf>
    <xf numFmtId="0" fontId="51" fillId="0" borderId="6" xfId="0" applyFont="1" applyBorder="1" applyAlignment="1">
      <alignment horizontal="left"/>
    </xf>
    <xf numFmtId="0" fontId="54" fillId="38" borderId="11" xfId="0" applyFont="1" applyFill="1" applyBorder="1" applyAlignment="1">
      <alignment horizontal="center"/>
    </xf>
    <xf numFmtId="0" fontId="54" fillId="38" borderId="15" xfId="0" applyFont="1" applyFill="1" applyBorder="1" applyAlignment="1">
      <alignment horizontal="center"/>
    </xf>
    <xf numFmtId="0" fontId="54" fillId="38" borderId="10" xfId="0" applyFont="1" applyFill="1" applyBorder="1" applyAlignment="1">
      <alignment horizontal="center"/>
    </xf>
    <xf numFmtId="0" fontId="51" fillId="0" borderId="13" xfId="0" applyFont="1" applyBorder="1" applyAlignment="1">
      <alignment horizontal="left"/>
    </xf>
    <xf numFmtId="0" fontId="51" fillId="0" borderId="14" xfId="0" applyFont="1" applyBorder="1" applyAlignment="1">
      <alignment horizontal="left"/>
    </xf>
    <xf numFmtId="0" fontId="51" fillId="0" borderId="12" xfId="0" applyFont="1" applyBorder="1" applyAlignment="1">
      <alignment horizontal="left"/>
    </xf>
    <xf numFmtId="0" fontId="45" fillId="0" borderId="117" xfId="0" applyFont="1" applyBorder="1" applyAlignment="1">
      <alignment horizontal="center"/>
    </xf>
    <xf numFmtId="0" fontId="45" fillId="0" borderId="118" xfId="0" applyFont="1" applyBorder="1" applyAlignment="1">
      <alignment horizontal="center"/>
    </xf>
    <xf numFmtId="0" fontId="45" fillId="0" borderId="119" xfId="0" applyFont="1" applyBorder="1" applyAlignment="1">
      <alignment horizontal="center"/>
    </xf>
    <xf numFmtId="0" fontId="45" fillId="0" borderId="1" xfId="0" applyFont="1" applyBorder="1" applyAlignment="1">
      <alignment horizontal="center"/>
    </xf>
    <xf numFmtId="0" fontId="45" fillId="0" borderId="1" xfId="0" applyFont="1" applyBorder="1" applyAlignment="1">
      <alignment horizontal="center" wrapText="1"/>
    </xf>
    <xf numFmtId="9" fontId="45" fillId="0" borderId="120" xfId="132" applyFont="1" applyBorder="1" applyAlignment="1">
      <alignment horizontal="center" wrapText="1"/>
    </xf>
    <xf numFmtId="0" fontId="52" fillId="0" borderId="6" xfId="0" applyFont="1" applyFill="1" applyBorder="1" applyAlignment="1">
      <alignment vertical="top" wrapText="1"/>
    </xf>
    <xf numFmtId="0" fontId="52" fillId="0" borderId="3" xfId="0" applyFont="1" applyFill="1" applyBorder="1" applyAlignment="1">
      <alignment vertical="top" wrapText="1"/>
    </xf>
    <xf numFmtId="0" fontId="52" fillId="0" borderId="8" xfId="0" applyFont="1" applyFill="1" applyBorder="1" applyAlignment="1">
      <alignment vertical="top" wrapText="1"/>
    </xf>
    <xf numFmtId="0" fontId="52" fillId="0" borderId="8" xfId="0" applyFont="1" applyFill="1" applyBorder="1" applyAlignment="1">
      <alignment horizontal="left" vertical="top" wrapText="1"/>
    </xf>
    <xf numFmtId="0" fontId="52" fillId="0" borderId="7" xfId="0" applyFont="1" applyFill="1" applyBorder="1" applyAlignment="1">
      <alignment horizontal="left" vertical="top" wrapText="1"/>
    </xf>
    <xf numFmtId="0" fontId="52" fillId="0" borderId="6" xfId="0" applyFont="1" applyFill="1" applyBorder="1" applyAlignment="1">
      <alignment horizontal="left" vertical="top" wrapText="1"/>
    </xf>
    <xf numFmtId="0" fontId="52" fillId="0" borderId="9" xfId="0" applyFont="1" applyFill="1" applyBorder="1" applyAlignment="1">
      <alignment horizontal="left" vertical="top" wrapText="1"/>
    </xf>
    <xf numFmtId="0" fontId="52" fillId="0" borderId="0" xfId="0" applyFont="1" applyFill="1" applyBorder="1" applyAlignment="1">
      <alignment horizontal="left" vertical="top" wrapText="1"/>
    </xf>
    <xf numFmtId="0" fontId="52" fillId="0" borderId="2" xfId="0" applyFont="1" applyFill="1" applyBorder="1" applyAlignment="1">
      <alignment horizontal="left" vertical="top" wrapText="1"/>
    </xf>
    <xf numFmtId="0" fontId="52" fillId="0" borderId="13" xfId="0" applyFont="1" applyFill="1" applyBorder="1" applyAlignment="1">
      <alignment horizontal="left" vertical="top" wrapText="1"/>
    </xf>
    <xf numFmtId="0" fontId="52" fillId="0" borderId="14" xfId="0" applyFont="1" applyFill="1" applyBorder="1" applyAlignment="1">
      <alignment horizontal="left" vertical="top" wrapText="1"/>
    </xf>
    <xf numFmtId="0" fontId="52" fillId="0" borderId="12" xfId="0" applyFont="1" applyFill="1" applyBorder="1" applyAlignment="1">
      <alignment horizontal="left" vertical="top" wrapText="1"/>
    </xf>
    <xf numFmtId="0" fontId="51" fillId="0" borderId="1" xfId="0" applyFont="1" applyBorder="1" applyAlignment="1">
      <alignment vertical="top" wrapText="1"/>
    </xf>
    <xf numFmtId="0" fontId="51" fillId="0" borderId="1" xfId="0" applyFont="1" applyBorder="1" applyAlignment="1">
      <alignment horizontal="center" vertical="top" wrapText="1"/>
    </xf>
    <xf numFmtId="0" fontId="51" fillId="0" borderId="1" xfId="0" applyFont="1" applyBorder="1" applyAlignment="1">
      <alignment horizontal="center" wrapText="1"/>
    </xf>
    <xf numFmtId="0" fontId="51" fillId="0" borderId="1" xfId="0" applyFont="1" applyBorder="1" applyAlignment="1">
      <alignment horizontal="center"/>
    </xf>
    <xf numFmtId="0" fontId="56" fillId="38" borderId="13" xfId="0" applyFont="1" applyFill="1" applyBorder="1" applyAlignment="1">
      <alignment horizontal="center" vertical="center"/>
    </xf>
    <xf numFmtId="0" fontId="56" fillId="38" borderId="14" xfId="0" applyFont="1" applyFill="1" applyBorder="1" applyAlignment="1">
      <alignment horizontal="center" vertical="center"/>
    </xf>
    <xf numFmtId="0" fontId="56" fillId="38" borderId="12" xfId="0" applyFont="1" applyFill="1" applyBorder="1" applyAlignment="1">
      <alignment horizontal="center" vertical="center"/>
    </xf>
    <xf numFmtId="0" fontId="6" fillId="0" borderId="3" xfId="107" applyFont="1" applyFill="1" applyBorder="1" applyAlignment="1">
      <alignment horizontal="center" vertical="center"/>
    </xf>
    <xf numFmtId="0" fontId="6" fillId="0" borderId="4" xfId="107" applyFont="1" applyFill="1" applyBorder="1" applyAlignment="1">
      <alignment horizontal="center" vertical="center"/>
    </xf>
    <xf numFmtId="0" fontId="6" fillId="0" borderId="71" xfId="107" applyFont="1" applyFill="1" applyBorder="1" applyAlignment="1">
      <alignment horizontal="center" vertical="center"/>
    </xf>
    <xf numFmtId="0" fontId="6" fillId="0" borderId="97" xfId="107" applyFont="1" applyFill="1" applyBorder="1" applyAlignment="1">
      <alignment horizontal="center" vertical="center"/>
    </xf>
    <xf numFmtId="0" fontId="51" fillId="0" borderId="55" xfId="0" applyFont="1" applyBorder="1" applyAlignment="1">
      <alignment horizontal="left"/>
    </xf>
    <xf numFmtId="0" fontId="51" fillId="0" borderId="56" xfId="0" applyFont="1" applyBorder="1" applyAlignment="1">
      <alignment horizontal="left"/>
    </xf>
    <xf numFmtId="0" fontId="51" fillId="0" borderId="57" xfId="0" applyFont="1" applyBorder="1" applyAlignment="1">
      <alignment horizontal="left"/>
    </xf>
    <xf numFmtId="0" fontId="56" fillId="38" borderId="55" xfId="0" applyFont="1" applyFill="1" applyBorder="1" applyAlignment="1">
      <alignment horizontal="center" vertical="center"/>
    </xf>
    <xf numFmtId="0" fontId="56" fillId="38" borderId="56" xfId="0" applyFont="1" applyFill="1" applyBorder="1" applyAlignment="1">
      <alignment horizontal="center" vertical="center"/>
    </xf>
    <xf numFmtId="0" fontId="56" fillId="38" borderId="57" xfId="0" applyFont="1" applyFill="1" applyBorder="1" applyAlignment="1">
      <alignment horizontal="center" vertical="center"/>
    </xf>
    <xf numFmtId="0" fontId="51" fillId="0" borderId="9" xfId="0" applyFont="1" applyBorder="1" applyAlignment="1">
      <alignment horizontal="left"/>
    </xf>
    <xf numFmtId="0" fontId="51" fillId="0" borderId="0" xfId="0" applyFont="1" applyBorder="1" applyAlignment="1">
      <alignment horizontal="left"/>
    </xf>
    <xf numFmtId="0" fontId="52" fillId="0" borderId="58" xfId="0" applyFont="1" applyBorder="1" applyAlignment="1">
      <alignment horizontal="left" vertical="top" wrapText="1"/>
    </xf>
    <xf numFmtId="0" fontId="52" fillId="0" borderId="59" xfId="0" applyFont="1" applyBorder="1" applyAlignment="1">
      <alignment horizontal="left" vertical="top" wrapText="1"/>
    </xf>
    <xf numFmtId="0" fontId="52" fillId="0" borderId="60" xfId="0" applyFont="1" applyBorder="1" applyAlignment="1">
      <alignment horizontal="left" vertical="top" wrapText="1"/>
    </xf>
    <xf numFmtId="0" fontId="52" fillId="0" borderId="61" xfId="0" applyFont="1" applyBorder="1" applyAlignment="1">
      <alignment horizontal="left" vertical="top" wrapText="1"/>
    </xf>
    <xf numFmtId="0" fontId="52" fillId="0" borderId="62" xfId="0" applyFont="1" applyBorder="1" applyAlignment="1">
      <alignment horizontal="left" vertical="top" wrapText="1"/>
    </xf>
    <xf numFmtId="0" fontId="52" fillId="0" borderId="63" xfId="0" applyFont="1" applyBorder="1" applyAlignment="1">
      <alignment horizontal="left" vertical="top" wrapText="1"/>
    </xf>
    <xf numFmtId="0" fontId="52" fillId="0" borderId="64" xfId="0" applyFont="1" applyBorder="1" applyAlignment="1">
      <alignment horizontal="left" vertical="top" wrapText="1"/>
    </xf>
    <xf numFmtId="0" fontId="52" fillId="0" borderId="65" xfId="0" applyFont="1" applyBorder="1" applyAlignment="1">
      <alignment horizontal="left" vertical="top" wrapText="1"/>
    </xf>
    <xf numFmtId="0" fontId="6" fillId="0" borderId="77" xfId="107" applyFont="1" applyFill="1" applyBorder="1" applyAlignment="1">
      <alignment horizontal="center" vertical="center"/>
    </xf>
    <xf numFmtId="0" fontId="6" fillId="0" borderId="78" xfId="107" applyFont="1" applyFill="1" applyBorder="1" applyAlignment="1">
      <alignment horizontal="center" vertical="center"/>
    </xf>
    <xf numFmtId="0" fontId="6" fillId="0" borderId="74" xfId="107" applyFont="1" applyFill="1" applyBorder="1" applyAlignment="1">
      <alignment horizontal="center" vertical="center"/>
    </xf>
    <xf numFmtId="0" fontId="6" fillId="0" borderId="75" xfId="107" applyFont="1" applyFill="1" applyBorder="1" applyAlignment="1">
      <alignment horizontal="center" vertical="center"/>
    </xf>
    <xf numFmtId="0" fontId="51" fillId="0" borderId="4" xfId="0" applyFont="1" applyBorder="1" applyAlignment="1">
      <alignment horizontal="center" vertical="center"/>
    </xf>
    <xf numFmtId="0" fontId="51" fillId="36" borderId="104" xfId="0" applyFont="1" applyFill="1" applyBorder="1" applyAlignment="1">
      <alignment horizontal="center" vertical="center"/>
    </xf>
    <xf numFmtId="0" fontId="51" fillId="36" borderId="107" xfId="0" applyFont="1" applyFill="1" applyBorder="1" applyAlignment="1">
      <alignment horizontal="center" vertical="center"/>
    </xf>
    <xf numFmtId="0" fontId="51" fillId="36" borderId="109" xfId="0" applyFont="1" applyFill="1" applyBorder="1" applyAlignment="1">
      <alignment horizontal="center" vertical="center"/>
    </xf>
    <xf numFmtId="0" fontId="51" fillId="36" borderId="110" xfId="0" applyFont="1" applyFill="1" applyBorder="1" applyAlignment="1">
      <alignment horizontal="center" vertical="center"/>
    </xf>
    <xf numFmtId="0" fontId="51" fillId="36" borderId="111" xfId="0" applyFont="1" applyFill="1" applyBorder="1" applyAlignment="1">
      <alignment horizontal="center" vertical="center"/>
    </xf>
    <xf numFmtId="0" fontId="51" fillId="36" borderId="112" xfId="0" applyFont="1" applyFill="1" applyBorder="1" applyAlignment="1">
      <alignment horizontal="center" vertical="center"/>
    </xf>
    <xf numFmtId="0" fontId="51" fillId="0" borderId="1" xfId="0" applyFont="1" applyBorder="1" applyAlignment="1">
      <alignment horizontal="left"/>
    </xf>
    <xf numFmtId="0" fontId="56" fillId="38" borderId="1" xfId="0" applyFont="1" applyFill="1" applyBorder="1" applyAlignment="1">
      <alignment horizontal="left" vertical="center"/>
    </xf>
    <xf numFmtId="0" fontId="52" fillId="0" borderId="1" xfId="0" applyFont="1" applyBorder="1" applyAlignment="1">
      <alignment horizontal="left" vertical="top" wrapText="1"/>
    </xf>
    <xf numFmtId="0" fontId="69" fillId="0" borderId="8" xfId="0" applyFont="1" applyBorder="1" applyAlignment="1">
      <alignment horizontal="center" wrapText="1"/>
    </xf>
    <xf numFmtId="0" fontId="69" fillId="0" borderId="7" xfId="0" applyFont="1" applyBorder="1" applyAlignment="1">
      <alignment horizontal="center" wrapText="1"/>
    </xf>
    <xf numFmtId="0" fontId="69" fillId="0" borderId="6" xfId="0" applyFont="1" applyBorder="1" applyAlignment="1">
      <alignment horizontal="center" wrapText="1"/>
    </xf>
    <xf numFmtId="0" fontId="52" fillId="0" borderId="8" xfId="0" applyFont="1" applyBorder="1" applyAlignment="1">
      <alignment horizontal="center"/>
    </xf>
    <xf numFmtId="0" fontId="52" fillId="0" borderId="7" xfId="0" applyFont="1" applyBorder="1" applyAlignment="1">
      <alignment horizontal="center"/>
    </xf>
    <xf numFmtId="0" fontId="52" fillId="0" borderId="13" xfId="0" applyFont="1" applyBorder="1" applyAlignment="1">
      <alignment horizontal="center"/>
    </xf>
    <xf numFmtId="0" fontId="52" fillId="0" borderId="14" xfId="0" applyFont="1" applyBorder="1" applyAlignment="1">
      <alignment horizontal="center"/>
    </xf>
    <xf numFmtId="3" fontId="51" fillId="0" borderId="11" xfId="0" applyNumberFormat="1" applyFont="1" applyBorder="1" applyAlignment="1">
      <alignment horizontal="left" vertical="center" wrapText="1"/>
    </xf>
    <xf numFmtId="3" fontId="51" fillId="0" borderId="10" xfId="0" applyNumberFormat="1" applyFont="1" applyBorder="1" applyAlignment="1">
      <alignment horizontal="left" vertical="center" wrapText="1"/>
    </xf>
    <xf numFmtId="0" fontId="7" fillId="0" borderId="9"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13"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12" xfId="0" applyFont="1" applyFill="1" applyBorder="1" applyAlignment="1">
      <alignment horizontal="center" vertical="center"/>
    </xf>
    <xf numFmtId="0" fontId="7" fillId="0" borderId="11"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6" xfId="0" applyFont="1" applyFill="1" applyBorder="1" applyAlignment="1">
      <alignment horizontal="center" vertical="center"/>
    </xf>
    <xf numFmtId="3" fontId="51" fillId="0" borderId="11" xfId="0" applyNumberFormat="1" applyFont="1" applyBorder="1" applyAlignment="1">
      <alignment horizontal="left" vertical="center"/>
    </xf>
    <xf numFmtId="3" fontId="51" fillId="0" borderId="10" xfId="0" applyNumberFormat="1" applyFont="1" applyBorder="1" applyAlignment="1">
      <alignment horizontal="left" vertical="center"/>
    </xf>
    <xf numFmtId="0" fontId="56" fillId="38" borderId="9" xfId="0" applyFont="1" applyFill="1" applyBorder="1" applyAlignment="1">
      <alignment horizontal="left" vertical="center"/>
    </xf>
    <xf numFmtId="0" fontId="56" fillId="38" borderId="0" xfId="0" applyFont="1" applyFill="1" applyBorder="1" applyAlignment="1">
      <alignment horizontal="left" vertical="center"/>
    </xf>
    <xf numFmtId="0" fontId="7" fillId="0" borderId="8"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56" fillId="38" borderId="11" xfId="0" applyFont="1" applyFill="1" applyBorder="1" applyAlignment="1">
      <alignment horizontal="center" vertical="center"/>
    </xf>
    <xf numFmtId="0" fontId="56" fillId="38" borderId="15" xfId="0" applyFont="1" applyFill="1" applyBorder="1" applyAlignment="1">
      <alignment horizontal="center" vertical="center"/>
    </xf>
    <xf numFmtId="0" fontId="56" fillId="38" borderId="10" xfId="0" applyFont="1" applyFill="1" applyBorder="1" applyAlignment="1">
      <alignment horizontal="center" vertical="center"/>
    </xf>
    <xf numFmtId="0" fontId="52" fillId="0" borderId="8" xfId="0" applyFont="1" applyBorder="1" applyAlignment="1">
      <alignment horizontal="left"/>
    </xf>
    <xf numFmtId="0" fontId="52" fillId="0" borderId="7" xfId="0" applyFont="1" applyBorder="1" applyAlignment="1">
      <alignment horizontal="left"/>
    </xf>
    <xf numFmtId="0" fontId="52" fillId="0" borderId="6" xfId="0" applyFont="1" applyBorder="1" applyAlignment="1">
      <alignment horizontal="left"/>
    </xf>
    <xf numFmtId="0" fontId="7" fillId="0" borderId="8" xfId="0" applyFont="1" applyFill="1" applyBorder="1" applyAlignment="1">
      <alignment horizontal="left" vertical="center"/>
    </xf>
    <xf numFmtId="0" fontId="7" fillId="0" borderId="7" xfId="0" applyFont="1" applyFill="1" applyBorder="1" applyAlignment="1">
      <alignment horizontal="left" vertical="center"/>
    </xf>
    <xf numFmtId="0" fontId="7" fillId="0" borderId="6" xfId="0" applyFont="1" applyFill="1" applyBorder="1" applyAlignment="1">
      <alignment horizontal="left" vertical="center"/>
    </xf>
    <xf numFmtId="0" fontId="7" fillId="0" borderId="13" xfId="0" applyFont="1" applyFill="1" applyBorder="1" applyAlignment="1">
      <alignment horizontal="left" vertical="center"/>
    </xf>
    <xf numFmtId="0" fontId="7" fillId="0" borderId="14" xfId="0" applyFont="1" applyFill="1" applyBorder="1" applyAlignment="1">
      <alignment horizontal="left" vertical="center"/>
    </xf>
    <xf numFmtId="0" fontId="7" fillId="0" borderId="12" xfId="0" applyFont="1" applyFill="1" applyBorder="1" applyAlignment="1">
      <alignment horizontal="left" vertical="center"/>
    </xf>
    <xf numFmtId="0" fontId="7" fillId="33" borderId="3" xfId="0" applyFont="1" applyFill="1" applyBorder="1" applyAlignment="1">
      <alignment horizontal="center" vertical="center" wrapText="1"/>
    </xf>
    <xf numFmtId="0" fontId="7" fillId="33" borderId="4" xfId="0" applyFont="1" applyFill="1" applyBorder="1" applyAlignment="1">
      <alignment horizontal="center" vertical="center" wrapText="1"/>
    </xf>
    <xf numFmtId="0" fontId="7" fillId="33" borderId="5" xfId="0" applyFont="1" applyFill="1" applyBorder="1" applyAlignment="1">
      <alignment horizontal="center" vertical="center" wrapText="1"/>
    </xf>
    <xf numFmtId="0" fontId="52" fillId="0" borderId="33" xfId="0" applyFont="1" applyBorder="1" applyAlignment="1">
      <alignment horizontal="center" vertical="center" wrapText="1"/>
    </xf>
    <xf numFmtId="0" fontId="52" fillId="0" borderId="34" xfId="0" applyFont="1" applyBorder="1" applyAlignment="1">
      <alignment horizontal="center" vertical="center" wrapText="1"/>
    </xf>
    <xf numFmtId="0" fontId="52" fillId="0" borderId="32" xfId="0" applyFont="1" applyBorder="1" applyAlignment="1">
      <alignment horizontal="center" vertical="center" wrapText="1"/>
    </xf>
    <xf numFmtId="0" fontId="52" fillId="0" borderId="3"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5" xfId="0" applyFont="1" applyBorder="1" applyAlignment="1">
      <alignment horizontal="center" vertical="center" wrapText="1"/>
    </xf>
    <xf numFmtId="0" fontId="52" fillId="0" borderId="45" xfId="0" applyFont="1" applyBorder="1" applyAlignment="1">
      <alignment horizontal="center" vertical="center" wrapText="1"/>
    </xf>
    <xf numFmtId="0" fontId="51" fillId="0" borderId="0" xfId="0" applyFont="1" applyAlignment="1">
      <alignment horizontal="center" vertical="center"/>
    </xf>
    <xf numFmtId="0" fontId="52" fillId="0" borderId="29" xfId="0" applyFont="1" applyBorder="1" applyAlignment="1">
      <alignment horizontal="center" vertical="center" wrapText="1"/>
    </xf>
    <xf numFmtId="0" fontId="52" fillId="0" borderId="30" xfId="0" applyFont="1" applyBorder="1" applyAlignment="1">
      <alignment horizontal="center" vertical="center" wrapText="1"/>
    </xf>
    <xf numFmtId="0" fontId="52" fillId="0" borderId="3" xfId="0" applyFont="1" applyBorder="1" applyAlignment="1">
      <alignment horizontal="center" vertical="center"/>
    </xf>
    <xf numFmtId="0" fontId="52" fillId="0" borderId="5" xfId="0" applyFont="1" applyBorder="1" applyAlignment="1">
      <alignment horizontal="center" vertical="center"/>
    </xf>
    <xf numFmtId="0" fontId="52" fillId="0" borderId="46" xfId="0" applyFont="1" applyBorder="1" applyAlignment="1">
      <alignment horizontal="center" vertical="center" wrapText="1"/>
    </xf>
    <xf numFmtId="0" fontId="52" fillId="0" borderId="48" xfId="0" applyFont="1" applyBorder="1" applyAlignment="1">
      <alignment horizontal="center" vertical="center" wrapText="1"/>
    </xf>
    <xf numFmtId="0" fontId="52" fillId="0" borderId="47" xfId="0" applyFont="1" applyBorder="1" applyAlignment="1">
      <alignment horizontal="center" vertical="center" wrapText="1"/>
    </xf>
    <xf numFmtId="0" fontId="7" fillId="33" borderId="9" xfId="0" applyFont="1" applyFill="1" applyBorder="1" applyAlignment="1">
      <alignment horizontal="center" wrapText="1"/>
    </xf>
    <xf numFmtId="0" fontId="50" fillId="0" borderId="1" xfId="0" applyFont="1" applyBorder="1" applyAlignment="1">
      <alignment horizontal="left"/>
    </xf>
    <xf numFmtId="0" fontId="56" fillId="38" borderId="1" xfId="0" applyFont="1" applyFill="1" applyBorder="1" applyAlignment="1">
      <alignment horizontal="center" vertical="center"/>
    </xf>
    <xf numFmtId="0" fontId="52" fillId="0" borderId="1" xfId="0" applyFont="1" applyFill="1" applyBorder="1" applyAlignment="1">
      <alignment horizontal="left" vertical="top" wrapText="1"/>
    </xf>
    <xf numFmtId="0" fontId="7" fillId="33" borderId="27" xfId="0" applyFont="1" applyFill="1" applyBorder="1" applyAlignment="1">
      <alignment horizontal="center" vertical="center" wrapText="1"/>
    </xf>
    <xf numFmtId="0" fontId="7" fillId="33" borderId="28" xfId="0" applyFont="1" applyFill="1" applyBorder="1" applyAlignment="1">
      <alignment horizontal="center" vertical="center" wrapText="1"/>
    </xf>
    <xf numFmtId="0" fontId="7" fillId="33" borderId="84" xfId="0" applyFont="1" applyFill="1" applyBorder="1" applyAlignment="1">
      <alignment horizontal="center" vertical="center" wrapText="1"/>
    </xf>
    <xf numFmtId="0" fontId="4" fillId="0" borderId="14" xfId="112" applyFont="1" applyBorder="1" applyAlignment="1">
      <alignment horizontal="center"/>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3" xfId="67" applyNumberFormat="1"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165" fontId="4" fillId="0" borderId="3" xfId="67" applyNumberFormat="1" applyFont="1" applyFill="1" applyBorder="1" applyAlignment="1">
      <alignment horizontal="center" vertical="center"/>
    </xf>
    <xf numFmtId="165" fontId="4" fillId="0" borderId="5" xfId="67" applyNumberFormat="1" applyFont="1" applyFill="1" applyBorder="1" applyAlignment="1">
      <alignment horizontal="center" vertical="center"/>
    </xf>
    <xf numFmtId="164" fontId="51" fillId="0" borderId="9" xfId="132" applyNumberFormat="1" applyFont="1" applyBorder="1" applyAlignment="1">
      <alignment horizontal="center"/>
    </xf>
    <xf numFmtId="164" fontId="51" fillId="0" borderId="0" xfId="132" applyNumberFormat="1" applyFont="1" applyBorder="1" applyAlignment="1">
      <alignment horizontal="center"/>
    </xf>
    <xf numFmtId="164" fontId="51" fillId="0" borderId="2" xfId="132" applyNumberFormat="1" applyFont="1" applyBorder="1" applyAlignment="1">
      <alignment horizontal="center"/>
    </xf>
    <xf numFmtId="0" fontId="4" fillId="0" borderId="0" xfId="112" applyFont="1" applyAlignment="1">
      <alignment horizontal="left"/>
    </xf>
    <xf numFmtId="0" fontId="52" fillId="0" borderId="0" xfId="0" applyFont="1" applyBorder="1" applyAlignment="1">
      <alignment horizontal="left"/>
    </xf>
    <xf numFmtId="0" fontId="52" fillId="0" borderId="0" xfId="0" applyFont="1" applyAlignment="1">
      <alignment wrapText="1"/>
    </xf>
    <xf numFmtId="0" fontId="4" fillId="0" borderId="3" xfId="112" applyFont="1" applyBorder="1" applyAlignment="1">
      <alignment horizontal="center" vertical="center" wrapText="1"/>
    </xf>
    <xf numFmtId="0" fontId="4" fillId="0" borderId="5" xfId="112" applyFont="1" applyBorder="1" applyAlignment="1">
      <alignment horizontal="center" vertical="center" wrapText="1"/>
    </xf>
    <xf numFmtId="0" fontId="4" fillId="0" borderId="4" xfId="112" applyFont="1" applyBorder="1" applyAlignment="1">
      <alignment horizontal="center" vertical="center" wrapText="1"/>
    </xf>
    <xf numFmtId="0" fontId="4" fillId="0" borderId="3" xfId="112" applyFont="1" applyBorder="1" applyAlignment="1">
      <alignment horizontal="center" wrapText="1"/>
    </xf>
    <xf numFmtId="0" fontId="4" fillId="0" borderId="4" xfId="112" applyFont="1" applyBorder="1" applyAlignment="1">
      <alignment horizontal="center" wrapText="1"/>
    </xf>
    <xf numFmtId="0" fontId="4" fillId="0" borderId="5" xfId="112" applyFont="1" applyBorder="1" applyAlignment="1">
      <alignment horizontal="center" wrapText="1"/>
    </xf>
    <xf numFmtId="0" fontId="56" fillId="38" borderId="11" xfId="0" applyFont="1" applyFill="1" applyBorder="1" applyAlignment="1">
      <alignment horizontal="left" vertical="center"/>
    </xf>
    <xf numFmtId="0" fontId="56" fillId="38" borderId="15" xfId="0" applyFont="1" applyFill="1" applyBorder="1" applyAlignment="1">
      <alignment horizontal="left" vertical="center"/>
    </xf>
    <xf numFmtId="0" fontId="56" fillId="38" borderId="10" xfId="0" applyFont="1" applyFill="1" applyBorder="1" applyAlignment="1">
      <alignment horizontal="left" vertical="center"/>
    </xf>
    <xf numFmtId="0" fontId="51" fillId="0" borderId="3" xfId="0" applyFont="1" applyBorder="1" applyAlignment="1">
      <alignment horizontal="center"/>
    </xf>
    <xf numFmtId="0" fontId="7" fillId="0" borderId="85" xfId="0" applyFont="1" applyFill="1" applyBorder="1" applyAlignment="1">
      <alignment horizontal="center" wrapText="1"/>
    </xf>
    <xf numFmtId="0" fontId="7" fillId="0" borderId="91" xfId="0" applyFont="1" applyFill="1" applyBorder="1" applyAlignment="1">
      <alignment horizontal="center" wrapText="1"/>
    </xf>
    <xf numFmtId="0" fontId="7" fillId="0" borderId="92" xfId="0" applyFont="1" applyFill="1" applyBorder="1" applyAlignment="1">
      <alignment horizontal="center" wrapText="1"/>
    </xf>
    <xf numFmtId="0" fontId="7" fillId="0" borderId="51" xfId="0" applyFont="1" applyFill="1" applyBorder="1" applyAlignment="1">
      <alignment horizontal="center"/>
    </xf>
    <xf numFmtId="0" fontId="7" fillId="0" borderId="1" xfId="0" applyFont="1" applyFill="1" applyBorder="1" applyAlignment="1">
      <alignment horizontal="center"/>
    </xf>
    <xf numFmtId="0" fontId="7" fillId="0" borderId="52" xfId="0" applyFont="1" applyFill="1" applyBorder="1" applyAlignment="1">
      <alignment horizontal="center"/>
    </xf>
    <xf numFmtId="0" fontId="51" fillId="0" borderId="3" xfId="0" applyFont="1" applyFill="1" applyBorder="1" applyAlignment="1">
      <alignment horizontal="center" wrapText="1"/>
    </xf>
    <xf numFmtId="0" fontId="7" fillId="0" borderId="0" xfId="112" applyFont="1" applyAlignment="1">
      <alignment horizontal="center"/>
    </xf>
    <xf numFmtId="0" fontId="7" fillId="0" borderId="13" xfId="112" applyFont="1" applyBorder="1" applyAlignment="1">
      <alignment horizontal="center"/>
    </xf>
    <xf numFmtId="0" fontId="7" fillId="0" borderId="14" xfId="112" applyFont="1" applyBorder="1" applyAlignment="1">
      <alignment horizontal="center"/>
    </xf>
    <xf numFmtId="0" fontId="7" fillId="0" borderId="12" xfId="112" applyFont="1" applyBorder="1" applyAlignment="1">
      <alignment horizontal="center"/>
    </xf>
    <xf numFmtId="0" fontId="4" fillId="0" borderId="11" xfId="112" applyFont="1" applyBorder="1" applyAlignment="1">
      <alignment horizontal="center" wrapText="1"/>
    </xf>
    <xf numFmtId="0" fontId="4" fillId="0" borderId="15" xfId="112" applyFont="1" applyBorder="1" applyAlignment="1">
      <alignment horizontal="center" wrapText="1"/>
    </xf>
    <xf numFmtId="0" fontId="4" fillId="0" borderId="10" xfId="112" applyFont="1" applyBorder="1" applyAlignment="1">
      <alignment horizontal="center" wrapText="1"/>
    </xf>
    <xf numFmtId="0" fontId="51" fillId="0" borderId="11" xfId="0" applyFont="1" applyBorder="1" applyAlignment="1">
      <alignment horizontal="left" wrapText="1"/>
    </xf>
    <xf numFmtId="0" fontId="51" fillId="0" borderId="15" xfId="0" applyFont="1" applyBorder="1" applyAlignment="1">
      <alignment horizontal="left" wrapText="1"/>
    </xf>
    <xf numFmtId="0" fontId="51" fillId="0" borderId="10" xfId="0" applyFont="1" applyBorder="1" applyAlignment="1">
      <alignment horizontal="left" wrapText="1"/>
    </xf>
    <xf numFmtId="0" fontId="51" fillId="0" borderId="3" xfId="0" applyFont="1" applyBorder="1" applyAlignment="1">
      <alignment horizontal="center" vertical="center"/>
    </xf>
    <xf numFmtId="0" fontId="51" fillId="0" borderId="5" xfId="0" applyFont="1" applyBorder="1" applyAlignment="1">
      <alignment horizontal="center" vertical="center"/>
    </xf>
    <xf numFmtId="0" fontId="51" fillId="0" borderId="11" xfId="0" applyFont="1" applyBorder="1" applyAlignment="1">
      <alignment horizontal="center"/>
    </xf>
    <xf numFmtId="0" fontId="51" fillId="0" borderId="15" xfId="0" applyFont="1" applyBorder="1" applyAlignment="1">
      <alignment horizontal="center"/>
    </xf>
    <xf numFmtId="0" fontId="51" fillId="0" borderId="10" xfId="0" applyFont="1" applyBorder="1" applyAlignment="1">
      <alignment horizontal="center"/>
    </xf>
    <xf numFmtId="0" fontId="7" fillId="0" borderId="1" xfId="100" applyNumberFormat="1" applyFont="1" applyBorder="1" applyAlignment="1">
      <alignment horizontal="center" vertical="center"/>
    </xf>
    <xf numFmtId="0" fontId="7" fillId="0" borderId="3" xfId="100" applyNumberFormat="1" applyFont="1" applyBorder="1" applyAlignment="1">
      <alignment horizontal="center" vertical="center" wrapText="1"/>
    </xf>
    <xf numFmtId="0" fontId="7" fillId="0" borderId="5" xfId="100" applyNumberFormat="1" applyFont="1" applyBorder="1" applyAlignment="1">
      <alignment horizontal="center" vertical="center" wrapText="1"/>
    </xf>
    <xf numFmtId="165" fontId="51" fillId="0" borderId="96" xfId="0" applyNumberFormat="1" applyFont="1" applyBorder="1" applyAlignment="1">
      <alignment horizontal="center"/>
    </xf>
    <xf numFmtId="0" fontId="7" fillId="0" borderId="49" xfId="100" applyNumberFormat="1" applyFont="1" applyBorder="1" applyAlignment="1">
      <alignment horizontal="center" wrapText="1"/>
    </xf>
    <xf numFmtId="0" fontId="7" fillId="0" borderId="50" xfId="100" applyNumberFormat="1" applyFont="1" applyBorder="1" applyAlignment="1">
      <alignment horizontal="center" wrapText="1"/>
    </xf>
    <xf numFmtId="0" fontId="7" fillId="0" borderId="1" xfId="100" applyNumberFormat="1" applyFont="1" applyBorder="1" applyAlignment="1">
      <alignment horizontal="center" vertical="center" wrapText="1"/>
    </xf>
    <xf numFmtId="0" fontId="7" fillId="0" borderId="11" xfId="100" applyNumberFormat="1" applyFont="1" applyBorder="1" applyAlignment="1">
      <alignment horizontal="center" vertical="center" wrapText="1"/>
    </xf>
    <xf numFmtId="0" fontId="7" fillId="0" borderId="82" xfId="100" applyNumberFormat="1" applyFont="1" applyBorder="1" applyAlignment="1">
      <alignment horizontal="center" vertical="center" wrapText="1"/>
    </xf>
    <xf numFmtId="0" fontId="7" fillId="0" borderId="83" xfId="100" applyNumberFormat="1" applyFont="1" applyBorder="1" applyAlignment="1">
      <alignment horizontal="center" vertical="center" wrapText="1"/>
    </xf>
    <xf numFmtId="0" fontId="7" fillId="0" borderId="3" xfId="116" applyFont="1" applyBorder="1" applyAlignment="1">
      <alignment horizontal="center" vertical="center"/>
    </xf>
    <xf numFmtId="0" fontId="7" fillId="0" borderId="5" xfId="116" applyFont="1" applyBorder="1" applyAlignment="1">
      <alignment horizontal="center" vertical="center"/>
    </xf>
    <xf numFmtId="0" fontId="7" fillId="0" borderId="3" xfId="116" applyFont="1" applyBorder="1" applyAlignment="1">
      <alignment horizontal="center" vertical="center" wrapText="1"/>
    </xf>
    <xf numFmtId="0" fontId="7" fillId="0" borderId="5" xfId="116" applyFont="1" applyBorder="1" applyAlignment="1">
      <alignment horizontal="center" vertical="center" wrapText="1"/>
    </xf>
    <xf numFmtId="0" fontId="7" fillId="0" borderId="8" xfId="116" applyFont="1" applyBorder="1" applyAlignment="1">
      <alignment horizontal="center" vertical="center"/>
    </xf>
    <xf numFmtId="0" fontId="7" fillId="0" borderId="13" xfId="116" applyFont="1" applyBorder="1" applyAlignment="1">
      <alignment horizontal="center" vertical="center"/>
    </xf>
    <xf numFmtId="0" fontId="7" fillId="0" borderId="11" xfId="116" applyFont="1" applyBorder="1" applyAlignment="1">
      <alignment horizontal="center"/>
    </xf>
    <xf numFmtId="0" fontId="7" fillId="0" borderId="10" xfId="116" applyFont="1" applyBorder="1" applyAlignment="1">
      <alignment horizontal="center"/>
    </xf>
    <xf numFmtId="0" fontId="7" fillId="0" borderId="1" xfId="100" quotePrefix="1" applyNumberFormat="1" applyFont="1" applyBorder="1" applyAlignment="1">
      <alignment horizontal="center" vertical="center"/>
    </xf>
    <xf numFmtId="0" fontId="51" fillId="0" borderId="11" xfId="0" applyFont="1" applyFill="1" applyBorder="1" applyAlignment="1">
      <alignment horizontal="left"/>
    </xf>
    <xf numFmtId="0" fontId="51" fillId="0" borderId="15" xfId="0" applyFont="1" applyFill="1" applyBorder="1" applyAlignment="1">
      <alignment horizontal="left"/>
    </xf>
    <xf numFmtId="0" fontId="51" fillId="0" borderId="10" xfId="0" applyFont="1" applyFill="1" applyBorder="1" applyAlignment="1">
      <alignment horizontal="left"/>
    </xf>
  </cellXfs>
  <cellStyles count="134">
    <cellStyle name="20% - Accent1" xfId="1" builtinId="30" customBuiltin="1"/>
    <cellStyle name="20% - Accent1 2" xfId="2" xr:uid="{00000000-0005-0000-0000-000001000000}"/>
    <cellStyle name="20% - Accent1 3" xfId="3" xr:uid="{00000000-0005-0000-0000-000002000000}"/>
    <cellStyle name="20% - Accent2" xfId="4" builtinId="34" customBuiltin="1"/>
    <cellStyle name="20% - Accent2 2" xfId="5" xr:uid="{00000000-0005-0000-0000-000004000000}"/>
    <cellStyle name="20% - Accent2 3" xfId="6" xr:uid="{00000000-0005-0000-0000-000005000000}"/>
    <cellStyle name="20% - Accent3" xfId="7" builtinId="38" customBuiltin="1"/>
    <cellStyle name="20% - Accent3 2" xfId="8" xr:uid="{00000000-0005-0000-0000-000007000000}"/>
    <cellStyle name="20% - Accent3 3" xfId="9" xr:uid="{00000000-0005-0000-0000-000008000000}"/>
    <cellStyle name="20% - Accent4" xfId="10" builtinId="42" customBuiltin="1"/>
    <cellStyle name="20% - Accent4 2" xfId="11" xr:uid="{00000000-0005-0000-0000-00000A000000}"/>
    <cellStyle name="20% - Accent4 3" xfId="12" xr:uid="{00000000-0005-0000-0000-00000B000000}"/>
    <cellStyle name="20% - Accent5" xfId="13" builtinId="46" customBuiltin="1"/>
    <cellStyle name="20% - Accent5 2" xfId="14" xr:uid="{00000000-0005-0000-0000-00000D000000}"/>
    <cellStyle name="20% - Accent5 3" xfId="15" xr:uid="{00000000-0005-0000-0000-00000E000000}"/>
    <cellStyle name="20% - Accent6" xfId="16" builtinId="50" customBuiltin="1"/>
    <cellStyle name="20% - Accent6 2" xfId="17" xr:uid="{00000000-0005-0000-0000-000010000000}"/>
    <cellStyle name="20% - Accent6 3" xfId="18" xr:uid="{00000000-0005-0000-0000-000011000000}"/>
    <cellStyle name="40% - Accent1" xfId="19" builtinId="31" customBuiltin="1"/>
    <cellStyle name="40% - Accent1 2" xfId="20" xr:uid="{00000000-0005-0000-0000-000013000000}"/>
    <cellStyle name="40% - Accent1 3" xfId="21" xr:uid="{00000000-0005-0000-0000-000014000000}"/>
    <cellStyle name="40% - Accent2" xfId="22" builtinId="35" customBuiltin="1"/>
    <cellStyle name="40% - Accent2 2" xfId="23" xr:uid="{00000000-0005-0000-0000-000016000000}"/>
    <cellStyle name="40% - Accent2 3" xfId="24" xr:uid="{00000000-0005-0000-0000-000017000000}"/>
    <cellStyle name="40% - Accent3" xfId="25" builtinId="39" customBuiltin="1"/>
    <cellStyle name="40% - Accent3 2" xfId="26" xr:uid="{00000000-0005-0000-0000-000019000000}"/>
    <cellStyle name="40% - Accent3 3" xfId="27" xr:uid="{00000000-0005-0000-0000-00001A000000}"/>
    <cellStyle name="40% - Accent4" xfId="28" builtinId="43" customBuiltin="1"/>
    <cellStyle name="40% - Accent4 2" xfId="29" xr:uid="{00000000-0005-0000-0000-00001C000000}"/>
    <cellStyle name="40% - Accent4 3" xfId="30" xr:uid="{00000000-0005-0000-0000-00001D000000}"/>
    <cellStyle name="40% - Accent5" xfId="31" builtinId="47" customBuiltin="1"/>
    <cellStyle name="40% - Accent5 2" xfId="32" xr:uid="{00000000-0005-0000-0000-00001F000000}"/>
    <cellStyle name="40% - Accent5 3" xfId="33" xr:uid="{00000000-0005-0000-0000-000020000000}"/>
    <cellStyle name="40% - Accent6" xfId="34" builtinId="51" customBuiltin="1"/>
    <cellStyle name="40% - Accent6 2" xfId="35" xr:uid="{00000000-0005-0000-0000-000022000000}"/>
    <cellStyle name="40% - Accent6 3" xfId="36" xr:uid="{00000000-0005-0000-0000-000023000000}"/>
    <cellStyle name="60% - Accent1" xfId="37" builtinId="32" customBuiltin="1"/>
    <cellStyle name="60% - Accent1 2" xfId="38" xr:uid="{00000000-0005-0000-0000-000025000000}"/>
    <cellStyle name="60% - Accent2" xfId="39" builtinId="36" customBuiltin="1"/>
    <cellStyle name="60% - Accent2 2" xfId="40" xr:uid="{00000000-0005-0000-0000-000027000000}"/>
    <cellStyle name="60% - Accent3" xfId="41" builtinId="40" customBuiltin="1"/>
    <cellStyle name="60% - Accent3 2" xfId="42" xr:uid="{00000000-0005-0000-0000-000029000000}"/>
    <cellStyle name="60% - Accent4" xfId="43" builtinId="44" customBuiltin="1"/>
    <cellStyle name="60% - Accent4 2" xfId="44" xr:uid="{00000000-0005-0000-0000-00002B000000}"/>
    <cellStyle name="60% - Accent5" xfId="45" builtinId="48" customBuiltin="1"/>
    <cellStyle name="60% - Accent5 2" xfId="46" xr:uid="{00000000-0005-0000-0000-00002D000000}"/>
    <cellStyle name="60% - Accent6" xfId="47" builtinId="52" customBuiltin="1"/>
    <cellStyle name="60% - Accent6 2" xfId="48" xr:uid="{00000000-0005-0000-0000-00002F000000}"/>
    <cellStyle name="Accent1" xfId="49" builtinId="29" customBuiltin="1"/>
    <cellStyle name="Accent1 2" xfId="50" xr:uid="{00000000-0005-0000-0000-000031000000}"/>
    <cellStyle name="Accent2" xfId="51" builtinId="33" customBuiltin="1"/>
    <cellStyle name="Accent2 2" xfId="52" xr:uid="{00000000-0005-0000-0000-000033000000}"/>
    <cellStyle name="Accent3" xfId="53" builtinId="37" customBuiltin="1"/>
    <cellStyle name="Accent3 2" xfId="54" xr:uid="{00000000-0005-0000-0000-000035000000}"/>
    <cellStyle name="Accent4" xfId="55" builtinId="41" customBuiltin="1"/>
    <cellStyle name="Accent4 2" xfId="56" xr:uid="{00000000-0005-0000-0000-000037000000}"/>
    <cellStyle name="Accent5" xfId="57" builtinId="45" customBuiltin="1"/>
    <cellStyle name="Accent5 2" xfId="58" xr:uid="{00000000-0005-0000-0000-000039000000}"/>
    <cellStyle name="Accent6" xfId="59" builtinId="49" customBuiltin="1"/>
    <cellStyle name="Accent6 2" xfId="60" xr:uid="{00000000-0005-0000-0000-00003B000000}"/>
    <cellStyle name="Bad" xfId="61" builtinId="27" customBuiltin="1"/>
    <cellStyle name="Bad 2" xfId="62" xr:uid="{00000000-0005-0000-0000-00003D000000}"/>
    <cellStyle name="Calculation" xfId="63" builtinId="22" customBuiltin="1"/>
    <cellStyle name="Calculation 2" xfId="64" xr:uid="{00000000-0005-0000-0000-00003F000000}"/>
    <cellStyle name="Check Cell" xfId="65" builtinId="23" customBuiltin="1"/>
    <cellStyle name="Check Cell 2" xfId="66" xr:uid="{00000000-0005-0000-0000-000041000000}"/>
    <cellStyle name="Comma" xfId="67" builtinId="3"/>
    <cellStyle name="Comma 2" xfId="68" xr:uid="{00000000-0005-0000-0000-000043000000}"/>
    <cellStyle name="Comma 2 2" xfId="69" xr:uid="{00000000-0005-0000-0000-000044000000}"/>
    <cellStyle name="Currency" xfId="133" builtinId="4"/>
    <cellStyle name="Explanatory Text" xfId="70" builtinId="53" customBuiltin="1"/>
    <cellStyle name="Explanatory Text 2" xfId="71" xr:uid="{00000000-0005-0000-0000-000047000000}"/>
    <cellStyle name="Good" xfId="72" builtinId="26" customBuiltin="1"/>
    <cellStyle name="Good 2" xfId="73" xr:uid="{00000000-0005-0000-0000-000049000000}"/>
    <cellStyle name="Heading 1" xfId="74" builtinId="16" customBuiltin="1"/>
    <cellStyle name="Heading 1 2" xfId="75" xr:uid="{00000000-0005-0000-0000-00004B000000}"/>
    <cellStyle name="Heading 2" xfId="76" builtinId="17" customBuiltin="1"/>
    <cellStyle name="Heading 2 2" xfId="77" xr:uid="{00000000-0005-0000-0000-00004D000000}"/>
    <cellStyle name="Heading 3" xfId="78" builtinId="18" customBuiltin="1"/>
    <cellStyle name="Heading 3 2" xfId="79" xr:uid="{00000000-0005-0000-0000-00004F000000}"/>
    <cellStyle name="Heading 4" xfId="80" builtinId="19" customBuiltin="1"/>
    <cellStyle name="Heading 4 2" xfId="81" xr:uid="{00000000-0005-0000-0000-000051000000}"/>
    <cellStyle name="Hyperlink" xfId="82" builtinId="8"/>
    <cellStyle name="Hyperlink 2" xfId="83" xr:uid="{00000000-0005-0000-0000-000053000000}"/>
    <cellStyle name="Hyperlink 3" xfId="84" xr:uid="{00000000-0005-0000-0000-000054000000}"/>
    <cellStyle name="Hyperlink 3 2" xfId="85" xr:uid="{00000000-0005-0000-0000-000055000000}"/>
    <cellStyle name="Input" xfId="86" builtinId="20" customBuiltin="1"/>
    <cellStyle name="Input 2" xfId="87" xr:uid="{00000000-0005-0000-0000-000057000000}"/>
    <cellStyle name="Linked Cell" xfId="88" builtinId="24" customBuiltin="1"/>
    <cellStyle name="Linked Cell 2" xfId="89" xr:uid="{00000000-0005-0000-0000-000059000000}"/>
    <cellStyle name="Neutral" xfId="90" builtinId="28" customBuiltin="1"/>
    <cellStyle name="Neutral 2" xfId="91" xr:uid="{00000000-0005-0000-0000-00005B000000}"/>
    <cellStyle name="Normal" xfId="0" builtinId="0"/>
    <cellStyle name="Normal 2" xfId="92" xr:uid="{00000000-0005-0000-0000-00005D000000}"/>
    <cellStyle name="Normal 2 2" xfId="93" xr:uid="{00000000-0005-0000-0000-00005E000000}"/>
    <cellStyle name="Normal 2 2 2" xfId="94" xr:uid="{00000000-0005-0000-0000-00005F000000}"/>
    <cellStyle name="Normal 2 3" xfId="95" xr:uid="{00000000-0005-0000-0000-000060000000}"/>
    <cellStyle name="Normal 2 3 2" xfId="96" xr:uid="{00000000-0005-0000-0000-000061000000}"/>
    <cellStyle name="Normal 2 3 3" xfId="97" xr:uid="{00000000-0005-0000-0000-000062000000}"/>
    <cellStyle name="Normal 2 3 4" xfId="98" xr:uid="{00000000-0005-0000-0000-000063000000}"/>
    <cellStyle name="Normal 2 4" xfId="99" xr:uid="{00000000-0005-0000-0000-000064000000}"/>
    <cellStyle name="Normal 3" xfId="100" xr:uid="{00000000-0005-0000-0000-000065000000}"/>
    <cellStyle name="Normal 3 2" xfId="101" xr:uid="{00000000-0005-0000-0000-000066000000}"/>
    <cellStyle name="Normal 3 2 2" xfId="102" xr:uid="{00000000-0005-0000-0000-000067000000}"/>
    <cellStyle name="Normal 3 3" xfId="103" xr:uid="{00000000-0005-0000-0000-000068000000}"/>
    <cellStyle name="Normal 4" xfId="104" xr:uid="{00000000-0005-0000-0000-000069000000}"/>
    <cellStyle name="Normal 4 2" xfId="105" xr:uid="{00000000-0005-0000-0000-00006A000000}"/>
    <cellStyle name="Normal 4 2 2" xfId="106" xr:uid="{00000000-0005-0000-0000-00006B000000}"/>
    <cellStyle name="Normal 4 3" xfId="107" xr:uid="{00000000-0005-0000-0000-00006C000000}"/>
    <cellStyle name="Normal 4 3 2" xfId="108" xr:uid="{00000000-0005-0000-0000-00006D000000}"/>
    <cellStyle name="Normal 4 3 3" xfId="109" xr:uid="{00000000-0005-0000-0000-00006E000000}"/>
    <cellStyle name="Normal 4 4" xfId="110" xr:uid="{00000000-0005-0000-0000-00006F000000}"/>
    <cellStyle name="Normal 4 5" xfId="111" xr:uid="{00000000-0005-0000-0000-000070000000}"/>
    <cellStyle name="Normal 5" xfId="112" xr:uid="{00000000-0005-0000-0000-000071000000}"/>
    <cellStyle name="Normal 6" xfId="113" xr:uid="{00000000-0005-0000-0000-000072000000}"/>
    <cellStyle name="Normal 6 2" xfId="114" xr:uid="{00000000-0005-0000-0000-000073000000}"/>
    <cellStyle name="Normal 6 3" xfId="115" xr:uid="{00000000-0005-0000-0000-000074000000}"/>
    <cellStyle name="Normal 6 4" xfId="116" xr:uid="{00000000-0005-0000-0000-000075000000}"/>
    <cellStyle name="Normal 6 5" xfId="117" xr:uid="{00000000-0005-0000-0000-000076000000}"/>
    <cellStyle name="Normal 6 6" xfId="118" xr:uid="{00000000-0005-0000-0000-000077000000}"/>
    <cellStyle name="Normal 6 7" xfId="119" xr:uid="{00000000-0005-0000-0000-000078000000}"/>
    <cellStyle name="Normal 7" xfId="120" xr:uid="{00000000-0005-0000-0000-000079000000}"/>
    <cellStyle name="Note" xfId="121" builtinId="10" customBuiltin="1"/>
    <cellStyle name="Note 2" xfId="122" xr:uid="{00000000-0005-0000-0000-00007B000000}"/>
    <cellStyle name="Note 3" xfId="123" xr:uid="{00000000-0005-0000-0000-00007C000000}"/>
    <cellStyle name="Output" xfId="124" builtinId="21" customBuiltin="1"/>
    <cellStyle name="Output 2" xfId="125" xr:uid="{00000000-0005-0000-0000-00007E000000}"/>
    <cellStyle name="Percent" xfId="132" builtinId="5"/>
    <cellStyle name="Percent 2" xfId="126" xr:uid="{00000000-0005-0000-0000-000080000000}"/>
    <cellStyle name="Title" xfId="127" builtinId="15" customBuiltin="1"/>
    <cellStyle name="Total" xfId="128" builtinId="25" customBuiltin="1"/>
    <cellStyle name="Total 2" xfId="129" xr:uid="{00000000-0005-0000-0000-000083000000}"/>
    <cellStyle name="Warning Text" xfId="130" builtinId="11" customBuiltin="1"/>
    <cellStyle name="Warning Text 2" xfId="131" xr:uid="{00000000-0005-0000-0000-000085000000}"/>
  </cellStyles>
  <dxfs count="0"/>
  <tableStyles count="0" defaultTableStyle="TableStyleMedium9" defaultPivotStyle="PivotStyleLight16"/>
  <colors>
    <mruColors>
      <color rgb="FF9F3515"/>
      <color rgb="FF005F84"/>
      <color rgb="FFC5BE97"/>
      <color rgb="FFFFFF93"/>
      <color rgb="FF93B5FF"/>
      <color rgb="FFD1E0B2"/>
      <color rgb="FF7DBD3D"/>
      <color rgb="FFBD92DE"/>
      <color rgb="FFB7DEE8"/>
      <color rgb="FFFC9E4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4.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baseline="0">
                <a:effectLst/>
              </a:rPr>
              <a:t>Average Annual Earnings of 2007 Graduates over 10 Years</a:t>
            </a:r>
            <a:endParaRPr lang="en-US" sz="1200">
              <a:effectLst/>
            </a:endParaRPr>
          </a:p>
        </c:rich>
      </c:tx>
      <c:layout>
        <c:manualLayout>
          <c:xMode val="edge"/>
          <c:yMode val="edge"/>
          <c:x val="0.18736678810671054"/>
          <c:y val="9.3262699494190554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207841383631866"/>
          <c:y val="0.22617152961980549"/>
          <c:w val="0.66851130175892193"/>
          <c:h val="0.58018152903300879"/>
        </c:manualLayout>
      </c:layout>
      <c:barChart>
        <c:barDir val="col"/>
        <c:grouping val="clustered"/>
        <c:varyColors val="0"/>
        <c:ser>
          <c:idx val="0"/>
          <c:order val="0"/>
          <c:tx>
            <c:v>2008 (1 year)</c:v>
          </c:tx>
          <c:spPr>
            <a:solidFill>
              <a:srgbClr val="005F84"/>
            </a:solidFill>
            <a:ln>
              <a:noFill/>
            </a:ln>
            <a:effectLst/>
          </c:spPr>
          <c:invertIfNegative val="0"/>
          <c:cat>
            <c:strLit>
              <c:ptCount val="4"/>
              <c:pt idx="0">
                <c:v>Certificate</c:v>
              </c:pt>
              <c:pt idx="1">
                <c:v>Associate</c:v>
              </c:pt>
              <c:pt idx="2">
                <c:v>Baccalaureate</c:v>
              </c:pt>
              <c:pt idx="3">
                <c:v>Master's</c:v>
              </c:pt>
            </c:strLit>
          </c:cat>
          <c:val>
            <c:numLit>
              <c:formatCode>General</c:formatCode>
              <c:ptCount val="4"/>
              <c:pt idx="0">
                <c:v>34979.747823129299</c:v>
              </c:pt>
              <c:pt idx="1">
                <c:v>38774.009355555499</c:v>
              </c:pt>
              <c:pt idx="2">
                <c:v>33855.617308016903</c:v>
              </c:pt>
              <c:pt idx="3">
                <c:v>51364.663584905597</c:v>
              </c:pt>
            </c:numLit>
          </c:val>
          <c:extLst>
            <c:ext xmlns:c16="http://schemas.microsoft.com/office/drawing/2014/chart" uri="{C3380CC4-5D6E-409C-BE32-E72D297353CC}">
              <c16:uniqueId val="{00000000-1405-4346-A26C-D4830314578A}"/>
            </c:ext>
          </c:extLst>
        </c:ser>
        <c:ser>
          <c:idx val="1"/>
          <c:order val="1"/>
          <c:tx>
            <c:v>2012 (5 years)</c:v>
          </c:tx>
          <c:spPr>
            <a:solidFill>
              <a:srgbClr val="F6B11A"/>
            </a:solidFill>
            <a:ln>
              <a:noFill/>
            </a:ln>
            <a:effectLst/>
          </c:spPr>
          <c:invertIfNegative val="0"/>
          <c:cat>
            <c:strLit>
              <c:ptCount val="4"/>
              <c:pt idx="0">
                <c:v>Certificate</c:v>
              </c:pt>
              <c:pt idx="1">
                <c:v>Associate</c:v>
              </c:pt>
              <c:pt idx="2">
                <c:v>Baccalaureate</c:v>
              </c:pt>
              <c:pt idx="3">
                <c:v>Master's</c:v>
              </c:pt>
            </c:strLit>
          </c:cat>
          <c:val>
            <c:numLit>
              <c:formatCode>General</c:formatCode>
              <c:ptCount val="4"/>
              <c:pt idx="0">
                <c:v>45424.8063090129</c:v>
              </c:pt>
              <c:pt idx="1">
                <c:v>49976.021788617902</c:v>
              </c:pt>
              <c:pt idx="2">
                <c:v>46226.401604046201</c:v>
              </c:pt>
              <c:pt idx="3">
                <c:v>64269.293298791003</c:v>
              </c:pt>
            </c:numLit>
          </c:val>
          <c:extLst>
            <c:ext xmlns:c16="http://schemas.microsoft.com/office/drawing/2014/chart" uri="{C3380CC4-5D6E-409C-BE32-E72D297353CC}">
              <c16:uniqueId val="{00000001-1405-4346-A26C-D4830314578A}"/>
            </c:ext>
          </c:extLst>
        </c:ser>
        <c:ser>
          <c:idx val="2"/>
          <c:order val="2"/>
          <c:tx>
            <c:v>2017 (10 years)</c:v>
          </c:tx>
          <c:spPr>
            <a:solidFill>
              <a:srgbClr val="4BACC6"/>
            </a:solidFill>
            <a:ln>
              <a:noFill/>
            </a:ln>
            <a:effectLst/>
          </c:spPr>
          <c:invertIfNegative val="0"/>
          <c:cat>
            <c:strLit>
              <c:ptCount val="4"/>
              <c:pt idx="0">
                <c:v>Certificate</c:v>
              </c:pt>
              <c:pt idx="1">
                <c:v>Associate</c:v>
              </c:pt>
              <c:pt idx="2">
                <c:v>Baccalaureate</c:v>
              </c:pt>
              <c:pt idx="3">
                <c:v>Master's</c:v>
              </c:pt>
            </c:strLit>
          </c:cat>
          <c:val>
            <c:numLit>
              <c:formatCode>General</c:formatCode>
              <c:ptCount val="4"/>
              <c:pt idx="0">
                <c:v>52349.459100775202</c:v>
              </c:pt>
              <c:pt idx="1">
                <c:v>59413.828676716897</c:v>
              </c:pt>
              <c:pt idx="2">
                <c:v>62359.084267483398</c:v>
              </c:pt>
              <c:pt idx="3">
                <c:v>81315.463124999995</c:v>
              </c:pt>
            </c:numLit>
          </c:val>
          <c:extLst>
            <c:ext xmlns:c16="http://schemas.microsoft.com/office/drawing/2014/chart" uri="{C3380CC4-5D6E-409C-BE32-E72D297353CC}">
              <c16:uniqueId val="{00000002-1405-4346-A26C-D4830314578A}"/>
            </c:ext>
          </c:extLst>
        </c:ser>
        <c:dLbls>
          <c:showLegendKey val="0"/>
          <c:showVal val="0"/>
          <c:showCatName val="0"/>
          <c:showSerName val="0"/>
          <c:showPercent val="0"/>
          <c:showBubbleSize val="0"/>
        </c:dLbls>
        <c:gapWidth val="50"/>
        <c:axId val="717696672"/>
        <c:axId val="717693872"/>
      </c:barChart>
      <c:catAx>
        <c:axId val="7176966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693872"/>
        <c:crosses val="autoZero"/>
        <c:auto val="1"/>
        <c:lblAlgn val="ctr"/>
        <c:lblOffset val="100"/>
        <c:noMultiLvlLbl val="0"/>
      </c:catAx>
      <c:valAx>
        <c:axId val="7176938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Annual Earnings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696672"/>
        <c:crosses val="autoZero"/>
        <c:crossBetween val="between"/>
      </c:valAx>
      <c:spPr>
        <a:noFill/>
        <a:ln>
          <a:noFill/>
        </a:ln>
        <a:effectLst/>
      </c:spPr>
    </c:plotArea>
    <c:legend>
      <c:legendPos val="r"/>
      <c:layout>
        <c:manualLayout>
          <c:xMode val="edge"/>
          <c:yMode val="edge"/>
          <c:x val="0.81740447369451952"/>
          <c:y val="0.38938908498506652"/>
          <c:w val="0.14144176754025148"/>
          <c:h val="0.3279906338238332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4"/>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High School to Higher Education, Fall 2017</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7122703412073491E-2"/>
          <c:y val="0.13930555555555557"/>
          <c:w val="0.87232174103237092"/>
          <c:h val="0.62108012540099167"/>
        </c:manualLayout>
      </c:layout>
      <c:barChart>
        <c:barDir val="col"/>
        <c:grouping val="clustered"/>
        <c:varyColors val="0"/>
        <c:ser>
          <c:idx val="0"/>
          <c:order val="0"/>
          <c:tx>
            <c:strRef>
              <c:f>'HS to Coll. '!$A$22</c:f>
              <c:strCache>
                <c:ptCount val="1"/>
                <c:pt idx="0">
                  <c:v>West Texas</c:v>
                </c:pt>
              </c:strCache>
            </c:strRef>
          </c:tx>
          <c:spPr>
            <a:solidFill>
              <a:schemeClr val="accent2"/>
            </a:solidFill>
            <a:ln>
              <a:noFill/>
            </a:ln>
            <a:effectLst/>
          </c:spPr>
          <c:invertIfNegative val="0"/>
          <c:dLbls>
            <c:dLbl>
              <c:idx val="0"/>
              <c:layout>
                <c:manualLayout>
                  <c:x val="-8.3333333333333332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5CA-4A0E-BF9B-D9925A7CA95E}"/>
                </c:ext>
              </c:extLst>
            </c:dLbl>
            <c:dLbl>
              <c:idx val="1"/>
              <c:layout>
                <c:manualLayout>
                  <c:x val="-8.3333333333333332E-3"/>
                  <c:y val="-8.4875562720133283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5CA-4A0E-BF9B-D9925A7CA95E}"/>
                </c:ext>
              </c:extLst>
            </c:dLbl>
            <c:dLbl>
              <c:idx val="3"/>
              <c:layout>
                <c:manualLayout>
                  <c:x val="-1.6666666666666666E-2"/>
                  <c:y val="4.629629629629608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5CA-4A0E-BF9B-D9925A7CA95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'!$H$20:$K$21</c:f>
              <c:multiLvlStrCache>
                <c:ptCount val="4"/>
                <c:lvl>
                  <c:pt idx="0">
                    <c:v>% Public     2- yr</c:v>
                  </c:pt>
                  <c:pt idx="1">
                    <c:v>% Public Univ</c:v>
                  </c:pt>
                  <c:pt idx="2">
                    <c:v>% Independent</c:v>
                  </c:pt>
                  <c:pt idx="3">
                    <c:v>% Total Enrolled in Higher Ed</c:v>
                  </c:pt>
                </c:lvl>
                <c:lvl>
                  <c:pt idx="0">
                    <c:v>Percentage of HS Grads Enrolled in Higher Education</c:v>
                  </c:pt>
                </c:lvl>
              </c:multiLvlStrCache>
            </c:multiLvlStrRef>
          </c:cat>
          <c:val>
            <c:numRef>
              <c:f>'HS to Coll. '!$H$22:$K$22</c:f>
              <c:numCache>
                <c:formatCode>0.0%</c:formatCode>
                <c:ptCount val="4"/>
                <c:pt idx="0">
                  <c:v>0.24514451751032268</c:v>
                </c:pt>
                <c:pt idx="1">
                  <c:v>0.22969873069276647</c:v>
                </c:pt>
                <c:pt idx="2">
                  <c:v>2.0645358617525617E-2</c:v>
                </c:pt>
                <c:pt idx="3">
                  <c:v>0.4954886068206148</c:v>
                </c:pt>
              </c:numCache>
            </c:numRef>
          </c:val>
          <c:extLst>
            <c:ext xmlns:c16="http://schemas.microsoft.com/office/drawing/2014/chart" uri="{C3380CC4-5D6E-409C-BE32-E72D297353CC}">
              <c16:uniqueId val="{00000000-D931-44E7-8951-AAF2C8330365}"/>
            </c:ext>
          </c:extLst>
        </c:ser>
        <c:ser>
          <c:idx val="1"/>
          <c:order val="1"/>
          <c:tx>
            <c:strRef>
              <c:f>'HS to Coll. '!$A$23</c:f>
              <c:strCache>
                <c:ptCount val="1"/>
                <c:pt idx="0">
                  <c:v> Statewide </c:v>
                </c:pt>
              </c:strCache>
            </c:strRef>
          </c:tx>
          <c:spPr>
            <a:solidFill>
              <a:schemeClr val="tx1">
                <a:lumMod val="75000"/>
                <a:lumOff val="25000"/>
              </a:schemeClr>
            </a:solidFill>
            <a:ln>
              <a:noFill/>
            </a:ln>
            <a:effectLst/>
          </c:spPr>
          <c:invertIfNegative val="0"/>
          <c:dLbls>
            <c:dLbl>
              <c:idx val="1"/>
              <c:layout>
                <c:manualLayout>
                  <c:x val="1.9444444444444393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5CA-4A0E-BF9B-D9925A7CA95E}"/>
                </c:ext>
              </c:extLst>
            </c:dLbl>
            <c:dLbl>
              <c:idx val="3"/>
              <c:layout>
                <c:manualLayout>
                  <c:x val="8.3333333333332309E-3"/>
                  <c:y val="4.629629629629608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5CA-4A0E-BF9B-D9925A7CA95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'!$H$20:$K$21</c:f>
              <c:multiLvlStrCache>
                <c:ptCount val="4"/>
                <c:lvl>
                  <c:pt idx="0">
                    <c:v>% Public     2- yr</c:v>
                  </c:pt>
                  <c:pt idx="1">
                    <c:v>% Public Univ</c:v>
                  </c:pt>
                  <c:pt idx="2">
                    <c:v>% Independent</c:v>
                  </c:pt>
                  <c:pt idx="3">
                    <c:v>% Total Enrolled in Higher Ed</c:v>
                  </c:pt>
                </c:lvl>
                <c:lvl>
                  <c:pt idx="0">
                    <c:v>Percentage of HS Grads Enrolled in Higher Education</c:v>
                  </c:pt>
                </c:lvl>
              </c:multiLvlStrCache>
            </c:multiLvlStrRef>
          </c:cat>
          <c:val>
            <c:numRef>
              <c:f>'HS to Coll. '!$H$23:$K$23</c:f>
              <c:numCache>
                <c:formatCode>0.0%</c:formatCode>
                <c:ptCount val="4"/>
                <c:pt idx="0">
                  <c:v>0.25374369209198333</c:v>
                </c:pt>
                <c:pt idx="1">
                  <c:v>0.23475207316225929</c:v>
                </c:pt>
                <c:pt idx="2">
                  <c:v>3.5169547725363633E-2</c:v>
                </c:pt>
                <c:pt idx="3">
                  <c:v>0.52366531297960628</c:v>
                </c:pt>
              </c:numCache>
            </c:numRef>
          </c:val>
          <c:extLst>
            <c:ext xmlns:c16="http://schemas.microsoft.com/office/drawing/2014/chart" uri="{C3380CC4-5D6E-409C-BE32-E72D297353CC}">
              <c16:uniqueId val="{00000001-D931-44E7-8951-AAF2C8330365}"/>
            </c:ext>
          </c:extLst>
        </c:ser>
        <c:dLbls>
          <c:showLegendKey val="0"/>
          <c:showVal val="0"/>
          <c:showCatName val="0"/>
          <c:showSerName val="0"/>
          <c:showPercent val="0"/>
          <c:showBubbleSize val="0"/>
        </c:dLbls>
        <c:gapWidth val="219"/>
        <c:overlap val="-27"/>
        <c:axId val="917780208"/>
        <c:axId val="917783008"/>
      </c:barChart>
      <c:catAx>
        <c:axId val="9177802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7783008"/>
        <c:crosses val="autoZero"/>
        <c:auto val="1"/>
        <c:lblAlgn val="ctr"/>
        <c:lblOffset val="100"/>
        <c:noMultiLvlLbl val="0"/>
      </c:catAx>
      <c:valAx>
        <c:axId val="917783008"/>
        <c:scaling>
          <c:orientation val="minMax"/>
          <c:max val="0.60000000000000009"/>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7780208"/>
        <c:crosses val="autoZero"/>
        <c:crossBetween val="between"/>
        <c:majorUnit val="0.2"/>
      </c:valAx>
      <c:spPr>
        <a:noFill/>
        <a:ln>
          <a:noFill/>
        </a:ln>
        <a:effectLst/>
      </c:spPr>
    </c:plotArea>
    <c:legend>
      <c:legendPos val="b"/>
      <c:layout>
        <c:manualLayout>
          <c:xMode val="edge"/>
          <c:yMode val="edge"/>
          <c:x val="0.31596084864391949"/>
          <c:y val="0.16724482356372117"/>
          <c:w val="0.33474475065616799"/>
          <c:h val="7.812554680664916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All Areas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Readiness'!$B$58</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Readiness'!$C$57:$E$57</c:f>
              <c:numCache>
                <c:formatCode>General</c:formatCode>
                <c:ptCount val="3"/>
                <c:pt idx="0">
                  <c:v>2015</c:v>
                </c:pt>
                <c:pt idx="1">
                  <c:v>2016</c:v>
                </c:pt>
                <c:pt idx="2">
                  <c:v>2017</c:v>
                </c:pt>
              </c:numCache>
            </c:numRef>
          </c:cat>
          <c:val>
            <c:numRef>
              <c:f>'HS to Coll - College Readiness'!$C$58:$E$58</c:f>
              <c:numCache>
                <c:formatCode>0.0%</c:formatCode>
                <c:ptCount val="3"/>
                <c:pt idx="0">
                  <c:v>0.57899999999999996</c:v>
                </c:pt>
                <c:pt idx="1">
                  <c:v>0.58025570107649338</c:v>
                </c:pt>
                <c:pt idx="2">
                  <c:v>0.61</c:v>
                </c:pt>
              </c:numCache>
            </c:numRef>
          </c:val>
          <c:smooth val="0"/>
          <c:extLst>
            <c:ext xmlns:c16="http://schemas.microsoft.com/office/drawing/2014/chart" uri="{C3380CC4-5D6E-409C-BE32-E72D297353CC}">
              <c16:uniqueId val="{00000000-B10A-4609-A711-290402FD1017}"/>
            </c:ext>
          </c:extLst>
        </c:ser>
        <c:ser>
          <c:idx val="1"/>
          <c:order val="1"/>
          <c:tx>
            <c:strRef>
              <c:f>'HS to Coll - College Readiness'!$B$59</c:f>
              <c:strCache>
                <c:ptCount val="1"/>
                <c:pt idx="0">
                  <c:v>West Texas</c:v>
                </c:pt>
              </c:strCache>
            </c:strRef>
          </c:tx>
          <c:spPr>
            <a:ln w="28575" cap="rnd">
              <a:solidFill>
                <a:srgbClr val="9F3515"/>
              </a:solidFill>
              <a:round/>
            </a:ln>
            <a:effectLst/>
          </c:spPr>
          <c:marker>
            <c:symbol val="none"/>
          </c:marker>
          <c:cat>
            <c:numRef>
              <c:f>'HS to Coll - College Readiness'!$C$57:$E$57</c:f>
              <c:numCache>
                <c:formatCode>General</c:formatCode>
                <c:ptCount val="3"/>
                <c:pt idx="0">
                  <c:v>2015</c:v>
                </c:pt>
                <c:pt idx="1">
                  <c:v>2016</c:v>
                </c:pt>
                <c:pt idx="2">
                  <c:v>2017</c:v>
                </c:pt>
              </c:numCache>
            </c:numRef>
          </c:cat>
          <c:val>
            <c:numRef>
              <c:f>'HS to Coll - College Readiness'!$C$59:$E$59</c:f>
              <c:numCache>
                <c:formatCode>0.0%</c:formatCode>
                <c:ptCount val="3"/>
                <c:pt idx="0">
                  <c:v>0.55500000000000005</c:v>
                </c:pt>
                <c:pt idx="1">
                  <c:v>0.51549865229110514</c:v>
                </c:pt>
                <c:pt idx="2">
                  <c:v>0.51700000000000002</c:v>
                </c:pt>
              </c:numCache>
            </c:numRef>
          </c:val>
          <c:smooth val="0"/>
          <c:extLst>
            <c:ext xmlns:c16="http://schemas.microsoft.com/office/drawing/2014/chart" uri="{C3380CC4-5D6E-409C-BE32-E72D297353CC}">
              <c16:uniqueId val="{00000001-B10A-4609-A711-290402FD1017}"/>
            </c:ext>
          </c:extLst>
        </c:ser>
        <c:dLbls>
          <c:showLegendKey val="0"/>
          <c:showVal val="0"/>
          <c:showCatName val="0"/>
          <c:showSerName val="0"/>
          <c:showPercent val="0"/>
          <c:showBubbleSize val="0"/>
        </c:dLbls>
        <c:smooth val="0"/>
        <c:axId val="972852592"/>
        <c:axId val="972850352"/>
      </c:lineChart>
      <c:catAx>
        <c:axId val="972852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2850352"/>
        <c:crosses val="autoZero"/>
        <c:auto val="1"/>
        <c:lblAlgn val="ctr"/>
        <c:lblOffset val="100"/>
        <c:noMultiLvlLbl val="0"/>
      </c:catAx>
      <c:valAx>
        <c:axId val="972850352"/>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2852592"/>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Math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Readiness'!$B$60</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Readiness'!$C$57:$E$57</c:f>
              <c:numCache>
                <c:formatCode>General</c:formatCode>
                <c:ptCount val="3"/>
                <c:pt idx="0">
                  <c:v>2015</c:v>
                </c:pt>
                <c:pt idx="1">
                  <c:v>2016</c:v>
                </c:pt>
                <c:pt idx="2">
                  <c:v>2017</c:v>
                </c:pt>
              </c:numCache>
            </c:numRef>
          </c:cat>
          <c:val>
            <c:numRef>
              <c:f>'HS to Coll - College Readiness'!$C$60:$E$60</c:f>
              <c:numCache>
                <c:formatCode>0.0%</c:formatCode>
                <c:ptCount val="3"/>
                <c:pt idx="0">
                  <c:v>0.63400000000000001</c:v>
                </c:pt>
                <c:pt idx="1">
                  <c:v>0.63255511266574471</c:v>
                </c:pt>
                <c:pt idx="2">
                  <c:v>0.65300000000000002</c:v>
                </c:pt>
              </c:numCache>
            </c:numRef>
          </c:val>
          <c:smooth val="0"/>
          <c:extLst>
            <c:ext xmlns:c16="http://schemas.microsoft.com/office/drawing/2014/chart" uri="{C3380CC4-5D6E-409C-BE32-E72D297353CC}">
              <c16:uniqueId val="{00000000-0F4E-4F55-8843-833AFADDECC6}"/>
            </c:ext>
          </c:extLst>
        </c:ser>
        <c:ser>
          <c:idx val="1"/>
          <c:order val="1"/>
          <c:tx>
            <c:strRef>
              <c:f>'HS to Coll - College Readiness'!$B$61</c:f>
              <c:strCache>
                <c:ptCount val="1"/>
                <c:pt idx="0">
                  <c:v>West Texas</c:v>
                </c:pt>
              </c:strCache>
            </c:strRef>
          </c:tx>
          <c:spPr>
            <a:ln w="28575" cap="rnd">
              <a:solidFill>
                <a:srgbClr val="9F3515"/>
              </a:solidFill>
              <a:round/>
            </a:ln>
            <a:effectLst/>
          </c:spPr>
          <c:marker>
            <c:symbol val="none"/>
          </c:marker>
          <c:cat>
            <c:numRef>
              <c:f>'HS to Coll - College Readiness'!$C$57:$E$57</c:f>
              <c:numCache>
                <c:formatCode>General</c:formatCode>
                <c:ptCount val="3"/>
                <c:pt idx="0">
                  <c:v>2015</c:v>
                </c:pt>
                <c:pt idx="1">
                  <c:v>2016</c:v>
                </c:pt>
                <c:pt idx="2">
                  <c:v>2017</c:v>
                </c:pt>
              </c:numCache>
            </c:numRef>
          </c:cat>
          <c:val>
            <c:numRef>
              <c:f>'HS to Coll - College Readiness'!$C$61:$E$61</c:f>
              <c:numCache>
                <c:formatCode>0.0%</c:formatCode>
                <c:ptCount val="3"/>
                <c:pt idx="0">
                  <c:v>0.60099999999999998</c:v>
                </c:pt>
                <c:pt idx="1">
                  <c:v>0.57075471698113212</c:v>
                </c:pt>
                <c:pt idx="2">
                  <c:v>0.55800000000000005</c:v>
                </c:pt>
              </c:numCache>
            </c:numRef>
          </c:val>
          <c:smooth val="0"/>
          <c:extLst>
            <c:ext xmlns:c16="http://schemas.microsoft.com/office/drawing/2014/chart" uri="{C3380CC4-5D6E-409C-BE32-E72D297353CC}">
              <c16:uniqueId val="{00000001-0F4E-4F55-8843-833AFADDECC6}"/>
            </c:ext>
          </c:extLst>
        </c:ser>
        <c:dLbls>
          <c:showLegendKey val="0"/>
          <c:showVal val="0"/>
          <c:showCatName val="0"/>
          <c:showSerName val="0"/>
          <c:showPercent val="0"/>
          <c:showBubbleSize val="0"/>
        </c:dLbls>
        <c:smooth val="0"/>
        <c:axId val="911943552"/>
        <c:axId val="911944112"/>
      </c:lineChart>
      <c:catAx>
        <c:axId val="911943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1944112"/>
        <c:crosses val="autoZero"/>
        <c:auto val="1"/>
        <c:lblAlgn val="ctr"/>
        <c:lblOffset val="100"/>
        <c:noMultiLvlLbl val="0"/>
      </c:catAx>
      <c:valAx>
        <c:axId val="911944112"/>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1943552"/>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Writing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Readiness'!$B$62</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Readiness'!$C$57:$E$57</c:f>
              <c:numCache>
                <c:formatCode>General</c:formatCode>
                <c:ptCount val="3"/>
                <c:pt idx="0">
                  <c:v>2015</c:v>
                </c:pt>
                <c:pt idx="1">
                  <c:v>2016</c:v>
                </c:pt>
                <c:pt idx="2">
                  <c:v>2017</c:v>
                </c:pt>
              </c:numCache>
            </c:numRef>
          </c:cat>
          <c:val>
            <c:numRef>
              <c:f>'HS to Coll - College Readiness'!$C$62:$E$62</c:f>
              <c:numCache>
                <c:formatCode>0.0%</c:formatCode>
                <c:ptCount val="3"/>
                <c:pt idx="0">
                  <c:v>0.77300000000000002</c:v>
                </c:pt>
                <c:pt idx="1">
                  <c:v>0.77828845684535919</c:v>
                </c:pt>
                <c:pt idx="2">
                  <c:v>0.85599999999999998</c:v>
                </c:pt>
              </c:numCache>
            </c:numRef>
          </c:val>
          <c:smooth val="0"/>
          <c:extLst>
            <c:ext xmlns:c16="http://schemas.microsoft.com/office/drawing/2014/chart" uri="{C3380CC4-5D6E-409C-BE32-E72D297353CC}">
              <c16:uniqueId val="{00000000-03B9-4C4C-8565-F446F14DD3E6}"/>
            </c:ext>
          </c:extLst>
        </c:ser>
        <c:ser>
          <c:idx val="1"/>
          <c:order val="1"/>
          <c:tx>
            <c:strRef>
              <c:f>'HS to Coll - College Readiness'!$B$63</c:f>
              <c:strCache>
                <c:ptCount val="1"/>
                <c:pt idx="0">
                  <c:v>West Texas</c:v>
                </c:pt>
              </c:strCache>
            </c:strRef>
          </c:tx>
          <c:spPr>
            <a:ln w="28575" cap="rnd">
              <a:solidFill>
                <a:srgbClr val="9F3515"/>
              </a:solidFill>
              <a:round/>
            </a:ln>
            <a:effectLst/>
          </c:spPr>
          <c:marker>
            <c:symbol val="none"/>
          </c:marker>
          <c:cat>
            <c:numRef>
              <c:f>'HS to Coll - College Readiness'!$C$57:$E$57</c:f>
              <c:numCache>
                <c:formatCode>General</c:formatCode>
                <c:ptCount val="3"/>
                <c:pt idx="0">
                  <c:v>2015</c:v>
                </c:pt>
                <c:pt idx="1">
                  <c:v>2016</c:v>
                </c:pt>
                <c:pt idx="2">
                  <c:v>2017</c:v>
                </c:pt>
              </c:numCache>
            </c:numRef>
          </c:cat>
          <c:val>
            <c:numRef>
              <c:f>'HS to Coll - College Readiness'!$C$63:$E$63</c:f>
              <c:numCache>
                <c:formatCode>0.0%</c:formatCode>
                <c:ptCount val="3"/>
                <c:pt idx="0">
                  <c:v>0.76600000000000001</c:v>
                </c:pt>
                <c:pt idx="1">
                  <c:v>0.72944743935309975</c:v>
                </c:pt>
                <c:pt idx="2">
                  <c:v>0.80200000000000005</c:v>
                </c:pt>
              </c:numCache>
            </c:numRef>
          </c:val>
          <c:smooth val="0"/>
          <c:extLst>
            <c:ext xmlns:c16="http://schemas.microsoft.com/office/drawing/2014/chart" uri="{C3380CC4-5D6E-409C-BE32-E72D297353CC}">
              <c16:uniqueId val="{00000001-03B9-4C4C-8565-F446F14DD3E6}"/>
            </c:ext>
          </c:extLst>
        </c:ser>
        <c:dLbls>
          <c:showLegendKey val="0"/>
          <c:showVal val="0"/>
          <c:showCatName val="0"/>
          <c:showSerName val="0"/>
          <c:showPercent val="0"/>
          <c:showBubbleSize val="0"/>
        </c:dLbls>
        <c:smooth val="0"/>
        <c:axId val="876348608"/>
        <c:axId val="876349168"/>
      </c:lineChart>
      <c:catAx>
        <c:axId val="8763486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6349168"/>
        <c:crosses val="autoZero"/>
        <c:auto val="1"/>
        <c:lblAlgn val="ctr"/>
        <c:lblOffset val="100"/>
        <c:noMultiLvlLbl val="0"/>
      </c:catAx>
      <c:valAx>
        <c:axId val="876349168"/>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6348608"/>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Reading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Readiness'!$B$64</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Readiness'!$C$57:$E$57</c:f>
              <c:numCache>
                <c:formatCode>General</c:formatCode>
                <c:ptCount val="3"/>
                <c:pt idx="0">
                  <c:v>2015</c:v>
                </c:pt>
                <c:pt idx="1">
                  <c:v>2016</c:v>
                </c:pt>
                <c:pt idx="2">
                  <c:v>2017</c:v>
                </c:pt>
              </c:numCache>
            </c:numRef>
          </c:cat>
          <c:val>
            <c:numRef>
              <c:f>'HS to Coll - College Readiness'!$C$64:$E$64</c:f>
              <c:numCache>
                <c:formatCode>0.0%</c:formatCode>
                <c:ptCount val="3"/>
                <c:pt idx="0">
                  <c:v>0.75800000000000001</c:v>
                </c:pt>
                <c:pt idx="1">
                  <c:v>0.75913799181105779</c:v>
                </c:pt>
                <c:pt idx="2">
                  <c:v>0.78700000000000003</c:v>
                </c:pt>
              </c:numCache>
            </c:numRef>
          </c:val>
          <c:smooth val="0"/>
          <c:extLst>
            <c:ext xmlns:c16="http://schemas.microsoft.com/office/drawing/2014/chart" uri="{C3380CC4-5D6E-409C-BE32-E72D297353CC}">
              <c16:uniqueId val="{00000000-7856-4697-AE27-998F2756CF95}"/>
            </c:ext>
          </c:extLst>
        </c:ser>
        <c:ser>
          <c:idx val="1"/>
          <c:order val="1"/>
          <c:tx>
            <c:strRef>
              <c:f>'HS to Coll - College Readiness'!$B$65</c:f>
              <c:strCache>
                <c:ptCount val="1"/>
                <c:pt idx="0">
                  <c:v>West Texas</c:v>
                </c:pt>
              </c:strCache>
            </c:strRef>
          </c:tx>
          <c:spPr>
            <a:ln w="28575" cap="rnd">
              <a:solidFill>
                <a:srgbClr val="9F3515"/>
              </a:solidFill>
              <a:round/>
            </a:ln>
            <a:effectLst/>
          </c:spPr>
          <c:marker>
            <c:symbol val="none"/>
          </c:marker>
          <c:cat>
            <c:numRef>
              <c:f>'HS to Coll - College Readiness'!$C$57:$E$57</c:f>
              <c:numCache>
                <c:formatCode>General</c:formatCode>
                <c:ptCount val="3"/>
                <c:pt idx="0">
                  <c:v>2015</c:v>
                </c:pt>
                <c:pt idx="1">
                  <c:v>2016</c:v>
                </c:pt>
                <c:pt idx="2">
                  <c:v>2017</c:v>
                </c:pt>
              </c:numCache>
            </c:numRef>
          </c:cat>
          <c:val>
            <c:numRef>
              <c:f>'HS to Coll - College Readiness'!$C$65:$E$65</c:f>
              <c:numCache>
                <c:formatCode>0.0%</c:formatCode>
                <c:ptCount val="3"/>
                <c:pt idx="0">
                  <c:v>0.76100000000000001</c:v>
                </c:pt>
                <c:pt idx="1">
                  <c:v>0.72540431266846361</c:v>
                </c:pt>
                <c:pt idx="2">
                  <c:v>0.749</c:v>
                </c:pt>
              </c:numCache>
            </c:numRef>
          </c:val>
          <c:smooth val="0"/>
          <c:extLst>
            <c:ext xmlns:c16="http://schemas.microsoft.com/office/drawing/2014/chart" uri="{C3380CC4-5D6E-409C-BE32-E72D297353CC}">
              <c16:uniqueId val="{00000001-7856-4697-AE27-998F2756CF95}"/>
            </c:ext>
          </c:extLst>
        </c:ser>
        <c:dLbls>
          <c:showLegendKey val="0"/>
          <c:showVal val="0"/>
          <c:showCatName val="0"/>
          <c:showSerName val="0"/>
          <c:showPercent val="0"/>
          <c:showBubbleSize val="0"/>
        </c:dLbls>
        <c:smooth val="0"/>
        <c:axId val="900796976"/>
        <c:axId val="900797536"/>
      </c:lineChart>
      <c:catAx>
        <c:axId val="900796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0797536"/>
        <c:crosses val="autoZero"/>
        <c:auto val="1"/>
        <c:lblAlgn val="ctr"/>
        <c:lblOffset val="100"/>
        <c:noMultiLvlLbl val="0"/>
      </c:catAx>
      <c:valAx>
        <c:axId val="900797536"/>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0796976"/>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200" b="0" i="0" u="none" strike="noStrike" kern="1200" spc="0" baseline="0">
                <a:solidFill>
                  <a:sysClr val="windowText" lastClr="000000">
                    <a:lumMod val="65000"/>
                    <a:lumOff val="35000"/>
                  </a:sysClr>
                </a:solidFill>
                <a:latin typeface="+mn-lt"/>
                <a:ea typeface="+mn-ea"/>
                <a:cs typeface="+mn-cs"/>
              </a:defRPr>
            </a:pPr>
            <a:r>
              <a:rPr lang="en-US" sz="1200" b="0" i="0" baseline="0">
                <a:effectLst/>
              </a:rPr>
              <a:t>% of 8th Grade Cohort (FY2007) that Graduate from HS, Enroll in HE &amp; Complete HE (FY2017)</a:t>
            </a:r>
            <a:endParaRPr lang="en-US" sz="1200">
              <a:effectLst/>
            </a:endParaRPr>
          </a:p>
          <a:p>
            <a:pPr marL="0" marR="0" lvl="0" indent="0" algn="ctr" defTabSz="914400" rtl="0" eaLnBrk="1" fontAlgn="auto" latinLnBrk="0" hangingPunct="1">
              <a:lnSpc>
                <a:spcPct val="100000"/>
              </a:lnSpc>
              <a:spcBef>
                <a:spcPts val="0"/>
              </a:spcBef>
              <a:spcAft>
                <a:spcPts val="0"/>
              </a:spcAft>
              <a:buClrTx/>
              <a:buSzTx/>
              <a:buFontTx/>
              <a:buNone/>
              <a:tabLst/>
              <a:defRPr sz="1200">
                <a:solidFill>
                  <a:sysClr val="windowText" lastClr="000000">
                    <a:lumMod val="65000"/>
                    <a:lumOff val="35000"/>
                  </a:sysClr>
                </a:solidFill>
              </a:defRPr>
            </a:pPr>
            <a:endParaRPr lang="en-US" sz="1200"/>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2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9.0875044128255894E-2"/>
          <c:y val="0.18753528773072747"/>
          <c:w val="0.88053496236946993"/>
          <c:h val="0.54721656535604057"/>
        </c:manualLayout>
      </c:layout>
      <c:barChart>
        <c:barDir val="col"/>
        <c:grouping val="clustered"/>
        <c:varyColors val="0"/>
        <c:ser>
          <c:idx val="0"/>
          <c:order val="0"/>
          <c:tx>
            <c:v>High School Graduate in FY10-12</c:v>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FF8E-4302-80D9-4FD0C2C1FB47}"/>
              </c:ext>
            </c:extLst>
          </c:dPt>
          <c:dPt>
            <c:idx val="1"/>
            <c:invertIfNegative val="0"/>
            <c:bubble3D val="0"/>
            <c:spPr>
              <a:solidFill>
                <a:srgbClr val="00B189"/>
              </a:solidFill>
              <a:ln>
                <a:noFill/>
              </a:ln>
              <a:effectLst/>
            </c:spPr>
            <c:extLst>
              <c:ext xmlns:c16="http://schemas.microsoft.com/office/drawing/2014/chart" uri="{C3380CC4-5D6E-409C-BE32-E72D297353CC}">
                <c16:uniqueId val="{00000003-FF8E-4302-80D9-4FD0C2C1FB47}"/>
              </c:ext>
            </c:extLst>
          </c:dPt>
          <c:dPt>
            <c:idx val="2"/>
            <c:invertIfNegative val="0"/>
            <c:bubble3D val="0"/>
            <c:spPr>
              <a:solidFill>
                <a:srgbClr val="F6B11A"/>
              </a:solidFill>
              <a:ln>
                <a:noFill/>
              </a:ln>
              <a:effectLst/>
            </c:spPr>
            <c:extLst>
              <c:ext xmlns:c16="http://schemas.microsoft.com/office/drawing/2014/chart" uri="{C3380CC4-5D6E-409C-BE32-E72D297353CC}">
                <c16:uniqueId val="{00000005-FF8E-4302-80D9-4FD0C2C1FB47}"/>
              </c:ext>
            </c:extLst>
          </c:dPt>
          <c:dPt>
            <c:idx val="3"/>
            <c:invertIfNegative val="0"/>
            <c:bubble3D val="0"/>
            <c:spPr>
              <a:solidFill>
                <a:srgbClr val="8BD1E5"/>
              </a:solidFill>
              <a:ln>
                <a:noFill/>
              </a:ln>
              <a:effectLst/>
            </c:spPr>
            <c:extLst>
              <c:ext xmlns:c16="http://schemas.microsoft.com/office/drawing/2014/chart" uri="{C3380CC4-5D6E-409C-BE32-E72D297353CC}">
                <c16:uniqueId val="{00000007-FF8E-4302-80D9-4FD0C2C1FB47}"/>
              </c:ext>
            </c:extLst>
          </c:dPt>
          <c:dLbls>
            <c:dLbl>
              <c:idx val="1"/>
              <c:layout>
                <c:manualLayout>
                  <c:x val="0"/>
                  <c:y val="2.171552660152012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F8E-4302-80D9-4FD0C2C1FB47}"/>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4"/>
              <c:pt idx="0">
                <c:v>White</c:v>
              </c:pt>
              <c:pt idx="1">
                <c:v>Hispanic</c:v>
              </c:pt>
              <c:pt idx="2">
                <c:v>African
American</c:v>
              </c:pt>
              <c:pt idx="3">
                <c:v>Others</c:v>
              </c:pt>
            </c:strLit>
          </c:cat>
          <c:val>
            <c:numLit>
              <c:formatCode>General</c:formatCode>
              <c:ptCount val="4"/>
              <c:pt idx="0">
                <c:v>0.77363896848137537</c:v>
              </c:pt>
              <c:pt idx="1">
                <c:v>0.68557422969187676</c:v>
              </c:pt>
              <c:pt idx="2">
                <c:v>0.65550239234449759</c:v>
              </c:pt>
              <c:pt idx="3">
                <c:v>0.83695652173913049</c:v>
              </c:pt>
            </c:numLit>
          </c:val>
          <c:extLst>
            <c:ext xmlns:c16="http://schemas.microsoft.com/office/drawing/2014/chart" uri="{C3380CC4-5D6E-409C-BE32-E72D297353CC}">
              <c16:uniqueId val="{00000008-FF8E-4302-80D9-4FD0C2C1FB47}"/>
            </c:ext>
          </c:extLst>
        </c:ser>
        <c:ser>
          <c:idx val="1"/>
          <c:order val="1"/>
          <c:tx>
            <c:v>Enrolled in HE</c:v>
          </c:tx>
          <c:spPr>
            <a:pattFill prst="wdUpDiag">
              <a:fgClr>
                <a:schemeClr val="accent1"/>
              </a:fgClr>
              <a:bgClr>
                <a:schemeClr val="bg1"/>
              </a:bgClr>
            </a:pattFill>
            <a:ln>
              <a:noFill/>
            </a:ln>
            <a:effectLst/>
          </c:spPr>
          <c:invertIfNegative val="0"/>
          <c:dPt>
            <c:idx val="0"/>
            <c:invertIfNegative val="0"/>
            <c:bubble3D val="0"/>
            <c:spPr>
              <a:pattFill prst="dkDnDiag">
                <a:fgClr>
                  <a:srgbClr val="005F84"/>
                </a:fgClr>
                <a:bgClr>
                  <a:schemeClr val="bg1"/>
                </a:bgClr>
              </a:pattFill>
              <a:ln>
                <a:noFill/>
              </a:ln>
              <a:effectLst/>
            </c:spPr>
            <c:extLst>
              <c:ext xmlns:c16="http://schemas.microsoft.com/office/drawing/2014/chart" uri="{C3380CC4-5D6E-409C-BE32-E72D297353CC}">
                <c16:uniqueId val="{0000000A-FF8E-4302-80D9-4FD0C2C1FB47}"/>
              </c:ext>
            </c:extLst>
          </c:dPt>
          <c:dPt>
            <c:idx val="1"/>
            <c:invertIfNegative val="0"/>
            <c:bubble3D val="0"/>
            <c:spPr>
              <a:pattFill prst="dkDnDiag">
                <a:fgClr>
                  <a:srgbClr val="00B189"/>
                </a:fgClr>
                <a:bgClr>
                  <a:schemeClr val="bg1"/>
                </a:bgClr>
              </a:pattFill>
              <a:ln>
                <a:noFill/>
              </a:ln>
              <a:effectLst/>
            </c:spPr>
            <c:extLst>
              <c:ext xmlns:c16="http://schemas.microsoft.com/office/drawing/2014/chart" uri="{C3380CC4-5D6E-409C-BE32-E72D297353CC}">
                <c16:uniqueId val="{0000000C-FF8E-4302-80D9-4FD0C2C1FB47}"/>
              </c:ext>
            </c:extLst>
          </c:dPt>
          <c:dPt>
            <c:idx val="2"/>
            <c:invertIfNegative val="0"/>
            <c:bubble3D val="0"/>
            <c:spPr>
              <a:pattFill prst="dkDnDiag">
                <a:fgClr>
                  <a:srgbClr val="F6B11A"/>
                </a:fgClr>
                <a:bgClr>
                  <a:schemeClr val="bg1"/>
                </a:bgClr>
              </a:pattFill>
              <a:ln>
                <a:noFill/>
              </a:ln>
              <a:effectLst/>
            </c:spPr>
            <c:extLst>
              <c:ext xmlns:c16="http://schemas.microsoft.com/office/drawing/2014/chart" uri="{C3380CC4-5D6E-409C-BE32-E72D297353CC}">
                <c16:uniqueId val="{0000000E-FF8E-4302-80D9-4FD0C2C1FB47}"/>
              </c:ext>
            </c:extLst>
          </c:dPt>
          <c:dPt>
            <c:idx val="3"/>
            <c:invertIfNegative val="0"/>
            <c:bubble3D val="0"/>
            <c:spPr>
              <a:pattFill prst="dkDnDiag">
                <a:fgClr>
                  <a:srgbClr val="8BD1E5"/>
                </a:fgClr>
                <a:bgClr>
                  <a:schemeClr val="bg1"/>
                </a:bgClr>
              </a:pattFill>
              <a:ln>
                <a:noFill/>
              </a:ln>
              <a:effectLst/>
            </c:spPr>
            <c:extLst>
              <c:ext xmlns:c16="http://schemas.microsoft.com/office/drawing/2014/chart" uri="{C3380CC4-5D6E-409C-BE32-E72D297353CC}">
                <c16:uniqueId val="{00000010-FF8E-4302-80D9-4FD0C2C1FB47}"/>
              </c:ext>
            </c:extLst>
          </c:dPt>
          <c:dLbls>
            <c:dLbl>
              <c:idx val="0"/>
              <c:layout>
                <c:manualLayout>
                  <c:x val="5.5555555555555809E-3"/>
                  <c:y val="-4.2437781360066642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FF8E-4302-80D9-4FD0C2C1FB47}"/>
                </c:ext>
              </c:extLst>
            </c:dLbl>
            <c:dLbl>
              <c:idx val="1"/>
              <c:layout>
                <c:manualLayout>
                  <c:x val="8.3332565885404202E-3"/>
                  <c:y val="2.605863192182410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FF8E-4302-80D9-4FD0C2C1FB47}"/>
                </c:ext>
              </c:extLst>
            </c:dLbl>
            <c:dLbl>
              <c:idx val="2"/>
              <c:layout>
                <c:manualLayout>
                  <c:x val="5.5555043923603119E-3"/>
                  <c:y val="1.737242128121599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F8E-4302-80D9-4FD0C2C1FB47}"/>
                </c:ext>
              </c:extLst>
            </c:dLbl>
            <c:dLbl>
              <c:idx val="3"/>
              <c:layout>
                <c:manualLayout>
                  <c:x val="5.5555555555555558E-3"/>
                  <c:y val="-4.2437781360066642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F8E-4302-80D9-4FD0C2C1FB47}"/>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4"/>
              <c:pt idx="0">
                <c:v>White</c:v>
              </c:pt>
              <c:pt idx="1">
                <c:v>Hispanic</c:v>
              </c:pt>
              <c:pt idx="2">
                <c:v>African
American</c:v>
              </c:pt>
              <c:pt idx="3">
                <c:v>Others</c:v>
              </c:pt>
            </c:strLit>
          </c:cat>
          <c:val>
            <c:numLit>
              <c:formatCode>General</c:formatCode>
              <c:ptCount val="4"/>
              <c:pt idx="0">
                <c:v>0.5924864692773002</c:v>
              </c:pt>
              <c:pt idx="1">
                <c:v>0.40873015873015872</c:v>
              </c:pt>
              <c:pt idx="2">
                <c:v>0.42105263157894735</c:v>
              </c:pt>
              <c:pt idx="3">
                <c:v>0.66304347826086951</c:v>
              </c:pt>
            </c:numLit>
          </c:val>
          <c:extLst>
            <c:ext xmlns:c16="http://schemas.microsoft.com/office/drawing/2014/chart" uri="{C3380CC4-5D6E-409C-BE32-E72D297353CC}">
              <c16:uniqueId val="{00000011-FF8E-4302-80D9-4FD0C2C1FB47}"/>
            </c:ext>
          </c:extLst>
        </c:ser>
        <c:ser>
          <c:idx val="2"/>
          <c:order val="2"/>
          <c:tx>
            <c:v>HE Degree or Certificate in Texas</c:v>
          </c:tx>
          <c:spPr>
            <a:pattFill prst="pct90">
              <a:fgClr>
                <a:srgbClr val="005F84"/>
              </a:fgClr>
              <a:bgClr>
                <a:schemeClr val="bg1"/>
              </a:bgClr>
            </a:pattFill>
            <a:ln>
              <a:noFill/>
            </a:ln>
            <a:effectLst/>
          </c:spPr>
          <c:invertIfNegative val="0"/>
          <c:dPt>
            <c:idx val="1"/>
            <c:invertIfNegative val="0"/>
            <c:bubble3D val="0"/>
            <c:spPr>
              <a:pattFill prst="pct90">
                <a:fgClr>
                  <a:srgbClr val="00B189"/>
                </a:fgClr>
                <a:bgClr>
                  <a:schemeClr val="bg1"/>
                </a:bgClr>
              </a:pattFill>
              <a:ln>
                <a:noFill/>
              </a:ln>
              <a:effectLst/>
            </c:spPr>
            <c:extLst>
              <c:ext xmlns:c16="http://schemas.microsoft.com/office/drawing/2014/chart" uri="{C3380CC4-5D6E-409C-BE32-E72D297353CC}">
                <c16:uniqueId val="{00000013-FF8E-4302-80D9-4FD0C2C1FB47}"/>
              </c:ext>
            </c:extLst>
          </c:dPt>
          <c:dPt>
            <c:idx val="2"/>
            <c:invertIfNegative val="0"/>
            <c:bubble3D val="0"/>
            <c:spPr>
              <a:pattFill prst="pct90">
                <a:fgClr>
                  <a:srgbClr val="F6B11A"/>
                </a:fgClr>
                <a:bgClr>
                  <a:schemeClr val="bg1"/>
                </a:bgClr>
              </a:pattFill>
              <a:ln>
                <a:noFill/>
              </a:ln>
              <a:effectLst/>
            </c:spPr>
            <c:extLst>
              <c:ext xmlns:c16="http://schemas.microsoft.com/office/drawing/2014/chart" uri="{C3380CC4-5D6E-409C-BE32-E72D297353CC}">
                <c16:uniqueId val="{00000015-FF8E-4302-80D9-4FD0C2C1FB47}"/>
              </c:ext>
            </c:extLst>
          </c:dPt>
          <c:dPt>
            <c:idx val="3"/>
            <c:invertIfNegative val="0"/>
            <c:bubble3D val="0"/>
            <c:spPr>
              <a:pattFill prst="pct90">
                <a:fgClr>
                  <a:srgbClr val="8BD1E5"/>
                </a:fgClr>
                <a:bgClr>
                  <a:schemeClr val="bg1"/>
                </a:bgClr>
              </a:pattFill>
              <a:ln>
                <a:noFill/>
              </a:ln>
              <a:effectLst/>
            </c:spPr>
            <c:extLst>
              <c:ext xmlns:c16="http://schemas.microsoft.com/office/drawing/2014/chart" uri="{C3380CC4-5D6E-409C-BE32-E72D297353CC}">
                <c16:uniqueId val="{00000017-FF8E-4302-80D9-4FD0C2C1FB47}"/>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4"/>
              <c:pt idx="0">
                <c:v>White</c:v>
              </c:pt>
              <c:pt idx="1">
                <c:v>Hispanic</c:v>
              </c:pt>
              <c:pt idx="2">
                <c:v>African
American</c:v>
              </c:pt>
              <c:pt idx="3">
                <c:v>Others</c:v>
              </c:pt>
            </c:strLit>
          </c:cat>
          <c:val>
            <c:numLit>
              <c:formatCode>General</c:formatCode>
              <c:ptCount val="4"/>
              <c:pt idx="0">
                <c:v>0.27475326329194522</c:v>
              </c:pt>
              <c:pt idx="1">
                <c:v>0.12394957983193278</c:v>
              </c:pt>
              <c:pt idx="2">
                <c:v>0.11244019138755981</c:v>
              </c:pt>
              <c:pt idx="3">
                <c:v>0.33695652173913043</c:v>
              </c:pt>
            </c:numLit>
          </c:val>
          <c:extLst>
            <c:ext xmlns:c16="http://schemas.microsoft.com/office/drawing/2014/chart" uri="{C3380CC4-5D6E-409C-BE32-E72D297353CC}">
              <c16:uniqueId val="{00000018-FF8E-4302-80D9-4FD0C2C1FB47}"/>
            </c:ext>
          </c:extLst>
        </c:ser>
        <c:dLbls>
          <c:dLblPos val="outEnd"/>
          <c:showLegendKey val="0"/>
          <c:showVal val="1"/>
          <c:showCatName val="0"/>
          <c:showSerName val="0"/>
          <c:showPercent val="0"/>
          <c:showBubbleSize val="0"/>
        </c:dLbls>
        <c:gapWidth val="219"/>
        <c:axId val="912253632"/>
        <c:axId val="912254192"/>
      </c:barChart>
      <c:catAx>
        <c:axId val="9122536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2254192"/>
        <c:crosses val="autoZero"/>
        <c:auto val="1"/>
        <c:lblAlgn val="ctr"/>
        <c:lblOffset val="100"/>
        <c:noMultiLvlLbl val="0"/>
      </c:catAx>
      <c:valAx>
        <c:axId val="91225419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2253632"/>
        <c:crosses val="autoZero"/>
        <c:crossBetween val="between"/>
        <c:majorUnit val="0.2"/>
      </c:valAx>
      <c:spPr>
        <a:noFill/>
        <a:ln>
          <a:noFill/>
        </a:ln>
        <a:effectLst/>
      </c:spPr>
    </c:plotArea>
    <c:legend>
      <c:legendPos val="b"/>
      <c:layout>
        <c:manualLayout>
          <c:xMode val="edge"/>
          <c:yMode val="edge"/>
          <c:x val="2.3230137168526433E-3"/>
          <c:y val="0.81940444740824336"/>
          <c:w val="0.99293374877847873"/>
          <c:h val="0.1713365308163841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FY 2017 High School Graduates in Higher Ed-  Performance on TSI Readiness Measures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3515526468282369E-2"/>
          <c:y val="0.30311752697579469"/>
          <c:w val="0.90051044755769161"/>
          <c:h val="0.60111256926217549"/>
        </c:manualLayout>
      </c:layout>
      <c:barChart>
        <c:barDir val="col"/>
        <c:grouping val="clustered"/>
        <c:varyColors val="0"/>
        <c:ser>
          <c:idx val="0"/>
          <c:order val="0"/>
          <c:tx>
            <c:v>West TX</c:v>
          </c:tx>
          <c:spPr>
            <a:solidFill>
              <a:srgbClr val="C0504D"/>
            </a:solidFill>
            <a:ln>
              <a:solidFill>
                <a:srgbClr val="C5BE97"/>
              </a:solid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4"/>
              <c:pt idx="0">
                <c:v>All areas</c:v>
              </c:pt>
              <c:pt idx="1">
                <c:v>Math</c:v>
              </c:pt>
              <c:pt idx="2">
                <c:v>Writing</c:v>
              </c:pt>
              <c:pt idx="3">
                <c:v>Reading</c:v>
              </c:pt>
            </c:strLit>
          </c:cat>
          <c:val>
            <c:numLit>
              <c:formatCode>General</c:formatCode>
              <c:ptCount val="4"/>
              <c:pt idx="0">
                <c:v>0.51723027375201303</c:v>
              </c:pt>
              <c:pt idx="1">
                <c:v>0.55845410628019299</c:v>
              </c:pt>
              <c:pt idx="2">
                <c:v>0.80225442834138505</c:v>
              </c:pt>
              <c:pt idx="3">
                <c:v>0.74879227053140096</c:v>
              </c:pt>
            </c:numLit>
          </c:val>
          <c:extLst>
            <c:ext xmlns:c16="http://schemas.microsoft.com/office/drawing/2014/chart" uri="{C3380CC4-5D6E-409C-BE32-E72D297353CC}">
              <c16:uniqueId val="{00000000-24FE-4D05-80A8-F33B97A95E99}"/>
            </c:ext>
          </c:extLst>
        </c:ser>
        <c:ser>
          <c:idx val="1"/>
          <c:order val="1"/>
          <c:tx>
            <c:v>Statewide</c:v>
          </c:tx>
          <c:spPr>
            <a:solidFill>
              <a:schemeClr val="bg2">
                <a:lumMod val="25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4"/>
              <c:pt idx="0">
                <c:v>All areas</c:v>
              </c:pt>
              <c:pt idx="1">
                <c:v>Math</c:v>
              </c:pt>
              <c:pt idx="2">
                <c:v>Writing</c:v>
              </c:pt>
              <c:pt idx="3">
                <c:v>Reading</c:v>
              </c:pt>
            </c:strLit>
          </c:cat>
          <c:val>
            <c:numLit>
              <c:formatCode>General</c:formatCode>
              <c:ptCount val="4"/>
              <c:pt idx="0">
                <c:v>0.61031989341198101</c:v>
              </c:pt>
              <c:pt idx="1">
                <c:v>0.65267052142755499</c:v>
              </c:pt>
              <c:pt idx="2">
                <c:v>0.85554995019855895</c:v>
              </c:pt>
              <c:pt idx="3">
                <c:v>0.78695978371945596</c:v>
              </c:pt>
            </c:numLit>
          </c:val>
          <c:extLst>
            <c:ext xmlns:c16="http://schemas.microsoft.com/office/drawing/2014/chart" uri="{C3380CC4-5D6E-409C-BE32-E72D297353CC}">
              <c16:uniqueId val="{00000001-24FE-4D05-80A8-F33B97A95E99}"/>
            </c:ext>
          </c:extLst>
        </c:ser>
        <c:dLbls>
          <c:dLblPos val="outEnd"/>
          <c:showLegendKey val="0"/>
          <c:showVal val="1"/>
          <c:showCatName val="0"/>
          <c:showSerName val="0"/>
          <c:showPercent val="0"/>
          <c:showBubbleSize val="0"/>
        </c:dLbls>
        <c:gapWidth val="219"/>
        <c:overlap val="-27"/>
        <c:axId val="918169856"/>
        <c:axId val="918170416"/>
      </c:barChart>
      <c:catAx>
        <c:axId val="918169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8170416"/>
        <c:crosses val="autoZero"/>
        <c:auto val="1"/>
        <c:lblAlgn val="ctr"/>
        <c:lblOffset val="100"/>
        <c:noMultiLvlLbl val="0"/>
      </c:catAx>
      <c:valAx>
        <c:axId val="918170416"/>
        <c:scaling>
          <c:orientation val="minMax"/>
          <c:max val="1"/>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8169856"/>
        <c:crosses val="autoZero"/>
        <c:crossBetween val="between"/>
        <c:majorUnit val="0.2"/>
      </c:valAx>
      <c:spPr>
        <a:noFill/>
        <a:ln>
          <a:noFill/>
        </a:ln>
        <a:effectLst/>
      </c:spPr>
    </c:plotArea>
    <c:legend>
      <c:legendPos val="b"/>
      <c:layout>
        <c:manualLayout>
          <c:xMode val="edge"/>
          <c:yMode val="edge"/>
          <c:x val="0.27658202099737533"/>
          <c:y val="0.2295680227471566"/>
          <c:w val="0.41995997375328087"/>
          <c:h val="6.198390490444892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Students</a:t>
            </a:r>
            <a:r>
              <a:rPr lang="en-US" sz="1200" baseline="0"/>
              <a:t> Enrolled in Higher Education by Sector &amp; Race/Ethnicity, Fall 2000 &amp; 2017</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478958880139982"/>
          <c:y val="0.21421296296296297"/>
          <c:w val="0.83465485564304465"/>
          <c:h val="0.62422900262467196"/>
        </c:manualLayout>
      </c:layout>
      <c:barChart>
        <c:barDir val="col"/>
        <c:grouping val="stacked"/>
        <c:varyColors val="0"/>
        <c:ser>
          <c:idx val="0"/>
          <c:order val="0"/>
          <c:tx>
            <c:strRef>
              <c:f>'Enrollment-Region of Residence'!$D$11</c:f>
              <c:strCache>
                <c:ptCount val="1"/>
                <c:pt idx="0">
                  <c:v> White </c:v>
                </c:pt>
              </c:strCache>
            </c:strRef>
          </c:tx>
          <c:spPr>
            <a:solidFill>
              <a:srgbClr val="005F84"/>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Residence'!$D$12:$D$15</c:f>
              <c:numCache>
                <c:formatCode>_(* #,##0_);_(* \(#,##0\);_(* "-"??_);_(@_)</c:formatCode>
                <c:ptCount val="4"/>
                <c:pt idx="0">
                  <c:v>8070</c:v>
                </c:pt>
                <c:pt idx="1">
                  <c:v>7652</c:v>
                </c:pt>
                <c:pt idx="2">
                  <c:v>5732</c:v>
                </c:pt>
                <c:pt idx="3">
                  <c:v>5471</c:v>
                </c:pt>
              </c:numCache>
            </c:numRef>
          </c:val>
          <c:extLst>
            <c:ext xmlns:c16="http://schemas.microsoft.com/office/drawing/2014/chart" uri="{C3380CC4-5D6E-409C-BE32-E72D297353CC}">
              <c16:uniqueId val="{00000000-EF61-45DB-8B2C-8FECE0C7B0BF}"/>
            </c:ext>
          </c:extLst>
        </c:ser>
        <c:ser>
          <c:idx val="1"/>
          <c:order val="1"/>
          <c:tx>
            <c:strRef>
              <c:f>'Enrollment-Region of Residence'!$E$11</c:f>
              <c:strCache>
                <c:ptCount val="1"/>
                <c:pt idx="0">
                  <c:v> Hispanic </c:v>
                </c:pt>
              </c:strCache>
            </c:strRef>
          </c:tx>
          <c:spPr>
            <a:solidFill>
              <a:srgbClr val="00B189"/>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Residence'!$E$12:$E$15</c:f>
              <c:numCache>
                <c:formatCode>_(* #,##0_);_(* \(#,##0\);_(* "-"??_);_(@_)</c:formatCode>
                <c:ptCount val="4"/>
                <c:pt idx="0">
                  <c:v>2150</c:v>
                </c:pt>
                <c:pt idx="1">
                  <c:v>3803</c:v>
                </c:pt>
                <c:pt idx="2">
                  <c:v>4833</c:v>
                </c:pt>
                <c:pt idx="3">
                  <c:v>8734</c:v>
                </c:pt>
              </c:numCache>
            </c:numRef>
          </c:val>
          <c:extLst>
            <c:ext xmlns:c16="http://schemas.microsoft.com/office/drawing/2014/chart" uri="{C3380CC4-5D6E-409C-BE32-E72D297353CC}">
              <c16:uniqueId val="{00000001-EF61-45DB-8B2C-8FECE0C7B0BF}"/>
            </c:ext>
          </c:extLst>
        </c:ser>
        <c:ser>
          <c:idx val="2"/>
          <c:order val="2"/>
          <c:tx>
            <c:strRef>
              <c:f>'Enrollment-Region of Residence'!$F$11</c:f>
              <c:strCache>
                <c:ptCount val="1"/>
                <c:pt idx="0">
                  <c:v> African American </c:v>
                </c:pt>
              </c:strCache>
            </c:strRef>
          </c:tx>
          <c:spPr>
            <a:solidFill>
              <a:srgbClr val="F6B11A"/>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Residence'!$F$12:$F$15</c:f>
              <c:numCache>
                <c:formatCode>_(* #,##0_);_(* \(#,##0\);_(* "-"??_);_(@_)</c:formatCode>
                <c:ptCount val="4"/>
                <c:pt idx="0">
                  <c:v>350</c:v>
                </c:pt>
                <c:pt idx="1">
                  <c:v>483</c:v>
                </c:pt>
                <c:pt idx="2">
                  <c:v>427</c:v>
                </c:pt>
                <c:pt idx="3">
                  <c:v>747</c:v>
                </c:pt>
              </c:numCache>
            </c:numRef>
          </c:val>
          <c:extLst>
            <c:ext xmlns:c16="http://schemas.microsoft.com/office/drawing/2014/chart" uri="{C3380CC4-5D6E-409C-BE32-E72D297353CC}">
              <c16:uniqueId val="{00000002-EF61-45DB-8B2C-8FECE0C7B0BF}"/>
            </c:ext>
          </c:extLst>
        </c:ser>
        <c:ser>
          <c:idx val="3"/>
          <c:order val="3"/>
          <c:tx>
            <c:strRef>
              <c:f>'Enrollment-Region of Residence'!$G$11</c:f>
              <c:strCache>
                <c:ptCount val="1"/>
                <c:pt idx="0">
                  <c:v> Other </c:v>
                </c:pt>
              </c:strCache>
            </c:strRef>
          </c:tx>
          <c:spPr>
            <a:solidFill>
              <a:srgbClr val="8BD1E5"/>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Residence'!$G$12:$G$15</c:f>
              <c:numCache>
                <c:formatCode>_(* #,##0_);_(* \(#,##0\);_(* "-"??_);_(@_)</c:formatCode>
                <c:ptCount val="4"/>
                <c:pt idx="0">
                  <c:v>264</c:v>
                </c:pt>
                <c:pt idx="1">
                  <c:v>222</c:v>
                </c:pt>
                <c:pt idx="2">
                  <c:v>580</c:v>
                </c:pt>
                <c:pt idx="3">
                  <c:v>664</c:v>
                </c:pt>
              </c:numCache>
            </c:numRef>
          </c:val>
          <c:extLst>
            <c:ext xmlns:c16="http://schemas.microsoft.com/office/drawing/2014/chart" uri="{C3380CC4-5D6E-409C-BE32-E72D297353CC}">
              <c16:uniqueId val="{00000003-EF61-45DB-8B2C-8FECE0C7B0BF}"/>
            </c:ext>
          </c:extLst>
        </c:ser>
        <c:dLbls>
          <c:showLegendKey val="0"/>
          <c:showVal val="0"/>
          <c:showCatName val="0"/>
          <c:showSerName val="0"/>
          <c:showPercent val="0"/>
          <c:showBubbleSize val="0"/>
        </c:dLbls>
        <c:gapWidth val="219"/>
        <c:overlap val="100"/>
        <c:axId val="725461584"/>
        <c:axId val="725462144"/>
      </c:barChart>
      <c:catAx>
        <c:axId val="725461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5462144"/>
        <c:crosses val="autoZero"/>
        <c:auto val="1"/>
        <c:lblAlgn val="ctr"/>
        <c:lblOffset val="100"/>
        <c:noMultiLvlLbl val="0"/>
      </c:catAx>
      <c:valAx>
        <c:axId val="725462144"/>
        <c:scaling>
          <c:orientation val="minMax"/>
          <c:max val="20000"/>
          <c:min val="0"/>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5461584"/>
        <c:crosses val="autoZero"/>
        <c:crossBetween val="between"/>
        <c:majorUnit val="5000"/>
      </c:valAx>
      <c:spPr>
        <a:noFill/>
        <a:ln>
          <a:noFill/>
        </a:ln>
        <a:effectLst/>
      </c:spPr>
    </c:plotArea>
    <c:legend>
      <c:legendPos val="b"/>
      <c:layout>
        <c:manualLayout>
          <c:xMode val="edge"/>
          <c:yMode val="edge"/>
          <c:x val="0.23561111111111105"/>
          <c:y val="0.21359231065645881"/>
          <c:w val="0.58988888888888891"/>
          <c:h val="7.812554680664918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Percent of Public Higher Ed Enrollment by Gender and</a:t>
            </a:r>
            <a:r>
              <a:rPr lang="en-US" sz="1200" baseline="0"/>
              <a:t> Race/Ethnicity, Fall 2017</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3.0555555555555555E-2"/>
          <c:y val="0.28321813939924179"/>
          <c:w val="0.93888888888888888"/>
          <c:h val="0.55522382618839305"/>
        </c:manualLayout>
      </c:layout>
      <c:barChart>
        <c:barDir val="col"/>
        <c:grouping val="clustered"/>
        <c:varyColors val="0"/>
        <c:ser>
          <c:idx val="0"/>
          <c:order val="0"/>
          <c:tx>
            <c:strRef>
              <c:f>'Enrollment at Inst in Region'!$C$35</c:f>
              <c:strCache>
                <c:ptCount val="1"/>
                <c:pt idx="0">
                  <c:v>Female</c:v>
                </c:pt>
              </c:strCache>
            </c:strRef>
          </c:tx>
          <c:spPr>
            <a:solidFill>
              <a:srgbClr val="005F84"/>
            </a:solidFill>
            <a:ln>
              <a:noFill/>
            </a:ln>
            <a:effectLst/>
          </c:spPr>
          <c:invertIfNegative val="0"/>
          <c:dPt>
            <c:idx val="2"/>
            <c:invertIfNegative val="0"/>
            <c:bubble3D val="0"/>
            <c:spPr>
              <a:solidFill>
                <a:srgbClr val="00B189"/>
              </a:solidFill>
              <a:ln>
                <a:noFill/>
              </a:ln>
              <a:effectLst/>
            </c:spPr>
            <c:extLst>
              <c:ext xmlns:c16="http://schemas.microsoft.com/office/drawing/2014/chart" uri="{C3380CC4-5D6E-409C-BE32-E72D297353CC}">
                <c16:uniqueId val="{00000001-FDEF-4177-BEC8-DE30B9C62FF3}"/>
              </c:ext>
            </c:extLst>
          </c:dPt>
          <c:dPt>
            <c:idx val="3"/>
            <c:invertIfNegative val="0"/>
            <c:bubble3D val="0"/>
            <c:spPr>
              <a:solidFill>
                <a:srgbClr val="00B189"/>
              </a:solidFill>
              <a:ln>
                <a:noFill/>
              </a:ln>
              <a:effectLst/>
            </c:spPr>
            <c:extLst>
              <c:ext xmlns:c16="http://schemas.microsoft.com/office/drawing/2014/chart" uri="{C3380CC4-5D6E-409C-BE32-E72D297353CC}">
                <c16:uniqueId val="{00000003-FDEF-4177-BEC8-DE30B9C62FF3}"/>
              </c:ext>
            </c:extLst>
          </c:dPt>
          <c:dPt>
            <c:idx val="4"/>
            <c:invertIfNegative val="0"/>
            <c:bubble3D val="0"/>
            <c:spPr>
              <a:solidFill>
                <a:srgbClr val="F6B11A"/>
              </a:solidFill>
              <a:ln>
                <a:noFill/>
              </a:ln>
              <a:effectLst/>
            </c:spPr>
            <c:extLst>
              <c:ext xmlns:c16="http://schemas.microsoft.com/office/drawing/2014/chart" uri="{C3380CC4-5D6E-409C-BE32-E72D297353CC}">
                <c16:uniqueId val="{00000005-FDEF-4177-BEC8-DE30B9C62FF3}"/>
              </c:ext>
            </c:extLst>
          </c:dPt>
          <c:dPt>
            <c:idx val="5"/>
            <c:invertIfNegative val="0"/>
            <c:bubble3D val="0"/>
            <c:spPr>
              <a:solidFill>
                <a:srgbClr val="F6B11A"/>
              </a:solidFill>
              <a:ln>
                <a:noFill/>
              </a:ln>
              <a:effectLst/>
            </c:spPr>
            <c:extLst>
              <c:ext xmlns:c16="http://schemas.microsoft.com/office/drawing/2014/chart" uri="{C3380CC4-5D6E-409C-BE32-E72D297353CC}">
                <c16:uniqueId val="{00000007-FDEF-4177-BEC8-DE30B9C62FF3}"/>
              </c:ext>
            </c:extLst>
          </c:dPt>
          <c:dPt>
            <c:idx val="6"/>
            <c:invertIfNegative val="0"/>
            <c:bubble3D val="0"/>
            <c:spPr>
              <a:solidFill>
                <a:srgbClr val="8BD1E5"/>
              </a:solidFill>
              <a:ln>
                <a:noFill/>
              </a:ln>
              <a:effectLst/>
            </c:spPr>
            <c:extLst>
              <c:ext xmlns:c16="http://schemas.microsoft.com/office/drawing/2014/chart" uri="{C3380CC4-5D6E-409C-BE32-E72D297353CC}">
                <c16:uniqueId val="{00000009-FDEF-4177-BEC8-DE30B9C62FF3}"/>
              </c:ext>
            </c:extLst>
          </c:dPt>
          <c:dPt>
            <c:idx val="7"/>
            <c:invertIfNegative val="0"/>
            <c:bubble3D val="0"/>
            <c:spPr>
              <a:solidFill>
                <a:srgbClr val="8BD1E5"/>
              </a:solidFill>
              <a:ln>
                <a:noFill/>
              </a:ln>
              <a:effectLst/>
            </c:spPr>
            <c:extLst>
              <c:ext xmlns:c16="http://schemas.microsoft.com/office/drawing/2014/chart" uri="{C3380CC4-5D6E-409C-BE32-E72D297353CC}">
                <c16:uniqueId val="{0000000B-FDEF-4177-BEC8-DE30B9C62FF3}"/>
              </c:ext>
            </c:extLst>
          </c:dPt>
          <c:dLbls>
            <c:dLbl>
              <c:idx val="0"/>
              <c:layout>
                <c:manualLayout>
                  <c:x val="0"/>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FDEF-4177-BEC8-DE30B9C62FF3}"/>
                </c:ext>
              </c:extLst>
            </c:dLbl>
            <c:dLbl>
              <c:idx val="1"/>
              <c:layout>
                <c:manualLayout>
                  <c:x val="-2.5462668816039986E-17"/>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DEF-4177-BEC8-DE30B9C62FF3}"/>
                </c:ext>
              </c:extLst>
            </c:dLbl>
            <c:dLbl>
              <c:idx val="2"/>
              <c:layout>
                <c:manualLayout>
                  <c:x val="2.7777777777777779E-3"/>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DEF-4177-BEC8-DE30B9C62FF3}"/>
                </c:ext>
              </c:extLst>
            </c:dLbl>
            <c:dLbl>
              <c:idx val="3"/>
              <c:layout>
                <c:manualLayout>
                  <c:x val="2.7777777777777267E-3"/>
                  <c:y val="1.388888888888888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DEF-4177-BEC8-DE30B9C62FF3}"/>
                </c:ext>
              </c:extLst>
            </c:dLbl>
            <c:dLbl>
              <c:idx val="4"/>
              <c:layout>
                <c:manualLayout>
                  <c:x val="-8.3333333333334356E-3"/>
                  <c:y val="1.388888888888880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DEF-4177-BEC8-DE30B9C62FF3}"/>
                </c:ext>
              </c:extLst>
            </c:dLbl>
            <c:dLbl>
              <c:idx val="5"/>
              <c:layout>
                <c:manualLayout>
                  <c:x val="-1.0185067526415994E-16"/>
                  <c:y val="1.388888888888888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FDEF-4177-BEC8-DE30B9C62FF3}"/>
                </c:ext>
              </c:extLst>
            </c:dLbl>
            <c:dLbl>
              <c:idx val="6"/>
              <c:layout>
                <c:manualLayout>
                  <c:x val="-8.3333333333333332E-3"/>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FDEF-4177-BEC8-DE30B9C62FF3}"/>
                </c:ext>
              </c:extLst>
            </c:dLbl>
            <c:dLbl>
              <c:idx val="7"/>
              <c:layout>
                <c:manualLayout>
                  <c:x val="-1.0185067526415994E-16"/>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FDEF-4177-BEC8-DE30B9C62FF3}"/>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Region'!$A$36:$B$43</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Region'!$C$36:$C$43</c:f>
              <c:numCache>
                <c:formatCode>0.0%</c:formatCode>
                <c:ptCount val="8"/>
                <c:pt idx="0">
                  <c:v>0.57753747849594494</c:v>
                </c:pt>
                <c:pt idx="1">
                  <c:v>0.58193388721937422</c:v>
                </c:pt>
                <c:pt idx="2">
                  <c:v>0.59932967702620354</c:v>
                </c:pt>
                <c:pt idx="3">
                  <c:v>0.61133189508345631</c:v>
                </c:pt>
                <c:pt idx="4">
                  <c:v>0.523037542662116</c:v>
                </c:pt>
                <c:pt idx="5">
                  <c:v>0.62612612612612617</c:v>
                </c:pt>
                <c:pt idx="6">
                  <c:v>0.55909558067831444</c:v>
                </c:pt>
                <c:pt idx="7">
                  <c:v>0.52631578947368418</c:v>
                </c:pt>
              </c:numCache>
            </c:numRef>
          </c:val>
          <c:extLst>
            <c:ext xmlns:c16="http://schemas.microsoft.com/office/drawing/2014/chart" uri="{C3380CC4-5D6E-409C-BE32-E72D297353CC}">
              <c16:uniqueId val="{0000000E-FDEF-4177-BEC8-DE30B9C62FF3}"/>
            </c:ext>
          </c:extLst>
        </c:ser>
        <c:ser>
          <c:idx val="1"/>
          <c:order val="1"/>
          <c:tx>
            <c:strRef>
              <c:f>'Enrollment at Inst in Region'!$D$35</c:f>
              <c:strCache>
                <c:ptCount val="1"/>
                <c:pt idx="0">
                  <c:v>Male</c:v>
                </c:pt>
              </c:strCache>
            </c:strRef>
          </c:tx>
          <c:spPr>
            <a:solidFill>
              <a:schemeClr val="accent2"/>
            </a:solidFill>
            <a:ln>
              <a:noFill/>
            </a:ln>
            <a:effectLst/>
          </c:spPr>
          <c:invertIfNegative val="0"/>
          <c:dPt>
            <c:idx val="0"/>
            <c:invertIfNegative val="0"/>
            <c:bubble3D val="0"/>
            <c:spPr>
              <a:pattFill prst="pct60">
                <a:fgClr>
                  <a:srgbClr val="005F84"/>
                </a:fgClr>
                <a:bgClr>
                  <a:schemeClr val="bg1"/>
                </a:bgClr>
              </a:pattFill>
              <a:ln>
                <a:noFill/>
              </a:ln>
              <a:effectLst/>
            </c:spPr>
            <c:extLst>
              <c:ext xmlns:c16="http://schemas.microsoft.com/office/drawing/2014/chart" uri="{C3380CC4-5D6E-409C-BE32-E72D297353CC}">
                <c16:uniqueId val="{00000010-FDEF-4177-BEC8-DE30B9C62FF3}"/>
              </c:ext>
            </c:extLst>
          </c:dPt>
          <c:dPt>
            <c:idx val="1"/>
            <c:invertIfNegative val="0"/>
            <c:bubble3D val="0"/>
            <c:spPr>
              <a:pattFill prst="pct60">
                <a:fgClr>
                  <a:srgbClr val="005F84"/>
                </a:fgClr>
                <a:bgClr>
                  <a:schemeClr val="bg1"/>
                </a:bgClr>
              </a:pattFill>
              <a:ln>
                <a:noFill/>
              </a:ln>
              <a:effectLst/>
            </c:spPr>
            <c:extLst>
              <c:ext xmlns:c16="http://schemas.microsoft.com/office/drawing/2014/chart" uri="{C3380CC4-5D6E-409C-BE32-E72D297353CC}">
                <c16:uniqueId val="{00000012-FDEF-4177-BEC8-DE30B9C62FF3}"/>
              </c:ext>
            </c:extLst>
          </c:dPt>
          <c:dPt>
            <c:idx val="2"/>
            <c:invertIfNegative val="0"/>
            <c:bubble3D val="0"/>
            <c:spPr>
              <a:pattFill prst="pct60">
                <a:fgClr>
                  <a:srgbClr val="00B189"/>
                </a:fgClr>
                <a:bgClr>
                  <a:schemeClr val="bg1"/>
                </a:bgClr>
              </a:pattFill>
              <a:ln>
                <a:noFill/>
              </a:ln>
              <a:effectLst/>
            </c:spPr>
            <c:extLst>
              <c:ext xmlns:c16="http://schemas.microsoft.com/office/drawing/2014/chart" uri="{C3380CC4-5D6E-409C-BE32-E72D297353CC}">
                <c16:uniqueId val="{00000014-FDEF-4177-BEC8-DE30B9C62FF3}"/>
              </c:ext>
            </c:extLst>
          </c:dPt>
          <c:dPt>
            <c:idx val="3"/>
            <c:invertIfNegative val="0"/>
            <c:bubble3D val="0"/>
            <c:spPr>
              <a:pattFill prst="pct60">
                <a:fgClr>
                  <a:srgbClr val="00B189"/>
                </a:fgClr>
                <a:bgClr>
                  <a:schemeClr val="bg1"/>
                </a:bgClr>
              </a:pattFill>
              <a:ln>
                <a:noFill/>
              </a:ln>
              <a:effectLst/>
            </c:spPr>
            <c:extLst>
              <c:ext xmlns:c16="http://schemas.microsoft.com/office/drawing/2014/chart" uri="{C3380CC4-5D6E-409C-BE32-E72D297353CC}">
                <c16:uniqueId val="{00000016-FDEF-4177-BEC8-DE30B9C62FF3}"/>
              </c:ext>
            </c:extLst>
          </c:dPt>
          <c:dPt>
            <c:idx val="4"/>
            <c:invertIfNegative val="0"/>
            <c:bubble3D val="0"/>
            <c:spPr>
              <a:pattFill prst="pct60">
                <a:fgClr>
                  <a:srgbClr val="F6B11A"/>
                </a:fgClr>
                <a:bgClr>
                  <a:schemeClr val="bg1"/>
                </a:bgClr>
              </a:pattFill>
              <a:ln>
                <a:noFill/>
              </a:ln>
              <a:effectLst/>
            </c:spPr>
            <c:extLst>
              <c:ext xmlns:c16="http://schemas.microsoft.com/office/drawing/2014/chart" uri="{C3380CC4-5D6E-409C-BE32-E72D297353CC}">
                <c16:uniqueId val="{00000018-FDEF-4177-BEC8-DE30B9C62FF3}"/>
              </c:ext>
            </c:extLst>
          </c:dPt>
          <c:dPt>
            <c:idx val="5"/>
            <c:invertIfNegative val="0"/>
            <c:bubble3D val="0"/>
            <c:spPr>
              <a:pattFill prst="pct60">
                <a:fgClr>
                  <a:srgbClr val="F6B11A"/>
                </a:fgClr>
                <a:bgClr>
                  <a:schemeClr val="bg1"/>
                </a:bgClr>
              </a:pattFill>
              <a:ln>
                <a:noFill/>
              </a:ln>
              <a:effectLst/>
            </c:spPr>
            <c:extLst>
              <c:ext xmlns:c16="http://schemas.microsoft.com/office/drawing/2014/chart" uri="{C3380CC4-5D6E-409C-BE32-E72D297353CC}">
                <c16:uniqueId val="{0000001A-FDEF-4177-BEC8-DE30B9C62FF3}"/>
              </c:ext>
            </c:extLst>
          </c:dPt>
          <c:dPt>
            <c:idx val="6"/>
            <c:invertIfNegative val="0"/>
            <c:bubble3D val="0"/>
            <c:spPr>
              <a:pattFill prst="pct60">
                <a:fgClr>
                  <a:srgbClr val="8BD1E5"/>
                </a:fgClr>
                <a:bgClr>
                  <a:schemeClr val="bg1"/>
                </a:bgClr>
              </a:pattFill>
              <a:ln>
                <a:noFill/>
              </a:ln>
              <a:effectLst/>
            </c:spPr>
            <c:extLst>
              <c:ext xmlns:c16="http://schemas.microsoft.com/office/drawing/2014/chart" uri="{C3380CC4-5D6E-409C-BE32-E72D297353CC}">
                <c16:uniqueId val="{0000001C-FDEF-4177-BEC8-DE30B9C62FF3}"/>
              </c:ext>
            </c:extLst>
          </c:dPt>
          <c:dPt>
            <c:idx val="7"/>
            <c:invertIfNegative val="0"/>
            <c:bubble3D val="0"/>
            <c:spPr>
              <a:pattFill prst="pct60">
                <a:fgClr>
                  <a:srgbClr val="8BD1E5"/>
                </a:fgClr>
                <a:bgClr>
                  <a:schemeClr val="bg1"/>
                </a:bgClr>
              </a:pattFill>
              <a:ln>
                <a:noFill/>
              </a:ln>
              <a:effectLst/>
            </c:spPr>
            <c:extLst>
              <c:ext xmlns:c16="http://schemas.microsoft.com/office/drawing/2014/chart" uri="{C3380CC4-5D6E-409C-BE32-E72D297353CC}">
                <c16:uniqueId val="{0000001E-FDEF-4177-BEC8-DE30B9C62FF3}"/>
              </c:ext>
            </c:extLst>
          </c:dPt>
          <c:dLbls>
            <c:dLbl>
              <c:idx val="0"/>
              <c:layout>
                <c:manualLayout>
                  <c:x val="1.3888888888888902E-2"/>
                  <c:y val="2.314814814814814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DEF-4177-BEC8-DE30B9C62FF3}"/>
                </c:ext>
              </c:extLst>
            </c:dLbl>
            <c:dLbl>
              <c:idx val="1"/>
              <c:layout>
                <c:manualLayout>
                  <c:x val="8.3333333333333072E-3"/>
                  <c:y val="1.388888888888888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FDEF-4177-BEC8-DE30B9C62FF3}"/>
                </c:ext>
              </c:extLst>
            </c:dLbl>
            <c:dLbl>
              <c:idx val="2"/>
              <c:layout>
                <c:manualLayout>
                  <c:x val="8.3333333333332829E-3"/>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FDEF-4177-BEC8-DE30B9C62FF3}"/>
                </c:ext>
              </c:extLst>
            </c:dLbl>
            <c:dLbl>
              <c:idx val="3"/>
              <c:layout>
                <c:manualLayout>
                  <c:x val="8.3333333333333332E-3"/>
                  <c:y val="9.259259259259258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FDEF-4177-BEC8-DE30B9C62FF3}"/>
                </c:ext>
              </c:extLst>
            </c:dLbl>
            <c:dLbl>
              <c:idx val="4"/>
              <c:layout>
                <c:manualLayout>
                  <c:x val="8.3333333333333332E-3"/>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FDEF-4177-BEC8-DE30B9C62FF3}"/>
                </c:ext>
              </c:extLst>
            </c:dLbl>
            <c:dLbl>
              <c:idx val="5"/>
              <c:layout>
                <c:manualLayout>
                  <c:x val="5.5555555555555558E-3"/>
                  <c:y val="2.314814814814814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FDEF-4177-BEC8-DE30B9C62FF3}"/>
                </c:ext>
              </c:extLst>
            </c:dLbl>
            <c:dLbl>
              <c:idx val="6"/>
              <c:layout>
                <c:manualLayout>
                  <c:x val="1.3888888888888888E-2"/>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FDEF-4177-BEC8-DE30B9C62FF3}"/>
                </c:ext>
              </c:extLst>
            </c:dLbl>
            <c:dLbl>
              <c:idx val="7"/>
              <c:layout>
                <c:manualLayout>
                  <c:x val="1.1111111111111112E-2"/>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FDEF-4177-BEC8-DE30B9C62FF3}"/>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Region'!$A$36:$B$43</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Region'!$D$36:$D$43</c:f>
              <c:numCache>
                <c:formatCode>0.0%</c:formatCode>
                <c:ptCount val="8"/>
                <c:pt idx="0">
                  <c:v>0.42246252150405506</c:v>
                </c:pt>
                <c:pt idx="1">
                  <c:v>0.41806611278062578</c:v>
                </c:pt>
                <c:pt idx="2">
                  <c:v>0.40067032297379646</c:v>
                </c:pt>
                <c:pt idx="3">
                  <c:v>0.38866810491654363</c:v>
                </c:pt>
                <c:pt idx="4">
                  <c:v>0.47696245733788395</c:v>
                </c:pt>
                <c:pt idx="5">
                  <c:v>0.37387387387387389</c:v>
                </c:pt>
                <c:pt idx="6">
                  <c:v>0.4409044193216855</c:v>
                </c:pt>
                <c:pt idx="7">
                  <c:v>0.47368421052631576</c:v>
                </c:pt>
              </c:numCache>
            </c:numRef>
          </c:val>
          <c:extLst>
            <c:ext xmlns:c16="http://schemas.microsoft.com/office/drawing/2014/chart" uri="{C3380CC4-5D6E-409C-BE32-E72D297353CC}">
              <c16:uniqueId val="{0000001F-FDEF-4177-BEC8-DE30B9C62FF3}"/>
            </c:ext>
          </c:extLst>
        </c:ser>
        <c:dLbls>
          <c:showLegendKey val="0"/>
          <c:showVal val="0"/>
          <c:showCatName val="0"/>
          <c:showSerName val="0"/>
          <c:showPercent val="0"/>
          <c:showBubbleSize val="0"/>
        </c:dLbls>
        <c:gapWidth val="219"/>
        <c:overlap val="-27"/>
        <c:axId val="907739872"/>
        <c:axId val="907740432"/>
      </c:barChart>
      <c:catAx>
        <c:axId val="9077398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7740432"/>
        <c:crosses val="autoZero"/>
        <c:auto val="1"/>
        <c:lblAlgn val="ctr"/>
        <c:lblOffset val="100"/>
        <c:noMultiLvlLbl val="0"/>
      </c:catAx>
      <c:valAx>
        <c:axId val="907740432"/>
        <c:scaling>
          <c:orientation val="minMax"/>
        </c:scaling>
        <c:delete val="1"/>
        <c:axPos val="l"/>
        <c:numFmt formatCode="0.0%" sourceLinked="1"/>
        <c:majorTickMark val="none"/>
        <c:minorTickMark val="none"/>
        <c:tickLblPos val="nextTo"/>
        <c:crossAx val="9077398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Enrollment In &amp; Out of Region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'Enrollment In&amp;Out'!$E$33</c:f>
              <c:strCache>
                <c:ptCount val="1"/>
                <c:pt idx="0">
                  <c:v>In Region</c:v>
                </c:pt>
              </c:strCache>
            </c:strRef>
          </c:tx>
          <c:spPr>
            <a:solidFill>
              <a:schemeClr val="accent2"/>
            </a:solidFill>
            <a:ln>
              <a:noFill/>
            </a:ln>
            <a:effectLst/>
          </c:spPr>
          <c:invertIfNegative val="0"/>
          <c:cat>
            <c:strRef>
              <c:f>'Enrollment In&amp;Out'!$A$34:$A$37</c:f>
              <c:strCache>
                <c:ptCount val="4"/>
                <c:pt idx="0">
                  <c:v>Public 4-yr</c:v>
                </c:pt>
                <c:pt idx="1">
                  <c:v>Public 2-yr</c:v>
                </c:pt>
                <c:pt idx="2">
                  <c:v>Independent</c:v>
                </c:pt>
                <c:pt idx="3">
                  <c:v>Total</c:v>
                </c:pt>
              </c:strCache>
            </c:strRef>
          </c:cat>
          <c:val>
            <c:numRef>
              <c:f>'Enrollment In&amp;Out'!$E$34:$E$37</c:f>
              <c:numCache>
                <c:formatCode>0.0%</c:formatCode>
                <c:ptCount val="4"/>
                <c:pt idx="0">
                  <c:v>0.59341513999308682</c:v>
                </c:pt>
                <c:pt idx="1">
                  <c:v>0.92469262295081966</c:v>
                </c:pt>
                <c:pt idx="2">
                  <c:v>0</c:v>
                </c:pt>
                <c:pt idx="3">
                  <c:v>0.75939126095944121</c:v>
                </c:pt>
              </c:numCache>
            </c:numRef>
          </c:val>
          <c:extLst>
            <c:ext xmlns:c16="http://schemas.microsoft.com/office/drawing/2014/chart" uri="{C3380CC4-5D6E-409C-BE32-E72D297353CC}">
              <c16:uniqueId val="{00000000-7659-4962-A93C-5E8708FA39D7}"/>
            </c:ext>
          </c:extLst>
        </c:ser>
        <c:ser>
          <c:idx val="1"/>
          <c:order val="1"/>
          <c:tx>
            <c:strRef>
              <c:f>'Enrollment In&amp;Out'!$F$33</c:f>
              <c:strCache>
                <c:ptCount val="1"/>
                <c:pt idx="0">
                  <c:v>Out of Region</c:v>
                </c:pt>
              </c:strCache>
            </c:strRef>
          </c:tx>
          <c:spPr>
            <a:solidFill>
              <a:schemeClr val="tx1">
                <a:lumMod val="75000"/>
                <a:lumOff val="25000"/>
              </a:schemeClr>
            </a:solidFill>
            <a:ln>
              <a:noFill/>
            </a:ln>
            <a:effectLst/>
          </c:spPr>
          <c:invertIfNegative val="0"/>
          <c:cat>
            <c:strRef>
              <c:f>'Enrollment In&amp;Out'!$A$34:$A$37</c:f>
              <c:strCache>
                <c:ptCount val="4"/>
                <c:pt idx="0">
                  <c:v>Public 4-yr</c:v>
                </c:pt>
                <c:pt idx="1">
                  <c:v>Public 2-yr</c:v>
                </c:pt>
                <c:pt idx="2">
                  <c:v>Independent</c:v>
                </c:pt>
                <c:pt idx="3">
                  <c:v>Total</c:v>
                </c:pt>
              </c:strCache>
            </c:strRef>
          </c:cat>
          <c:val>
            <c:numRef>
              <c:f>'Enrollment In&amp;Out'!$F$34:$F$37</c:f>
              <c:numCache>
                <c:formatCode>0.0%</c:formatCode>
                <c:ptCount val="4"/>
                <c:pt idx="0">
                  <c:v>0.40658486000691324</c:v>
                </c:pt>
                <c:pt idx="1">
                  <c:v>7.5307377049180321E-2</c:v>
                </c:pt>
                <c:pt idx="2">
                  <c:v>1</c:v>
                </c:pt>
                <c:pt idx="3">
                  <c:v>0.24060873904055885</c:v>
                </c:pt>
              </c:numCache>
            </c:numRef>
          </c:val>
          <c:extLst>
            <c:ext xmlns:c16="http://schemas.microsoft.com/office/drawing/2014/chart" uri="{C3380CC4-5D6E-409C-BE32-E72D297353CC}">
              <c16:uniqueId val="{00000001-7659-4962-A93C-5E8708FA39D7}"/>
            </c:ext>
          </c:extLst>
        </c:ser>
        <c:dLbls>
          <c:showLegendKey val="0"/>
          <c:showVal val="0"/>
          <c:showCatName val="0"/>
          <c:showSerName val="0"/>
          <c:showPercent val="0"/>
          <c:showBubbleSize val="0"/>
        </c:dLbls>
        <c:gapWidth val="219"/>
        <c:overlap val="100"/>
        <c:axId val="907743792"/>
        <c:axId val="907744352"/>
      </c:barChart>
      <c:catAx>
        <c:axId val="9077437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7744352"/>
        <c:crosses val="autoZero"/>
        <c:auto val="1"/>
        <c:lblAlgn val="ctr"/>
        <c:lblOffset val="100"/>
        <c:noMultiLvlLbl val="0"/>
      </c:catAx>
      <c:valAx>
        <c:axId val="90774435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77437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0" i="0" baseline="0">
                <a:effectLst/>
              </a:rPr>
              <a:t>Population Estimates and Projections,         </a:t>
            </a:r>
          </a:p>
          <a:p>
            <a:pPr>
              <a:defRPr/>
            </a:pPr>
            <a:r>
              <a:rPr lang="en-US" sz="1800" b="0" i="0" baseline="0">
                <a:effectLst/>
              </a:rPr>
              <a:t>Ages 0-17, 18-24, 25-34</a:t>
            </a:r>
            <a:endParaRPr lang="en-US">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207841383631866"/>
          <c:y val="0.22617152961980549"/>
          <c:w val="0.71644019895112154"/>
          <c:h val="0.63272666513502784"/>
        </c:manualLayout>
      </c:layout>
      <c:barChart>
        <c:barDir val="col"/>
        <c:grouping val="stacked"/>
        <c:varyColors val="0"/>
        <c:ser>
          <c:idx val="0"/>
          <c:order val="0"/>
          <c:tx>
            <c:strRef>
              <c:f>'Pop. Proj.'!$C$29</c:f>
              <c:strCache>
                <c:ptCount val="1"/>
                <c:pt idx="0">
                  <c:v>White</c:v>
                </c:pt>
              </c:strCache>
            </c:strRef>
          </c:tx>
          <c:spPr>
            <a:solidFill>
              <a:srgbClr val="005F84"/>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Proj.'!$C$31:$C$44</c:f>
              <c:numCache>
                <c:formatCode>_(* #,##0_);_(* \(#,##0\);_(* "-"??_);_(@_)</c:formatCode>
                <c:ptCount val="14"/>
                <c:pt idx="0">
                  <c:v>56707</c:v>
                </c:pt>
                <c:pt idx="1">
                  <c:v>56912</c:v>
                </c:pt>
                <c:pt idx="2">
                  <c:v>56688</c:v>
                </c:pt>
                <c:pt idx="3">
                  <c:v>54640</c:v>
                </c:pt>
                <c:pt idx="5">
                  <c:v>23204</c:v>
                </c:pt>
                <c:pt idx="6">
                  <c:v>22353</c:v>
                </c:pt>
                <c:pt idx="7">
                  <c:v>21898</c:v>
                </c:pt>
                <c:pt idx="8">
                  <c:v>22980</c:v>
                </c:pt>
                <c:pt idx="10">
                  <c:v>35895</c:v>
                </c:pt>
                <c:pt idx="11">
                  <c:v>34336</c:v>
                </c:pt>
                <c:pt idx="12">
                  <c:v>32658</c:v>
                </c:pt>
                <c:pt idx="13">
                  <c:v>30465</c:v>
                </c:pt>
              </c:numCache>
            </c:numRef>
          </c:val>
          <c:extLst>
            <c:ext xmlns:c16="http://schemas.microsoft.com/office/drawing/2014/chart" uri="{C3380CC4-5D6E-409C-BE32-E72D297353CC}">
              <c16:uniqueId val="{00000000-7CC5-4EC8-AF29-3CEA073C72E5}"/>
            </c:ext>
          </c:extLst>
        </c:ser>
        <c:ser>
          <c:idx val="1"/>
          <c:order val="1"/>
          <c:tx>
            <c:strRef>
              <c:f>'Pop. Proj.'!$E$29</c:f>
              <c:strCache>
                <c:ptCount val="1"/>
                <c:pt idx="0">
                  <c:v>Hispanic</c:v>
                </c:pt>
              </c:strCache>
            </c:strRef>
          </c:tx>
          <c:spPr>
            <a:solidFill>
              <a:srgbClr val="00B189"/>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Proj.'!$E$31:$E$44</c:f>
              <c:numCache>
                <c:formatCode>_(* #,##0_);_(* \(#,##0\);_(* "-"??_);_(@_)</c:formatCode>
                <c:ptCount val="14"/>
                <c:pt idx="0">
                  <c:v>93816</c:v>
                </c:pt>
                <c:pt idx="1">
                  <c:v>97068</c:v>
                </c:pt>
                <c:pt idx="2">
                  <c:v>102418</c:v>
                </c:pt>
                <c:pt idx="3">
                  <c:v>108951</c:v>
                </c:pt>
                <c:pt idx="5">
                  <c:v>33536</c:v>
                </c:pt>
                <c:pt idx="6">
                  <c:v>35171</c:v>
                </c:pt>
                <c:pt idx="7">
                  <c:v>38974</c:v>
                </c:pt>
                <c:pt idx="8">
                  <c:v>40731</c:v>
                </c:pt>
                <c:pt idx="10">
                  <c:v>43771</c:v>
                </c:pt>
                <c:pt idx="11">
                  <c:v>45879</c:v>
                </c:pt>
                <c:pt idx="12">
                  <c:v>49770</c:v>
                </c:pt>
                <c:pt idx="13">
                  <c:v>53900</c:v>
                </c:pt>
              </c:numCache>
            </c:numRef>
          </c:val>
          <c:extLst>
            <c:ext xmlns:c16="http://schemas.microsoft.com/office/drawing/2014/chart" uri="{C3380CC4-5D6E-409C-BE32-E72D297353CC}">
              <c16:uniqueId val="{00000001-7CC5-4EC8-AF29-3CEA073C72E5}"/>
            </c:ext>
          </c:extLst>
        </c:ser>
        <c:ser>
          <c:idx val="2"/>
          <c:order val="2"/>
          <c:tx>
            <c:strRef>
              <c:f>'Pop. Proj.'!$G$29</c:f>
              <c:strCache>
                <c:ptCount val="1"/>
                <c:pt idx="0">
                  <c:v>African American</c:v>
                </c:pt>
              </c:strCache>
            </c:strRef>
          </c:tx>
          <c:spPr>
            <a:solidFill>
              <a:srgbClr val="F6B11A"/>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Proj.'!$G$31:$G$44</c:f>
              <c:numCache>
                <c:formatCode>_(* #,##0_);_(* \(#,##0\);_(* "-"??_);_(@_)</c:formatCode>
                <c:ptCount val="14"/>
                <c:pt idx="0">
                  <c:v>6002</c:v>
                </c:pt>
                <c:pt idx="1">
                  <c:v>5947</c:v>
                </c:pt>
                <c:pt idx="2">
                  <c:v>5840</c:v>
                </c:pt>
                <c:pt idx="3">
                  <c:v>5767</c:v>
                </c:pt>
                <c:pt idx="5">
                  <c:v>2864</c:v>
                </c:pt>
                <c:pt idx="6">
                  <c:v>2886</c:v>
                </c:pt>
                <c:pt idx="7">
                  <c:v>2986</c:v>
                </c:pt>
                <c:pt idx="8">
                  <c:v>2960</c:v>
                </c:pt>
                <c:pt idx="10">
                  <c:v>4256</c:v>
                </c:pt>
                <c:pt idx="11">
                  <c:v>4241</c:v>
                </c:pt>
                <c:pt idx="12">
                  <c:v>4037</c:v>
                </c:pt>
                <c:pt idx="13">
                  <c:v>3880</c:v>
                </c:pt>
              </c:numCache>
            </c:numRef>
          </c:val>
          <c:extLst>
            <c:ext xmlns:c16="http://schemas.microsoft.com/office/drawing/2014/chart" uri="{C3380CC4-5D6E-409C-BE32-E72D297353CC}">
              <c16:uniqueId val="{00000002-7CC5-4EC8-AF29-3CEA073C72E5}"/>
            </c:ext>
          </c:extLst>
        </c:ser>
        <c:ser>
          <c:idx val="3"/>
          <c:order val="3"/>
          <c:tx>
            <c:strRef>
              <c:f>'Pop. Proj.'!$I$29</c:f>
              <c:strCache>
                <c:ptCount val="1"/>
                <c:pt idx="0">
                  <c:v>Other*</c:v>
                </c:pt>
              </c:strCache>
            </c:strRef>
          </c:tx>
          <c:spPr>
            <a:solidFill>
              <a:srgbClr val="8BD1E5"/>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Proj.'!$I$31:$I$44</c:f>
              <c:numCache>
                <c:formatCode>_(* #,##0_);_(* \(#,##0\);_(* "-"??_);_(@_)</c:formatCode>
                <c:ptCount val="14"/>
                <c:pt idx="0">
                  <c:v>4160</c:v>
                </c:pt>
                <c:pt idx="1">
                  <c:v>4254</c:v>
                </c:pt>
                <c:pt idx="2">
                  <c:v>4383</c:v>
                </c:pt>
                <c:pt idx="3">
                  <c:v>4566</c:v>
                </c:pt>
                <c:pt idx="5">
                  <c:v>1528</c:v>
                </c:pt>
                <c:pt idx="6">
                  <c:v>1664</c:v>
                </c:pt>
                <c:pt idx="7">
                  <c:v>1892</c:v>
                </c:pt>
                <c:pt idx="8">
                  <c:v>2046</c:v>
                </c:pt>
                <c:pt idx="10">
                  <c:v>2330</c:v>
                </c:pt>
                <c:pt idx="11">
                  <c:v>2390</c:v>
                </c:pt>
                <c:pt idx="12">
                  <c:v>2585</c:v>
                </c:pt>
                <c:pt idx="13">
                  <c:v>2771</c:v>
                </c:pt>
              </c:numCache>
            </c:numRef>
          </c:val>
          <c:extLst>
            <c:ext xmlns:c16="http://schemas.microsoft.com/office/drawing/2014/chart" uri="{C3380CC4-5D6E-409C-BE32-E72D297353CC}">
              <c16:uniqueId val="{00000003-7CC5-4EC8-AF29-3CEA073C72E5}"/>
            </c:ext>
          </c:extLst>
        </c:ser>
        <c:dLbls>
          <c:showLegendKey val="0"/>
          <c:showVal val="0"/>
          <c:showCatName val="0"/>
          <c:showSerName val="0"/>
          <c:showPercent val="0"/>
          <c:showBubbleSize val="0"/>
        </c:dLbls>
        <c:gapWidth val="50"/>
        <c:overlap val="100"/>
        <c:axId val="723914768"/>
        <c:axId val="723911408"/>
      </c:barChart>
      <c:catAx>
        <c:axId val="723914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3911408"/>
        <c:crosses val="autoZero"/>
        <c:auto val="1"/>
        <c:lblAlgn val="ctr"/>
        <c:lblOffset val="100"/>
        <c:noMultiLvlLbl val="0"/>
      </c:catAx>
      <c:valAx>
        <c:axId val="72391140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of People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3914768"/>
        <c:crosses val="autoZero"/>
        <c:crossBetween val="between"/>
      </c:valAx>
      <c:spPr>
        <a:noFill/>
        <a:ln>
          <a:noFill/>
        </a:ln>
        <a:effectLst/>
      </c:spPr>
    </c:plotArea>
    <c:legend>
      <c:legendPos val="r"/>
      <c:layout>
        <c:manualLayout>
          <c:xMode val="edge"/>
          <c:yMode val="edge"/>
          <c:x val="0.85407031336062267"/>
          <c:y val="0.38938908498506652"/>
          <c:w val="0.14592970707349109"/>
          <c:h val="0.4026993157647201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Race/Ethnicity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Reg-percent'!$C$46</c:f>
              <c:strCache>
                <c:ptCount val="1"/>
                <c:pt idx="0">
                  <c:v>White</c:v>
                </c:pt>
              </c:strCache>
            </c:strRef>
          </c:tx>
          <c:spPr>
            <a:solidFill>
              <a:srgbClr val="005F84"/>
            </a:solidFill>
            <a:ln>
              <a:noFill/>
            </a:ln>
            <a:effectLst/>
          </c:spPr>
          <c:invertIfNegative val="0"/>
          <c:cat>
            <c:strRef>
              <c:f>'Comp by Inst Reg-percent'!$A$47:$A$50</c:f>
              <c:strCache>
                <c:ptCount val="4"/>
                <c:pt idx="0">
                  <c:v>Certificate</c:v>
                </c:pt>
                <c:pt idx="1">
                  <c:v>Associate</c:v>
                </c:pt>
                <c:pt idx="2">
                  <c:v>Bachelor's</c:v>
                </c:pt>
                <c:pt idx="3">
                  <c:v>Master's</c:v>
                </c:pt>
              </c:strCache>
            </c:strRef>
          </c:cat>
          <c:val>
            <c:numRef>
              <c:f>'Comp by Inst Reg-percent'!$C$47:$C$50</c:f>
              <c:numCache>
                <c:formatCode>0.0%</c:formatCode>
                <c:ptCount val="4"/>
                <c:pt idx="0">
                  <c:v>0.28909465020576131</c:v>
                </c:pt>
                <c:pt idx="1">
                  <c:v>0.36739380022962115</c:v>
                </c:pt>
                <c:pt idx="2">
                  <c:v>0.50798898071625342</c:v>
                </c:pt>
                <c:pt idx="3">
                  <c:v>0.578125</c:v>
                </c:pt>
              </c:numCache>
            </c:numRef>
          </c:val>
          <c:extLst>
            <c:ext xmlns:c16="http://schemas.microsoft.com/office/drawing/2014/chart" uri="{C3380CC4-5D6E-409C-BE32-E72D297353CC}">
              <c16:uniqueId val="{00000000-03A1-4A33-8F80-4F60006AA57C}"/>
            </c:ext>
          </c:extLst>
        </c:ser>
        <c:ser>
          <c:idx val="1"/>
          <c:order val="1"/>
          <c:tx>
            <c:strRef>
              <c:f>'Comp by Inst Reg-percent'!$D$46</c:f>
              <c:strCache>
                <c:ptCount val="1"/>
                <c:pt idx="0">
                  <c:v>Hispanic</c:v>
                </c:pt>
              </c:strCache>
            </c:strRef>
          </c:tx>
          <c:spPr>
            <a:solidFill>
              <a:srgbClr val="00B189"/>
            </a:solidFill>
            <a:ln>
              <a:noFill/>
            </a:ln>
            <a:effectLst/>
          </c:spPr>
          <c:invertIfNegative val="0"/>
          <c:cat>
            <c:strRef>
              <c:f>'Comp by Inst Reg-percent'!$A$47:$A$50</c:f>
              <c:strCache>
                <c:ptCount val="4"/>
                <c:pt idx="0">
                  <c:v>Certificate</c:v>
                </c:pt>
                <c:pt idx="1">
                  <c:v>Associate</c:v>
                </c:pt>
                <c:pt idx="2">
                  <c:v>Bachelor's</c:v>
                </c:pt>
                <c:pt idx="3">
                  <c:v>Master's</c:v>
                </c:pt>
              </c:strCache>
            </c:strRef>
          </c:cat>
          <c:val>
            <c:numRef>
              <c:f>'Comp by Inst Reg-percent'!$D$47:$D$50</c:f>
              <c:numCache>
                <c:formatCode>0.0%</c:formatCode>
                <c:ptCount val="4"/>
                <c:pt idx="0">
                  <c:v>0.60493827160493829</c:v>
                </c:pt>
                <c:pt idx="1">
                  <c:v>0.50975889781859929</c:v>
                </c:pt>
                <c:pt idx="2">
                  <c:v>0.35812672176308541</c:v>
                </c:pt>
                <c:pt idx="3">
                  <c:v>0.19602272727272727</c:v>
                </c:pt>
              </c:numCache>
            </c:numRef>
          </c:val>
          <c:extLst>
            <c:ext xmlns:c16="http://schemas.microsoft.com/office/drawing/2014/chart" uri="{C3380CC4-5D6E-409C-BE32-E72D297353CC}">
              <c16:uniqueId val="{00000001-03A1-4A33-8F80-4F60006AA57C}"/>
            </c:ext>
          </c:extLst>
        </c:ser>
        <c:ser>
          <c:idx val="2"/>
          <c:order val="2"/>
          <c:tx>
            <c:strRef>
              <c:f>'Comp by Inst Reg-percent'!$E$46</c:f>
              <c:strCache>
                <c:ptCount val="1"/>
                <c:pt idx="0">
                  <c:v>African American</c:v>
                </c:pt>
              </c:strCache>
            </c:strRef>
          </c:tx>
          <c:spPr>
            <a:solidFill>
              <a:srgbClr val="F6B11A"/>
            </a:solidFill>
            <a:ln>
              <a:noFill/>
            </a:ln>
            <a:effectLst/>
          </c:spPr>
          <c:invertIfNegative val="0"/>
          <c:cat>
            <c:strRef>
              <c:f>'Comp by Inst Reg-percent'!$A$47:$A$50</c:f>
              <c:strCache>
                <c:ptCount val="4"/>
                <c:pt idx="0">
                  <c:v>Certificate</c:v>
                </c:pt>
                <c:pt idx="1">
                  <c:v>Associate</c:v>
                </c:pt>
                <c:pt idx="2">
                  <c:v>Bachelor's</c:v>
                </c:pt>
                <c:pt idx="3">
                  <c:v>Master's</c:v>
                </c:pt>
              </c:strCache>
            </c:strRef>
          </c:cat>
          <c:val>
            <c:numRef>
              <c:f>'Comp by Inst Reg-percent'!$E$47:$E$50</c:f>
              <c:numCache>
                <c:formatCode>0.0%</c:formatCode>
                <c:ptCount val="4"/>
                <c:pt idx="0">
                  <c:v>4.4238683127572016E-2</c:v>
                </c:pt>
                <c:pt idx="1">
                  <c:v>5.5109070034443167E-2</c:v>
                </c:pt>
                <c:pt idx="2">
                  <c:v>6.7768595041322308E-2</c:v>
                </c:pt>
                <c:pt idx="3">
                  <c:v>7.5284090909090912E-2</c:v>
                </c:pt>
              </c:numCache>
            </c:numRef>
          </c:val>
          <c:extLst>
            <c:ext xmlns:c16="http://schemas.microsoft.com/office/drawing/2014/chart" uri="{C3380CC4-5D6E-409C-BE32-E72D297353CC}">
              <c16:uniqueId val="{00000002-03A1-4A33-8F80-4F60006AA57C}"/>
            </c:ext>
          </c:extLst>
        </c:ser>
        <c:ser>
          <c:idx val="3"/>
          <c:order val="3"/>
          <c:tx>
            <c:strRef>
              <c:f>'Comp by Inst Reg-percent'!$F$46</c:f>
              <c:strCache>
                <c:ptCount val="1"/>
                <c:pt idx="0">
                  <c:v>Other</c:v>
                </c:pt>
              </c:strCache>
            </c:strRef>
          </c:tx>
          <c:spPr>
            <a:solidFill>
              <a:srgbClr val="8BD1E5"/>
            </a:solidFill>
            <a:ln>
              <a:noFill/>
            </a:ln>
            <a:effectLst/>
          </c:spPr>
          <c:invertIfNegative val="0"/>
          <c:cat>
            <c:strRef>
              <c:f>'Comp by Inst Reg-percent'!$A$47:$A$50</c:f>
              <c:strCache>
                <c:ptCount val="4"/>
                <c:pt idx="0">
                  <c:v>Certificate</c:v>
                </c:pt>
                <c:pt idx="1">
                  <c:v>Associate</c:v>
                </c:pt>
                <c:pt idx="2">
                  <c:v>Bachelor's</c:v>
                </c:pt>
                <c:pt idx="3">
                  <c:v>Master's</c:v>
                </c:pt>
              </c:strCache>
            </c:strRef>
          </c:cat>
          <c:val>
            <c:numRef>
              <c:f>'Comp by Inst Reg-percent'!$F$47:$F$50</c:f>
              <c:numCache>
                <c:formatCode>0.0%</c:formatCode>
                <c:ptCount val="4"/>
                <c:pt idx="0">
                  <c:v>6.1728395061728392E-2</c:v>
                </c:pt>
                <c:pt idx="1">
                  <c:v>6.7738231917336397E-2</c:v>
                </c:pt>
                <c:pt idx="2">
                  <c:v>6.6115702479338845E-2</c:v>
                </c:pt>
                <c:pt idx="3">
                  <c:v>0.15056818181818182</c:v>
                </c:pt>
              </c:numCache>
            </c:numRef>
          </c:val>
          <c:extLst>
            <c:ext xmlns:c16="http://schemas.microsoft.com/office/drawing/2014/chart" uri="{C3380CC4-5D6E-409C-BE32-E72D297353CC}">
              <c16:uniqueId val="{00000003-03A1-4A33-8F80-4F60006AA57C}"/>
            </c:ext>
          </c:extLst>
        </c:ser>
        <c:dLbls>
          <c:showLegendKey val="0"/>
          <c:showVal val="0"/>
          <c:showCatName val="0"/>
          <c:showSerName val="0"/>
          <c:showPercent val="0"/>
          <c:showBubbleSize val="0"/>
        </c:dLbls>
        <c:gapWidth val="219"/>
        <c:overlap val="100"/>
        <c:axId val="723925376"/>
        <c:axId val="723928176"/>
      </c:barChart>
      <c:catAx>
        <c:axId val="7239253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3928176"/>
        <c:crosses val="autoZero"/>
        <c:auto val="1"/>
        <c:lblAlgn val="ctr"/>
        <c:lblOffset val="100"/>
        <c:noMultiLvlLbl val="0"/>
      </c:catAx>
      <c:valAx>
        <c:axId val="72392817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3925376"/>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Gender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Reg-percent'!$G$46</c:f>
              <c:strCache>
                <c:ptCount val="1"/>
                <c:pt idx="0">
                  <c:v>Male</c:v>
                </c:pt>
              </c:strCache>
            </c:strRef>
          </c:tx>
          <c:spPr>
            <a:solidFill>
              <a:srgbClr val="005F84"/>
            </a:solidFill>
            <a:ln>
              <a:noFill/>
            </a:ln>
            <a:effectLst/>
          </c:spPr>
          <c:invertIfNegative val="0"/>
          <c:cat>
            <c:strRef>
              <c:f>'Comp by Inst Reg-percent'!$A$47:$A$50</c:f>
              <c:strCache>
                <c:ptCount val="4"/>
                <c:pt idx="0">
                  <c:v>Certificate</c:v>
                </c:pt>
                <c:pt idx="1">
                  <c:v>Associate</c:v>
                </c:pt>
                <c:pt idx="2">
                  <c:v>Bachelor's</c:v>
                </c:pt>
                <c:pt idx="3">
                  <c:v>Master's</c:v>
                </c:pt>
              </c:strCache>
            </c:strRef>
          </c:cat>
          <c:val>
            <c:numRef>
              <c:f>'Comp by Inst Reg-percent'!$G$47:$G$50</c:f>
              <c:numCache>
                <c:formatCode>0.0%</c:formatCode>
                <c:ptCount val="4"/>
                <c:pt idx="0">
                  <c:v>0.47633744855967081</c:v>
                </c:pt>
                <c:pt idx="1">
                  <c:v>0.33524684270952926</c:v>
                </c:pt>
                <c:pt idx="2">
                  <c:v>0.40440771349862259</c:v>
                </c:pt>
                <c:pt idx="3">
                  <c:v>0.31107954545454547</c:v>
                </c:pt>
              </c:numCache>
            </c:numRef>
          </c:val>
          <c:extLst>
            <c:ext xmlns:c16="http://schemas.microsoft.com/office/drawing/2014/chart" uri="{C3380CC4-5D6E-409C-BE32-E72D297353CC}">
              <c16:uniqueId val="{00000000-A212-4DF6-B2AA-D684A532A621}"/>
            </c:ext>
          </c:extLst>
        </c:ser>
        <c:ser>
          <c:idx val="1"/>
          <c:order val="1"/>
          <c:tx>
            <c:strRef>
              <c:f>'Comp by Inst Reg-percent'!$H$46</c:f>
              <c:strCache>
                <c:ptCount val="1"/>
                <c:pt idx="0">
                  <c:v>Female</c:v>
                </c:pt>
              </c:strCache>
            </c:strRef>
          </c:tx>
          <c:spPr>
            <a:solidFill>
              <a:srgbClr val="F8E0A4"/>
            </a:solidFill>
            <a:ln>
              <a:noFill/>
            </a:ln>
            <a:effectLst/>
          </c:spPr>
          <c:invertIfNegative val="0"/>
          <c:cat>
            <c:strRef>
              <c:f>'Comp by Inst Reg-percent'!$A$47:$A$50</c:f>
              <c:strCache>
                <c:ptCount val="4"/>
                <c:pt idx="0">
                  <c:v>Certificate</c:v>
                </c:pt>
                <c:pt idx="1">
                  <c:v>Associate</c:v>
                </c:pt>
                <c:pt idx="2">
                  <c:v>Bachelor's</c:v>
                </c:pt>
                <c:pt idx="3">
                  <c:v>Master's</c:v>
                </c:pt>
              </c:strCache>
            </c:strRef>
          </c:cat>
          <c:val>
            <c:numRef>
              <c:f>'Comp by Inst Reg-percent'!$H$47:$H$50</c:f>
              <c:numCache>
                <c:formatCode>0.0%</c:formatCode>
                <c:ptCount val="4"/>
                <c:pt idx="0">
                  <c:v>0.52366255144032925</c:v>
                </c:pt>
                <c:pt idx="1">
                  <c:v>0.66475315729047069</c:v>
                </c:pt>
                <c:pt idx="2">
                  <c:v>0.59559228650137741</c:v>
                </c:pt>
                <c:pt idx="3">
                  <c:v>0.68892045454545459</c:v>
                </c:pt>
              </c:numCache>
            </c:numRef>
          </c:val>
          <c:extLst>
            <c:ext xmlns:c16="http://schemas.microsoft.com/office/drawing/2014/chart" uri="{C3380CC4-5D6E-409C-BE32-E72D297353CC}">
              <c16:uniqueId val="{00000001-A212-4DF6-B2AA-D684A532A621}"/>
            </c:ext>
          </c:extLst>
        </c:ser>
        <c:dLbls>
          <c:showLegendKey val="0"/>
          <c:showVal val="0"/>
          <c:showCatName val="0"/>
          <c:showSerName val="0"/>
          <c:showPercent val="0"/>
          <c:showBubbleSize val="0"/>
        </c:dLbls>
        <c:gapWidth val="219"/>
        <c:overlap val="100"/>
        <c:axId val="723922576"/>
        <c:axId val="723921456"/>
      </c:barChart>
      <c:catAx>
        <c:axId val="7239225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3921456"/>
        <c:crosses val="autoZero"/>
        <c:auto val="1"/>
        <c:lblAlgn val="ctr"/>
        <c:lblOffset val="100"/>
        <c:noMultiLvlLbl val="0"/>
      </c:catAx>
      <c:valAx>
        <c:axId val="72392145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3922576"/>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Economically Disadvantaged Students </a:t>
            </a:r>
            <a:endParaRPr lang="en-US"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036670842281078"/>
          <c:y val="0.19595141700404858"/>
          <c:w val="0.85491106935496697"/>
          <c:h val="0.55533934776371574"/>
        </c:manualLayout>
      </c:layout>
      <c:barChart>
        <c:barDir val="col"/>
        <c:grouping val="stacked"/>
        <c:varyColors val="0"/>
        <c:ser>
          <c:idx val="0"/>
          <c:order val="0"/>
          <c:tx>
            <c:strRef>
              <c:f>'Comp by Inst Reg-percent'!$J$46</c:f>
              <c:strCache>
                <c:ptCount val="1"/>
                <c:pt idx="0">
                  <c:v>*Economically Disadvantaged</c:v>
                </c:pt>
              </c:strCache>
            </c:strRef>
          </c:tx>
          <c:spPr>
            <a:solidFill>
              <a:srgbClr val="8BD1E5"/>
            </a:solidFill>
            <a:ln>
              <a:noFill/>
            </a:ln>
            <a:effectLst/>
          </c:spPr>
          <c:invertIfNegative val="0"/>
          <c:cat>
            <c:strRef>
              <c:f>'Comp by Inst Reg-percent'!$A$47:$A$49</c:f>
              <c:strCache>
                <c:ptCount val="3"/>
                <c:pt idx="0">
                  <c:v>Certificate</c:v>
                </c:pt>
                <c:pt idx="1">
                  <c:v>Associate</c:v>
                </c:pt>
                <c:pt idx="2">
                  <c:v>Bachelor's</c:v>
                </c:pt>
              </c:strCache>
            </c:strRef>
          </c:cat>
          <c:val>
            <c:numRef>
              <c:f>'Comp by Inst Reg-percent'!$J$47:$J$49</c:f>
              <c:numCache>
                <c:formatCode>0.0%</c:formatCode>
                <c:ptCount val="3"/>
                <c:pt idx="0">
                  <c:v>0.35905349794238683</c:v>
                </c:pt>
                <c:pt idx="1">
                  <c:v>0.5126291618828932</c:v>
                </c:pt>
                <c:pt idx="2">
                  <c:v>0.59063360881542704</c:v>
                </c:pt>
              </c:numCache>
            </c:numRef>
          </c:val>
          <c:extLst>
            <c:ext xmlns:c16="http://schemas.microsoft.com/office/drawing/2014/chart" uri="{C3380CC4-5D6E-409C-BE32-E72D297353CC}">
              <c16:uniqueId val="{00000000-9C51-4BBD-AB9F-5458E9A48891}"/>
            </c:ext>
          </c:extLst>
        </c:ser>
        <c:ser>
          <c:idx val="1"/>
          <c:order val="1"/>
          <c:tx>
            <c:strRef>
              <c:f>'Comp by Inst Reg-percent'!$K$46</c:f>
              <c:strCache>
                <c:ptCount val="1"/>
              </c:strCache>
            </c:strRef>
          </c:tx>
          <c:spPr>
            <a:solidFill>
              <a:srgbClr val="00B189"/>
            </a:solidFill>
            <a:ln>
              <a:noFill/>
            </a:ln>
            <a:effectLst/>
          </c:spPr>
          <c:invertIfNegative val="0"/>
          <c:cat>
            <c:strRef>
              <c:f>'Comp by Inst Reg-percent'!$A$47:$A$49</c:f>
              <c:strCache>
                <c:ptCount val="3"/>
                <c:pt idx="0">
                  <c:v>Certificate</c:v>
                </c:pt>
                <c:pt idx="1">
                  <c:v>Associate</c:v>
                </c:pt>
                <c:pt idx="2">
                  <c:v>Bachelor's</c:v>
                </c:pt>
              </c:strCache>
            </c:strRef>
          </c:cat>
          <c:val>
            <c:numRef>
              <c:f>'Comp by Inst Reg-percent'!$K$47:$K$49</c:f>
              <c:numCache>
                <c:formatCode>0.0%</c:formatCode>
                <c:ptCount val="3"/>
              </c:numCache>
            </c:numRef>
          </c:val>
          <c:extLst>
            <c:ext xmlns:c16="http://schemas.microsoft.com/office/drawing/2014/chart" uri="{C3380CC4-5D6E-409C-BE32-E72D297353CC}">
              <c16:uniqueId val="{00000001-9C51-4BBD-AB9F-5458E9A48891}"/>
            </c:ext>
          </c:extLst>
        </c:ser>
        <c:dLbls>
          <c:showLegendKey val="0"/>
          <c:showVal val="0"/>
          <c:showCatName val="0"/>
          <c:showSerName val="0"/>
          <c:showPercent val="0"/>
          <c:showBubbleSize val="0"/>
        </c:dLbls>
        <c:gapWidth val="219"/>
        <c:overlap val="100"/>
        <c:axId val="918181584"/>
        <c:axId val="918183264"/>
      </c:barChart>
      <c:catAx>
        <c:axId val="918181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8183264"/>
        <c:crosses val="autoZero"/>
        <c:auto val="1"/>
        <c:lblAlgn val="ctr"/>
        <c:lblOffset val="100"/>
        <c:noMultiLvlLbl val="0"/>
      </c:catAx>
      <c:valAx>
        <c:axId val="918183264"/>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8181584"/>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aseline="0"/>
              <a:t>Regional Graduation Rates of Fall 2011 FTUG Cohorts at Public CTCs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557004593175853"/>
          <c:y val="0.20166666666666666"/>
          <c:w val="0.85623550962379702"/>
          <c:h val="0.47663910761154854"/>
        </c:manualLayout>
      </c:layout>
      <c:barChart>
        <c:barDir val="col"/>
        <c:grouping val="clustered"/>
        <c:varyColors val="0"/>
        <c:ser>
          <c:idx val="0"/>
          <c:order val="0"/>
          <c:tx>
            <c:strRef>
              <c:f>'6-YR Grad Rate'!$D$43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1E96-43A2-AC3D-81A9C51DF4BC}"/>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1E96-43A2-AC3D-81A9C51DF4BC}"/>
              </c:ext>
            </c:extLst>
          </c:dPt>
          <c:dPt>
            <c:idx val="2"/>
            <c:invertIfNegative val="0"/>
            <c:bubble3D val="0"/>
            <c:spPr>
              <a:solidFill>
                <a:srgbClr val="00B189"/>
              </a:solidFill>
              <a:ln>
                <a:noFill/>
              </a:ln>
              <a:effectLst/>
            </c:spPr>
            <c:extLst>
              <c:ext xmlns:c16="http://schemas.microsoft.com/office/drawing/2014/chart" uri="{C3380CC4-5D6E-409C-BE32-E72D297353CC}">
                <c16:uniqueId val="{00000005-1E96-43A2-AC3D-81A9C51DF4BC}"/>
              </c:ext>
            </c:extLst>
          </c:dPt>
          <c:dPt>
            <c:idx val="3"/>
            <c:invertIfNegative val="0"/>
            <c:bubble3D val="0"/>
            <c:spPr>
              <a:solidFill>
                <a:srgbClr val="00B189"/>
              </a:solidFill>
              <a:ln>
                <a:noFill/>
              </a:ln>
              <a:effectLst/>
            </c:spPr>
            <c:extLst>
              <c:ext xmlns:c16="http://schemas.microsoft.com/office/drawing/2014/chart" uri="{C3380CC4-5D6E-409C-BE32-E72D297353CC}">
                <c16:uniqueId val="{00000007-1E96-43A2-AC3D-81A9C51DF4BC}"/>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1E96-43A2-AC3D-81A9C51DF4BC}"/>
              </c:ext>
            </c:extLst>
          </c:dPt>
          <c:dPt>
            <c:idx val="5"/>
            <c:invertIfNegative val="0"/>
            <c:bubble3D val="0"/>
            <c:spPr>
              <a:pattFill prst="pct50">
                <a:fgClr>
                  <a:srgbClr val="FFC000"/>
                </a:fgClr>
                <a:bgClr>
                  <a:schemeClr val="bg1"/>
                </a:bgClr>
              </a:pattFill>
              <a:ln>
                <a:noFill/>
              </a:ln>
              <a:effectLst/>
            </c:spPr>
            <c:extLst>
              <c:ext xmlns:c16="http://schemas.microsoft.com/office/drawing/2014/chart" uri="{C3380CC4-5D6E-409C-BE32-E72D297353CC}">
                <c16:uniqueId val="{0000000B-1E96-43A2-AC3D-81A9C51DF4BC}"/>
              </c:ext>
            </c:extLst>
          </c:dPt>
          <c:dPt>
            <c:idx val="6"/>
            <c:invertIfNegative val="0"/>
            <c:bubble3D val="0"/>
            <c:spPr>
              <a:solidFill>
                <a:srgbClr val="F6B11A"/>
              </a:solidFill>
              <a:ln>
                <a:noFill/>
              </a:ln>
              <a:effectLst/>
            </c:spPr>
            <c:extLst>
              <c:ext xmlns:c16="http://schemas.microsoft.com/office/drawing/2014/chart" uri="{C3380CC4-5D6E-409C-BE32-E72D297353CC}">
                <c16:uniqueId val="{0000000D-1E96-43A2-AC3D-81A9C51DF4BC}"/>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1E96-43A2-AC3D-81A9C51DF4BC}"/>
              </c:ext>
            </c:extLst>
          </c:dPt>
          <c:dPt>
            <c:idx val="8"/>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11-1E96-43A2-AC3D-81A9C51DF4BC}"/>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'6-YR Grad Rate'!$A$55:$C$65</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West Texas</c:v>
                  </c:pt>
                </c:lvl>
              </c:multiLvlStrCache>
            </c:multiLvlStrRef>
          </c:cat>
          <c:val>
            <c:numRef>
              <c:f>'6-YR Grad Rate'!$D$55:$D$65</c:f>
              <c:numCache>
                <c:formatCode>0.0%</c:formatCode>
                <c:ptCount val="11"/>
                <c:pt idx="0">
                  <c:v>0.43003412969283278</c:v>
                </c:pt>
                <c:pt idx="1">
                  <c:v>0.32183908045977011</c:v>
                </c:pt>
                <c:pt idx="3">
                  <c:v>0.34165067178502878</c:v>
                </c:pt>
                <c:pt idx="4">
                  <c:v>0.33793103448275863</c:v>
                </c:pt>
                <c:pt idx="6">
                  <c:v>0.3</c:v>
                </c:pt>
                <c:pt idx="7">
                  <c:v>0.14634146341463414</c:v>
                </c:pt>
                <c:pt idx="9">
                  <c:v>0.4017857142857143</c:v>
                </c:pt>
                <c:pt idx="10">
                  <c:v>0.25263157894736843</c:v>
                </c:pt>
              </c:numCache>
            </c:numRef>
          </c:val>
          <c:extLst>
            <c:ext xmlns:c16="http://schemas.microsoft.com/office/drawing/2014/chart" uri="{C3380CC4-5D6E-409C-BE32-E72D297353CC}">
              <c16:uniqueId val="{00000012-1E96-43A2-AC3D-81A9C51DF4BC}"/>
            </c:ext>
          </c:extLst>
        </c:ser>
        <c:dLbls>
          <c:dLblPos val="outEnd"/>
          <c:showLegendKey val="0"/>
          <c:showVal val="1"/>
          <c:showCatName val="0"/>
          <c:showSerName val="0"/>
          <c:showPercent val="0"/>
          <c:showBubbleSize val="0"/>
        </c:dLbls>
        <c:gapWidth val="75"/>
        <c:axId val="918251568"/>
        <c:axId val="918252128"/>
      </c:barChart>
      <c:catAx>
        <c:axId val="918251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918252128"/>
        <c:crosses val="autoZero"/>
        <c:auto val="1"/>
        <c:lblAlgn val="ctr"/>
        <c:lblOffset val="100"/>
        <c:noMultiLvlLbl val="0"/>
      </c:catAx>
      <c:valAx>
        <c:axId val="918252128"/>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8251568"/>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Regional </a:t>
            </a:r>
            <a:r>
              <a:rPr lang="en-US" sz="1200" baseline="0"/>
              <a:t>Graduation Rates of Fall 2011 FTUG Cohorts at Public Universities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237095363079615"/>
          <c:y val="0.28043360433604336"/>
          <c:w val="0.86059200933216684"/>
          <c:h val="0.40571837056953247"/>
        </c:manualLayout>
      </c:layout>
      <c:barChart>
        <c:barDir val="col"/>
        <c:grouping val="clustered"/>
        <c:varyColors val="0"/>
        <c:ser>
          <c:idx val="0"/>
          <c:order val="0"/>
          <c:tx>
            <c:strRef>
              <c:f>'6-YR Grad Rate'!$D$12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E067-4DC4-991B-0FD86D3D0B60}"/>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E067-4DC4-991B-0FD86D3D0B60}"/>
              </c:ext>
            </c:extLst>
          </c:dPt>
          <c:dPt>
            <c:idx val="2"/>
            <c:invertIfNegative val="0"/>
            <c:bubble3D val="0"/>
            <c:spPr>
              <a:solidFill>
                <a:srgbClr val="00B189"/>
              </a:solidFill>
              <a:ln>
                <a:noFill/>
              </a:ln>
              <a:effectLst/>
            </c:spPr>
            <c:extLst>
              <c:ext xmlns:c16="http://schemas.microsoft.com/office/drawing/2014/chart" uri="{C3380CC4-5D6E-409C-BE32-E72D297353CC}">
                <c16:uniqueId val="{00000005-E067-4DC4-991B-0FD86D3D0B60}"/>
              </c:ext>
            </c:extLst>
          </c:dPt>
          <c:dPt>
            <c:idx val="3"/>
            <c:invertIfNegative val="0"/>
            <c:bubble3D val="0"/>
            <c:spPr>
              <a:solidFill>
                <a:srgbClr val="00B189"/>
              </a:solidFill>
              <a:ln>
                <a:noFill/>
              </a:ln>
              <a:effectLst/>
            </c:spPr>
            <c:extLst>
              <c:ext xmlns:c16="http://schemas.microsoft.com/office/drawing/2014/chart" uri="{C3380CC4-5D6E-409C-BE32-E72D297353CC}">
                <c16:uniqueId val="{00000007-E067-4DC4-991B-0FD86D3D0B60}"/>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E067-4DC4-991B-0FD86D3D0B60}"/>
              </c:ext>
            </c:extLst>
          </c:dPt>
          <c:dPt>
            <c:idx val="5"/>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B-E067-4DC4-991B-0FD86D3D0B60}"/>
              </c:ext>
            </c:extLst>
          </c:dPt>
          <c:dPt>
            <c:idx val="6"/>
            <c:invertIfNegative val="0"/>
            <c:bubble3D val="0"/>
            <c:spPr>
              <a:solidFill>
                <a:srgbClr val="F6B11A"/>
              </a:solidFill>
              <a:ln>
                <a:noFill/>
              </a:ln>
              <a:effectLst/>
            </c:spPr>
            <c:extLst>
              <c:ext xmlns:c16="http://schemas.microsoft.com/office/drawing/2014/chart" uri="{C3380CC4-5D6E-409C-BE32-E72D297353CC}">
                <c16:uniqueId val="{0000000D-E067-4DC4-991B-0FD86D3D0B60}"/>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E067-4DC4-991B-0FD86D3D0B60}"/>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'6-YR Grad Rate'!$A$24:$C$34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West Texas</c:v>
                  </c:pt>
                </c:lvl>
              </c:multiLvlStrCache>
            </c:multiLvlStrRef>
          </c:cat>
          <c:val>
            <c:numRef>
              <c:f>'6-YR Grad Rate'!$D$24:$D$34</c:f>
              <c:numCache>
                <c:formatCode>0.0%</c:formatCode>
                <c:ptCount val="11"/>
                <c:pt idx="0">
                  <c:v>0.52587991718426508</c:v>
                </c:pt>
                <c:pt idx="1">
                  <c:v>0.53608247422680411</c:v>
                </c:pt>
                <c:pt idx="3">
                  <c:v>0.44951140065146578</c:v>
                </c:pt>
                <c:pt idx="4">
                  <c:v>0.421875</c:v>
                </c:pt>
                <c:pt idx="6">
                  <c:v>0.38750000000000001</c:v>
                </c:pt>
                <c:pt idx="7">
                  <c:v>0.33766233766233766</c:v>
                </c:pt>
                <c:pt idx="9">
                  <c:v>0.61111111111111116</c:v>
                </c:pt>
                <c:pt idx="10">
                  <c:v>0.52380952380952372</c:v>
                </c:pt>
              </c:numCache>
            </c:numRef>
          </c:val>
          <c:extLst>
            <c:ext xmlns:c16="http://schemas.microsoft.com/office/drawing/2014/chart" uri="{C3380CC4-5D6E-409C-BE32-E72D297353CC}">
              <c16:uniqueId val="{00000010-E067-4DC4-991B-0FD86D3D0B60}"/>
            </c:ext>
          </c:extLst>
        </c:ser>
        <c:dLbls>
          <c:showLegendKey val="0"/>
          <c:showVal val="0"/>
          <c:showCatName val="0"/>
          <c:showSerName val="0"/>
          <c:showPercent val="0"/>
          <c:showBubbleSize val="0"/>
        </c:dLbls>
        <c:gapWidth val="75"/>
        <c:axId val="918253808"/>
        <c:axId val="918250448"/>
      </c:barChart>
      <c:catAx>
        <c:axId val="9182538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918250448"/>
        <c:crosses val="autoZero"/>
        <c:auto val="1"/>
        <c:lblAlgn val="ctr"/>
        <c:lblOffset val="100"/>
        <c:noMultiLvlLbl val="0"/>
      </c:catAx>
      <c:valAx>
        <c:axId val="918250448"/>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8253808"/>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2011 FTUG Cohorts at Public Universities</a:t>
            </a:r>
          </a:p>
        </c:rich>
      </c:tx>
      <c:overlay val="0"/>
      <c:spPr>
        <a:noFill/>
        <a:ln>
          <a:noFill/>
        </a:ln>
        <a:effectLst/>
      </c:spPr>
      <c:txPr>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0237095363079615"/>
          <c:y val="0.26720867208672089"/>
          <c:w val="0.86059200933216684"/>
          <c:h val="0.41894330281885495"/>
        </c:manualLayout>
      </c:layout>
      <c:barChart>
        <c:barDir val="col"/>
        <c:grouping val="clustered"/>
        <c:varyColors val="0"/>
        <c:ser>
          <c:idx val="0"/>
          <c:order val="0"/>
          <c:tx>
            <c:strRef>
              <c:f>[1]HighPlains!$D$12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DC1C-41A8-9B13-79584E6D1665}"/>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DC1C-41A8-9B13-79584E6D1665}"/>
              </c:ext>
            </c:extLst>
          </c:dPt>
          <c:dPt>
            <c:idx val="2"/>
            <c:invertIfNegative val="0"/>
            <c:bubble3D val="0"/>
            <c:spPr>
              <a:solidFill>
                <a:srgbClr val="00B189"/>
              </a:solidFill>
              <a:ln>
                <a:noFill/>
              </a:ln>
              <a:effectLst/>
            </c:spPr>
            <c:extLst>
              <c:ext xmlns:c16="http://schemas.microsoft.com/office/drawing/2014/chart" uri="{C3380CC4-5D6E-409C-BE32-E72D297353CC}">
                <c16:uniqueId val="{00000005-DC1C-41A8-9B13-79584E6D1665}"/>
              </c:ext>
            </c:extLst>
          </c:dPt>
          <c:dPt>
            <c:idx val="3"/>
            <c:invertIfNegative val="0"/>
            <c:bubble3D val="0"/>
            <c:spPr>
              <a:solidFill>
                <a:srgbClr val="00B189"/>
              </a:solidFill>
              <a:ln>
                <a:noFill/>
              </a:ln>
              <a:effectLst/>
            </c:spPr>
            <c:extLst>
              <c:ext xmlns:c16="http://schemas.microsoft.com/office/drawing/2014/chart" uri="{C3380CC4-5D6E-409C-BE32-E72D297353CC}">
                <c16:uniqueId val="{00000007-DC1C-41A8-9B13-79584E6D1665}"/>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DC1C-41A8-9B13-79584E6D1665}"/>
              </c:ext>
            </c:extLst>
          </c:dPt>
          <c:dPt>
            <c:idx val="5"/>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B-DC1C-41A8-9B13-79584E6D1665}"/>
              </c:ext>
            </c:extLst>
          </c:dPt>
          <c:dPt>
            <c:idx val="6"/>
            <c:invertIfNegative val="0"/>
            <c:bubble3D val="0"/>
            <c:spPr>
              <a:solidFill>
                <a:srgbClr val="F6B11A"/>
              </a:solidFill>
              <a:ln>
                <a:noFill/>
              </a:ln>
              <a:effectLst/>
            </c:spPr>
            <c:extLst>
              <c:ext xmlns:c16="http://schemas.microsoft.com/office/drawing/2014/chart" uri="{C3380CC4-5D6E-409C-BE32-E72D297353CC}">
                <c16:uniqueId val="{0000000D-DC1C-41A8-9B13-79584E6D1665}"/>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DC1C-41A8-9B13-79584E6D1665}"/>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[1]HighPlains!$A$13:$C$23</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[1]HighPlains!$D$13:$D$23</c:f>
              <c:numCache>
                <c:formatCode>General</c:formatCode>
                <c:ptCount val="11"/>
                <c:pt idx="0">
                  <c:v>0.74314430244941421</c:v>
                </c:pt>
                <c:pt idx="1">
                  <c:v>0.64131328995587467</c:v>
                </c:pt>
                <c:pt idx="3">
                  <c:v>0.58735191056232272</c:v>
                </c:pt>
                <c:pt idx="4">
                  <c:v>0.47233914612146727</c:v>
                </c:pt>
                <c:pt idx="6">
                  <c:v>0.48476936466492604</c:v>
                </c:pt>
                <c:pt idx="7">
                  <c:v>0.36019952743502232</c:v>
                </c:pt>
                <c:pt idx="9">
                  <c:v>0.76011701608971238</c:v>
                </c:pt>
                <c:pt idx="10">
                  <c:v>0.66257526632700325</c:v>
                </c:pt>
              </c:numCache>
            </c:numRef>
          </c:val>
          <c:extLst>
            <c:ext xmlns:c16="http://schemas.microsoft.com/office/drawing/2014/chart" uri="{C3380CC4-5D6E-409C-BE32-E72D297353CC}">
              <c16:uniqueId val="{00000010-DC1C-41A8-9B13-79584E6D1665}"/>
            </c:ext>
          </c:extLst>
        </c:ser>
        <c:dLbls>
          <c:showLegendKey val="0"/>
          <c:showVal val="0"/>
          <c:showCatName val="0"/>
          <c:showSerName val="0"/>
          <c:showPercent val="0"/>
          <c:showBubbleSize val="0"/>
        </c:dLbls>
        <c:gapWidth val="75"/>
        <c:axId val="917785248"/>
        <c:axId val="917784688"/>
      </c:barChart>
      <c:catAx>
        <c:axId val="9177852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917784688"/>
        <c:crosses val="autoZero"/>
        <c:auto val="1"/>
        <c:lblAlgn val="ctr"/>
        <c:lblOffset val="100"/>
        <c:noMultiLvlLbl val="0"/>
      </c:catAx>
      <c:valAx>
        <c:axId val="917784688"/>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7785248"/>
        <c:crosses val="autoZero"/>
        <c:crossBetween val="midCat"/>
        <c:majorUnit val="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2011 FTUG Cohorts at Public CTCs</a:t>
            </a:r>
          </a:p>
        </c:rich>
      </c:tx>
      <c:overlay val="0"/>
      <c:spPr>
        <a:noFill/>
        <a:ln>
          <a:noFill/>
        </a:ln>
        <a:effectLst/>
      </c:spPr>
      <c:txPr>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1481189851268592"/>
          <c:y val="0.23556955380577432"/>
          <c:w val="0.84699365704286966"/>
          <c:h val="0.44273622047244093"/>
        </c:manualLayout>
      </c:layout>
      <c:barChart>
        <c:barDir val="col"/>
        <c:grouping val="clustered"/>
        <c:varyColors val="0"/>
        <c:ser>
          <c:idx val="0"/>
          <c:order val="0"/>
          <c:tx>
            <c:strRef>
              <c:f>[1]Northwest!$D$43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C98A-4A90-9E1A-88B19193B2ED}"/>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C98A-4A90-9E1A-88B19193B2ED}"/>
              </c:ext>
            </c:extLst>
          </c:dPt>
          <c:dPt>
            <c:idx val="2"/>
            <c:invertIfNegative val="0"/>
            <c:bubble3D val="0"/>
            <c:spPr>
              <a:solidFill>
                <a:srgbClr val="00B189"/>
              </a:solidFill>
              <a:ln>
                <a:noFill/>
              </a:ln>
              <a:effectLst/>
            </c:spPr>
            <c:extLst>
              <c:ext xmlns:c16="http://schemas.microsoft.com/office/drawing/2014/chart" uri="{C3380CC4-5D6E-409C-BE32-E72D297353CC}">
                <c16:uniqueId val="{00000005-C98A-4A90-9E1A-88B19193B2ED}"/>
              </c:ext>
            </c:extLst>
          </c:dPt>
          <c:dPt>
            <c:idx val="3"/>
            <c:invertIfNegative val="0"/>
            <c:bubble3D val="0"/>
            <c:spPr>
              <a:solidFill>
                <a:srgbClr val="00B189"/>
              </a:solidFill>
              <a:ln>
                <a:noFill/>
              </a:ln>
              <a:effectLst/>
            </c:spPr>
            <c:extLst>
              <c:ext xmlns:c16="http://schemas.microsoft.com/office/drawing/2014/chart" uri="{C3380CC4-5D6E-409C-BE32-E72D297353CC}">
                <c16:uniqueId val="{00000007-C98A-4A90-9E1A-88B19193B2ED}"/>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C98A-4A90-9E1A-88B19193B2ED}"/>
              </c:ext>
            </c:extLst>
          </c:dPt>
          <c:dPt>
            <c:idx val="5"/>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B-C98A-4A90-9E1A-88B19193B2ED}"/>
              </c:ext>
            </c:extLst>
          </c:dPt>
          <c:dPt>
            <c:idx val="6"/>
            <c:invertIfNegative val="0"/>
            <c:bubble3D val="0"/>
            <c:spPr>
              <a:solidFill>
                <a:srgbClr val="F6B11A"/>
              </a:solidFill>
              <a:ln>
                <a:noFill/>
              </a:ln>
              <a:effectLst/>
            </c:spPr>
            <c:extLst>
              <c:ext xmlns:c16="http://schemas.microsoft.com/office/drawing/2014/chart" uri="{C3380CC4-5D6E-409C-BE32-E72D297353CC}">
                <c16:uniqueId val="{0000000D-C98A-4A90-9E1A-88B19193B2ED}"/>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C98A-4A90-9E1A-88B19193B2ED}"/>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[1]Northwest!$A$44:$C$54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[1]Northwest!$D$44:$D$54</c:f>
              <c:numCache>
                <c:formatCode>General</c:formatCode>
                <c:ptCount val="11"/>
                <c:pt idx="0">
                  <c:v>0.40473807140473805</c:v>
                </c:pt>
                <c:pt idx="1">
                  <c:v>0.35261044176706829</c:v>
                </c:pt>
                <c:pt idx="3">
                  <c:v>0.35637240987794494</c:v>
                </c:pt>
                <c:pt idx="4">
                  <c:v>0.31103934732727118</c:v>
                </c:pt>
                <c:pt idx="6">
                  <c:v>0.21193287756370416</c:v>
                </c:pt>
                <c:pt idx="7">
                  <c:v>0.17188219052001841</c:v>
                </c:pt>
                <c:pt idx="9">
                  <c:v>0.41366102776891156</c:v>
                </c:pt>
                <c:pt idx="10">
                  <c:v>0.34108040201005024</c:v>
                </c:pt>
              </c:numCache>
            </c:numRef>
          </c:val>
          <c:extLst>
            <c:ext xmlns:c16="http://schemas.microsoft.com/office/drawing/2014/chart" uri="{C3380CC4-5D6E-409C-BE32-E72D297353CC}">
              <c16:uniqueId val="{00000010-C98A-4A90-9E1A-88B19193B2ED}"/>
            </c:ext>
          </c:extLst>
        </c:ser>
        <c:dLbls>
          <c:dLblPos val="outEnd"/>
          <c:showLegendKey val="0"/>
          <c:showVal val="1"/>
          <c:showCatName val="0"/>
          <c:showSerName val="0"/>
          <c:showPercent val="0"/>
          <c:showBubbleSize val="0"/>
        </c:dLbls>
        <c:gapWidth val="75"/>
        <c:axId val="873799792"/>
        <c:axId val="873800352"/>
      </c:barChart>
      <c:catAx>
        <c:axId val="8737997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873800352"/>
        <c:crosses val="autoZero"/>
        <c:auto val="1"/>
        <c:lblAlgn val="ctr"/>
        <c:lblOffset val="100"/>
        <c:noMultiLvlLbl val="0"/>
      </c:catAx>
      <c:valAx>
        <c:axId val="873800352"/>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873799792"/>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sz="1000" baseline="0"/>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4" Type="http://schemas.openxmlformats.org/officeDocument/2006/relationships/chart" Target="../charts/chart1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10</xdr:row>
      <xdr:rowOff>4319</xdr:rowOff>
    </xdr:from>
    <xdr:to>
      <xdr:col>3</xdr:col>
      <xdr:colOff>114300</xdr:colOff>
      <xdr:row>16</xdr:row>
      <xdr:rowOff>138555</xdr:rowOff>
    </xdr:to>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200275" y="1909319"/>
          <a:ext cx="2105025" cy="1277236"/>
        </a:xfrm>
        <a:prstGeom prst="rect">
          <a:avLst/>
        </a:prstGeom>
        <a:noFill/>
        <a:ln w="9525">
          <a:solidFill>
            <a:srgbClr val="9F3515"/>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1000125</xdr:colOff>
      <xdr:row>20</xdr:row>
      <xdr:rowOff>104775</xdr:rowOff>
    </xdr:from>
    <xdr:to>
      <xdr:col>3</xdr:col>
      <xdr:colOff>523875</xdr:colOff>
      <xdr:row>36</xdr:row>
      <xdr:rowOff>28575</xdr:rowOff>
    </xdr:to>
    <xdr:graphicFrame macro="">
      <xdr:nvGraphicFramePr>
        <xdr:cNvPr id="2" name="Chart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600075</xdr:colOff>
      <xdr:row>20</xdr:row>
      <xdr:rowOff>104775</xdr:rowOff>
    </xdr:from>
    <xdr:to>
      <xdr:col>6</xdr:col>
      <xdr:colOff>371475</xdr:colOff>
      <xdr:row>36</xdr:row>
      <xdr:rowOff>28575</xdr:rowOff>
    </xdr:to>
    <xdr:graphicFrame macro="">
      <xdr:nvGraphicFramePr>
        <xdr:cNvPr id="13" name="Chart 12">
          <a:extLst>
            <a:ext uri="{FF2B5EF4-FFF2-40B4-BE49-F238E27FC236}">
              <a16:creationId xmlns:a16="http://schemas.microsoft.com/office/drawing/2014/main" id="{00000000-0008-0000-09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1000125</xdr:colOff>
      <xdr:row>36</xdr:row>
      <xdr:rowOff>95250</xdr:rowOff>
    </xdr:from>
    <xdr:to>
      <xdr:col>3</xdr:col>
      <xdr:colOff>523875</xdr:colOff>
      <xdr:row>52</xdr:row>
      <xdr:rowOff>19050</xdr:rowOff>
    </xdr:to>
    <xdr:graphicFrame macro="">
      <xdr:nvGraphicFramePr>
        <xdr:cNvPr id="15" name="Chart 14">
          <a:extLst>
            <a:ext uri="{FF2B5EF4-FFF2-40B4-BE49-F238E27FC236}">
              <a16:creationId xmlns:a16="http://schemas.microsoft.com/office/drawing/2014/main" id="{00000000-0008-0000-09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600075</xdr:colOff>
      <xdr:row>36</xdr:row>
      <xdr:rowOff>95250</xdr:rowOff>
    </xdr:from>
    <xdr:to>
      <xdr:col>6</xdr:col>
      <xdr:colOff>371475</xdr:colOff>
      <xdr:row>52</xdr:row>
      <xdr:rowOff>19050</xdr:rowOff>
    </xdr:to>
    <xdr:graphicFrame macro="">
      <xdr:nvGraphicFramePr>
        <xdr:cNvPr id="16" name="Chart 15">
          <a:extLst>
            <a:ext uri="{FF2B5EF4-FFF2-40B4-BE49-F238E27FC236}">
              <a16:creationId xmlns:a16="http://schemas.microsoft.com/office/drawing/2014/main" id="{00000000-0008-0000-09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28575</xdr:colOff>
      <xdr:row>8</xdr:row>
      <xdr:rowOff>76200</xdr:rowOff>
    </xdr:from>
    <xdr:to>
      <xdr:col>3</xdr:col>
      <xdr:colOff>542925</xdr:colOff>
      <xdr:row>20</xdr:row>
      <xdr:rowOff>0</xdr:rowOff>
    </xdr:to>
    <xdr:graphicFrame macro="">
      <xdr:nvGraphicFramePr>
        <xdr:cNvPr id="12" name="Chart 11">
          <a:extLst>
            <a:ext uri="{FF2B5EF4-FFF2-40B4-BE49-F238E27FC236}">
              <a16:creationId xmlns:a16="http://schemas.microsoft.com/office/drawing/2014/main" id="{1E84D698-541E-4A61-87B3-A8BBC50082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714375</xdr:colOff>
      <xdr:row>8</xdr:row>
      <xdr:rowOff>95250</xdr:rowOff>
    </xdr:from>
    <xdr:to>
      <xdr:col>8</xdr:col>
      <xdr:colOff>247650</xdr:colOff>
      <xdr:row>20</xdr:row>
      <xdr:rowOff>19050</xdr:rowOff>
    </xdr:to>
    <xdr:graphicFrame macro="">
      <xdr:nvGraphicFramePr>
        <xdr:cNvPr id="10" name="Chart 9">
          <a:extLst>
            <a:ext uri="{FF2B5EF4-FFF2-40B4-BE49-F238E27FC236}">
              <a16:creationId xmlns:a16="http://schemas.microsoft.com/office/drawing/2014/main" id="{D041F70C-11A6-4704-8EBB-5314CD48A9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20002</xdr:colOff>
      <xdr:row>16</xdr:row>
      <xdr:rowOff>108584</xdr:rowOff>
    </xdr:from>
    <xdr:to>
      <xdr:col>6</xdr:col>
      <xdr:colOff>248602</xdr:colOff>
      <xdr:row>33</xdr:row>
      <xdr:rowOff>106679</xdr:rowOff>
    </xdr:to>
    <xdr:graphicFrame macro="">
      <xdr:nvGraphicFramePr>
        <xdr:cNvPr id="2" name="Chart 1">
          <a:extLst>
            <a:ext uri="{FF2B5EF4-FFF2-40B4-BE49-F238E27FC236}">
              <a16:creationId xmlns:a16="http://schemas.microsoft.com/office/drawing/2014/main" id="{00000000-0008-0000-0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290512</xdr:colOff>
      <xdr:row>18</xdr:row>
      <xdr:rowOff>9525</xdr:rowOff>
    </xdr:from>
    <xdr:to>
      <xdr:col>6</xdr:col>
      <xdr:colOff>176212</xdr:colOff>
      <xdr:row>32</xdr:row>
      <xdr:rowOff>85725</xdr:rowOff>
    </xdr:to>
    <xdr:graphicFrame macro="">
      <xdr:nvGraphicFramePr>
        <xdr:cNvPr id="2" name="Chart 1">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0.36944</cdr:x>
      <cdr:y>0.18171</cdr:y>
    </cdr:from>
    <cdr:to>
      <cdr:x>0.70694</cdr:x>
      <cdr:y>0.27546</cdr:y>
    </cdr:to>
    <cdr:grpSp>
      <cdr:nvGrpSpPr>
        <cdr:cNvPr id="2" name="Group 1">
          <a:extLst xmlns:a="http://schemas.openxmlformats.org/drawingml/2006/main">
            <a:ext uri="{FF2B5EF4-FFF2-40B4-BE49-F238E27FC236}">
              <a16:creationId xmlns:a16="http://schemas.microsoft.com/office/drawing/2014/main" id="{8DF6B7AA-3E7B-485F-AB19-DE27304B90FB}"/>
            </a:ext>
          </a:extLst>
        </cdr:cNvPr>
        <cdr:cNvGrpSpPr/>
      </cdr:nvGrpSpPr>
      <cdr:grpSpPr>
        <a:xfrm xmlns:a="http://schemas.openxmlformats.org/drawingml/2006/main">
          <a:off x="1689080" y="498467"/>
          <a:ext cx="1543050" cy="257175"/>
          <a:chOff x="0" y="0"/>
          <a:chExt cx="1543050" cy="257175"/>
        </a:xfrm>
      </cdr:grpSpPr>
      <cdr:sp macro="" textlink="">
        <cdr:nvSpPr>
          <cdr:cNvPr id="3" name="TextBox 4"/>
          <cdr:cNvSpPr txBox="1"/>
        </cdr:nvSpPr>
        <cdr:spPr>
          <a:xfrm xmlns:a="http://schemas.openxmlformats.org/drawingml/2006/main">
            <a:off x="0" y="0"/>
            <a:ext cx="1543050" cy="257175"/>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000">
                <a:latin typeface="Tahoma" panose="020B0604030504040204" pitchFamily="34" charset="0"/>
                <a:ea typeface="Tahoma" panose="020B0604030504040204" pitchFamily="34" charset="0"/>
                <a:cs typeface="Tahoma" panose="020B0604030504040204" pitchFamily="34" charset="0"/>
              </a:rPr>
              <a:t>    Female            Male</a:t>
            </a:r>
          </a:p>
        </cdr:txBody>
      </cdr:sp>
      <cdr:sp macro="" textlink="">
        <cdr:nvSpPr>
          <cdr:cNvPr id="4" name="Rectangle 3"/>
          <cdr:cNvSpPr/>
        </cdr:nvSpPr>
        <cdr:spPr>
          <a:xfrm xmlns:a="http://schemas.openxmlformats.org/drawingml/2006/main">
            <a:off x="914400" y="47625"/>
            <a:ext cx="161925" cy="161925"/>
          </a:xfrm>
          <a:prstGeom xmlns:a="http://schemas.openxmlformats.org/drawingml/2006/main" prst="rect">
            <a:avLst/>
          </a:prstGeom>
          <a:pattFill xmlns:a="http://schemas.openxmlformats.org/drawingml/2006/main" prst="pct60">
            <a:fgClr>
              <a:schemeClr val="tx1">
                <a:lumMod val="65000"/>
                <a:lumOff val="35000"/>
              </a:schemeClr>
            </a:fgClr>
            <a:bgClr>
              <a:schemeClr val="bg1"/>
            </a:bgClr>
          </a:patt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US" sz="1100"/>
          </a:p>
        </cdr:txBody>
      </cdr:sp>
      <cdr:sp macro="" textlink="">
        <cdr:nvSpPr>
          <cdr:cNvPr id="5" name="Rectangle 4"/>
          <cdr:cNvSpPr/>
        </cdr:nvSpPr>
        <cdr:spPr>
          <a:xfrm xmlns:a="http://schemas.openxmlformats.org/drawingml/2006/main">
            <a:off x="57150" y="47625"/>
            <a:ext cx="161925" cy="161925"/>
          </a:xfrm>
          <a:prstGeom xmlns:a="http://schemas.openxmlformats.org/drawingml/2006/main" prst="rect">
            <a:avLst/>
          </a:prstGeom>
          <a:solidFill xmlns:a="http://schemas.openxmlformats.org/drawingml/2006/main">
            <a:schemeClr val="tx1">
              <a:lumMod val="50000"/>
              <a:lumOff val="5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US" sz="1100"/>
          </a:p>
        </cdr:txBody>
      </cdr:sp>
    </cdr:grpSp>
  </cdr:relSizeAnchor>
</c:userShapes>
</file>

<file path=xl/drawings/drawing14.xml><?xml version="1.0" encoding="utf-8"?>
<xdr:wsDr xmlns:xdr="http://schemas.openxmlformats.org/drawingml/2006/spreadsheetDrawing" xmlns:a="http://schemas.openxmlformats.org/drawingml/2006/main">
  <xdr:twoCellAnchor>
    <xdr:from>
      <xdr:col>0</xdr:col>
      <xdr:colOff>295275</xdr:colOff>
      <xdr:row>38</xdr:row>
      <xdr:rowOff>66674</xdr:rowOff>
    </xdr:from>
    <xdr:to>
      <xdr:col>3</xdr:col>
      <xdr:colOff>504825</xdr:colOff>
      <xdr:row>52</xdr:row>
      <xdr:rowOff>142874</xdr:rowOff>
    </xdr:to>
    <xdr:graphicFrame macro="">
      <xdr:nvGraphicFramePr>
        <xdr:cNvPr id="4" name="Chart 3">
          <a:extLst>
            <a:ext uri="{FF2B5EF4-FFF2-40B4-BE49-F238E27FC236}">
              <a16:creationId xmlns:a16="http://schemas.microsoft.com/office/drawing/2014/main" id="{00000000-0008-0000-0C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28575</xdr:colOff>
      <xdr:row>9</xdr:row>
      <xdr:rowOff>0</xdr:rowOff>
    </xdr:from>
    <xdr:to>
      <xdr:col>8</xdr:col>
      <xdr:colOff>0</xdr:colOff>
      <xdr:row>42</xdr:row>
      <xdr:rowOff>168418</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6225" y="1905000"/>
          <a:ext cx="8353425" cy="6454918"/>
        </a:xfrm>
        <a:prstGeom prst="rect">
          <a:avLst/>
        </a:prstGeom>
        <a:ln>
          <a:solidFill>
            <a:schemeClr val="tx1">
              <a:lumMod val="75000"/>
              <a:lumOff val="25000"/>
            </a:schemeClr>
          </a:solid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xdr:colOff>
      <xdr:row>33</xdr:row>
      <xdr:rowOff>190499</xdr:rowOff>
    </xdr:from>
    <xdr:to>
      <xdr:col>4</xdr:col>
      <xdr:colOff>19050</xdr:colOff>
      <xdr:row>51</xdr:row>
      <xdr:rowOff>38100</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0.33686</cdr:x>
      <cdr:y>0.90394</cdr:y>
    </cdr:from>
    <cdr:to>
      <cdr:x>0.6336</cdr:x>
      <cdr:y>0.98768</cdr:y>
    </cdr:to>
    <cdr:sp macro="" textlink="">
      <cdr:nvSpPr>
        <cdr:cNvPr id="3" name="TextBox 2"/>
        <cdr:cNvSpPr txBox="1"/>
      </cdr:nvSpPr>
      <cdr:spPr>
        <a:xfrm xmlns:a="http://schemas.openxmlformats.org/drawingml/2006/main">
          <a:off x="2124075" y="2961851"/>
          <a:ext cx="1871111" cy="27438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a:solidFill>
                <a:schemeClr val="tx1">
                  <a:lumMod val="65000"/>
                  <a:lumOff val="35000"/>
                </a:schemeClr>
              </a:solidFill>
            </a:rPr>
            <a:t>Highest</a:t>
          </a:r>
          <a:r>
            <a:rPr lang="en-US" sz="1000" baseline="0">
              <a:solidFill>
                <a:schemeClr val="tx1">
                  <a:lumMod val="65000"/>
                  <a:lumOff val="35000"/>
                </a:schemeClr>
              </a:solidFill>
            </a:rPr>
            <a:t> degree or award earned</a:t>
          </a:r>
          <a:endParaRPr lang="en-US" sz="1000">
            <a:solidFill>
              <a:schemeClr val="tx1">
                <a:lumMod val="65000"/>
                <a:lumOff val="35000"/>
              </a:schemeClr>
            </a:solidFill>
          </a:endParaRPr>
        </a:p>
      </cdr:txBody>
    </cdr:sp>
  </cdr:relSizeAnchor>
  <cdr:relSizeAnchor xmlns:cdr="http://schemas.openxmlformats.org/drawingml/2006/chartDrawing">
    <cdr:from>
      <cdr:x>0.86866</cdr:x>
      <cdr:y>0.69951</cdr:y>
    </cdr:from>
    <cdr:to>
      <cdr:x>0.98858</cdr:x>
      <cdr:y>0.84211</cdr:y>
    </cdr:to>
    <cdr:sp macro="" textlink="">
      <cdr:nvSpPr>
        <cdr:cNvPr id="4" name="TextBox 3"/>
        <cdr:cNvSpPr txBox="1"/>
      </cdr:nvSpPr>
      <cdr:spPr>
        <a:xfrm xmlns:a="http://schemas.openxmlformats.org/drawingml/2006/main">
          <a:off x="5543550" y="2278690"/>
          <a:ext cx="765320" cy="46451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900">
              <a:solidFill>
                <a:schemeClr val="tx1">
                  <a:lumMod val="65000"/>
                  <a:lumOff val="35000"/>
                </a:schemeClr>
              </a:solidFill>
            </a:rPr>
            <a:t>(Years after</a:t>
          </a:r>
          <a:r>
            <a:rPr lang="en-US" sz="900" baseline="0">
              <a:solidFill>
                <a:schemeClr val="tx1">
                  <a:lumMod val="65000"/>
                  <a:lumOff val="35000"/>
                </a:schemeClr>
              </a:solidFill>
            </a:rPr>
            <a:t> graduation)</a:t>
          </a:r>
          <a:endParaRPr lang="en-US" sz="900">
            <a:solidFill>
              <a:schemeClr val="tx1">
                <a:lumMod val="65000"/>
                <a:lumOff val="35000"/>
              </a:schemeClr>
            </a:solidFill>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23810</xdr:colOff>
      <xdr:row>8</xdr:row>
      <xdr:rowOff>114300</xdr:rowOff>
    </xdr:from>
    <xdr:to>
      <xdr:col>9</xdr:col>
      <xdr:colOff>0</xdr:colOff>
      <xdr:row>25</xdr:row>
      <xdr:rowOff>142875</xdr:rowOff>
    </xdr:to>
    <xdr:graphicFrame macro="">
      <xdr:nvGraphicFramePr>
        <xdr:cNvPr id="6" name="Chart 5">
          <a:extLst>
            <a:ext uri="{FF2B5EF4-FFF2-40B4-BE49-F238E27FC236}">
              <a16:creationId xmlns:a16="http://schemas.microsoft.com/office/drawing/2014/main"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29</xdr:row>
      <xdr:rowOff>0</xdr:rowOff>
    </xdr:from>
    <xdr:to>
      <xdr:col>6</xdr:col>
      <xdr:colOff>175152</xdr:colOff>
      <xdr:row>50</xdr:row>
      <xdr:rowOff>143979</xdr:rowOff>
    </xdr:to>
    <xdr:pic>
      <xdr:nvPicPr>
        <xdr:cNvPr id="3" name="Picture 2">
          <a:extLst>
            <a:ext uri="{FF2B5EF4-FFF2-40B4-BE49-F238E27FC236}">
              <a16:creationId xmlns:a16="http://schemas.microsoft.com/office/drawing/2014/main" id="{667C9CC5-5BE5-436F-B429-D3A14A652EF7}"/>
            </a:ext>
          </a:extLst>
        </xdr:cNvPr>
        <xdr:cNvPicPr>
          <a:picLocks noChangeAspect="1"/>
        </xdr:cNvPicPr>
      </xdr:nvPicPr>
      <xdr:blipFill>
        <a:blip xmlns:r="http://schemas.openxmlformats.org/officeDocument/2006/relationships" r:embed="rId1"/>
        <a:stretch>
          <a:fillRect/>
        </a:stretch>
      </xdr:blipFill>
      <xdr:spPr>
        <a:xfrm>
          <a:off x="609600" y="6219825"/>
          <a:ext cx="7547502" cy="394445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19048</xdr:colOff>
      <xdr:row>50</xdr:row>
      <xdr:rowOff>176211</xdr:rowOff>
    </xdr:from>
    <xdr:to>
      <xdr:col>2</xdr:col>
      <xdr:colOff>480058</xdr:colOff>
      <xdr:row>63</xdr:row>
      <xdr:rowOff>176211</xdr:rowOff>
    </xdr:to>
    <xdr:graphicFrame macro="">
      <xdr:nvGraphicFramePr>
        <xdr:cNvPr id="2" name="Chart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561974</xdr:colOff>
      <xdr:row>50</xdr:row>
      <xdr:rowOff>171450</xdr:rowOff>
    </xdr:from>
    <xdr:to>
      <xdr:col>6</xdr:col>
      <xdr:colOff>394334</xdr:colOff>
      <xdr:row>63</xdr:row>
      <xdr:rowOff>171450</xdr:rowOff>
    </xdr:to>
    <xdr:graphicFrame macro="">
      <xdr:nvGraphicFramePr>
        <xdr:cNvPr id="3" name="Chart 2">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504824</xdr:colOff>
      <xdr:row>50</xdr:row>
      <xdr:rowOff>171450</xdr:rowOff>
    </xdr:from>
    <xdr:to>
      <xdr:col>10</xdr:col>
      <xdr:colOff>1013459</xdr:colOff>
      <xdr:row>63</xdr:row>
      <xdr:rowOff>171450</xdr:rowOff>
    </xdr:to>
    <xdr:graphicFrame macro="">
      <xdr:nvGraphicFramePr>
        <xdr:cNvPr id="4" name="Chart 3">
          <a:extLst>
            <a:ext uri="{FF2B5EF4-FFF2-40B4-BE49-F238E27FC236}">
              <a16:creationId xmlns:a16="http://schemas.microsoft.com/office/drawing/2014/main"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295274</xdr:colOff>
      <xdr:row>56</xdr:row>
      <xdr:rowOff>9524</xdr:rowOff>
    </xdr:from>
    <xdr:to>
      <xdr:col>12</xdr:col>
      <xdr:colOff>600074</xdr:colOff>
      <xdr:row>70</xdr:row>
      <xdr:rowOff>85724</xdr:rowOff>
    </xdr:to>
    <xdr:graphicFrame macro="">
      <xdr:nvGraphicFramePr>
        <xdr:cNvPr id="3" name="Chart 2">
          <a:extLst>
            <a:ext uri="{FF2B5EF4-FFF2-40B4-BE49-F238E27FC236}">
              <a16:creationId xmlns:a16="http://schemas.microsoft.com/office/drawing/2014/main" id="{0EF648EE-7419-403A-A555-1F0214226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323850</xdr:colOff>
      <xdr:row>24</xdr:row>
      <xdr:rowOff>28575</xdr:rowOff>
    </xdr:from>
    <xdr:to>
      <xdr:col>13</xdr:col>
      <xdr:colOff>19050</xdr:colOff>
      <xdr:row>38</xdr:row>
      <xdr:rowOff>104775</xdr:rowOff>
    </xdr:to>
    <xdr:graphicFrame macro="">
      <xdr:nvGraphicFramePr>
        <xdr:cNvPr id="5" name="Chart 4">
          <a:extLst>
            <a:ext uri="{FF2B5EF4-FFF2-40B4-BE49-F238E27FC236}">
              <a16:creationId xmlns:a16="http://schemas.microsoft.com/office/drawing/2014/main" id="{C1B48723-C1EC-4BEB-AC43-A7B5938F53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342900</xdr:colOff>
      <xdr:row>10</xdr:row>
      <xdr:rowOff>47625</xdr:rowOff>
    </xdr:from>
    <xdr:to>
      <xdr:col>13</xdr:col>
      <xdr:colOff>38100</xdr:colOff>
      <xdr:row>23</xdr:row>
      <xdr:rowOff>171450</xdr:rowOff>
    </xdr:to>
    <xdr:graphicFrame macro="">
      <xdr:nvGraphicFramePr>
        <xdr:cNvPr id="6" name="Chart 5">
          <a:extLst>
            <a:ext uri="{FF2B5EF4-FFF2-40B4-BE49-F238E27FC236}">
              <a16:creationId xmlns:a16="http://schemas.microsoft.com/office/drawing/2014/main" id="{00000000-0008-0000-06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304800</xdr:colOff>
      <xdr:row>42</xdr:row>
      <xdr:rowOff>47625</xdr:rowOff>
    </xdr:from>
    <xdr:to>
      <xdr:col>13</xdr:col>
      <xdr:colOff>0</xdr:colOff>
      <xdr:row>55</xdr:row>
      <xdr:rowOff>171450</xdr:rowOff>
    </xdr:to>
    <xdr:graphicFrame macro="">
      <xdr:nvGraphicFramePr>
        <xdr:cNvPr id="7" name="Chart 6">
          <a:extLst>
            <a:ext uri="{FF2B5EF4-FFF2-40B4-BE49-F238E27FC236}">
              <a16:creationId xmlns:a16="http://schemas.microsoft.com/office/drawing/2014/main" id="{00000000-0008-0000-07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28574</xdr:colOff>
      <xdr:row>24</xdr:row>
      <xdr:rowOff>9524</xdr:rowOff>
    </xdr:from>
    <xdr:to>
      <xdr:col>4</xdr:col>
      <xdr:colOff>438149</xdr:colOff>
      <xdr:row>39</xdr:row>
      <xdr:rowOff>38099</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PP/PA/Strategic%20Planning/Annual%20Projects/Regional%20Plan/2018/SAS%20Programs%20and%20Data/Graduation%20Rates%20by%20Gen%20Eth/Output/Regional%20Data%202018%20Grad%20Rat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ghPlains"/>
      <sheetName val="Northwest"/>
      <sheetName val="Metroplex"/>
      <sheetName val="UpperEast"/>
      <sheetName val="SouthEast"/>
      <sheetName val="GulfCoast"/>
      <sheetName val="CentralTexas"/>
      <sheetName val="South"/>
      <sheetName val="West"/>
      <sheetName val="UpperRioGrande"/>
    </sheetNames>
    <sheetDataSet>
      <sheetData sheetId="0">
        <row r="12">
          <cell r="D12" t="str">
            <v>6-year</v>
          </cell>
        </row>
        <row r="13">
          <cell r="A13" t="str">
            <v>Statewide</v>
          </cell>
          <cell r="B13" t="str">
            <v>White</v>
          </cell>
          <cell r="C13" t="str">
            <v>F</v>
          </cell>
          <cell r="D13">
            <v>0.74314430244941421</v>
          </cell>
        </row>
        <row r="14">
          <cell r="A14"/>
          <cell r="B14"/>
          <cell r="C14" t="str">
            <v>M</v>
          </cell>
          <cell r="D14">
            <v>0.64131328995587467</v>
          </cell>
        </row>
        <row r="15">
          <cell r="A15"/>
          <cell r="B15"/>
          <cell r="C15"/>
          <cell r="D15"/>
        </row>
        <row r="16">
          <cell r="A16"/>
          <cell r="B16" t="str">
            <v>Hispanic</v>
          </cell>
          <cell r="C16" t="str">
            <v>F</v>
          </cell>
          <cell r="D16">
            <v>0.58735191056232272</v>
          </cell>
        </row>
        <row r="17">
          <cell r="A17"/>
          <cell r="B17"/>
          <cell r="C17" t="str">
            <v>M</v>
          </cell>
          <cell r="D17">
            <v>0.47233914612146727</v>
          </cell>
        </row>
        <row r="18">
          <cell r="A18"/>
          <cell r="B18"/>
          <cell r="C18"/>
          <cell r="D18"/>
        </row>
        <row r="19">
          <cell r="A19"/>
          <cell r="B19" t="str">
            <v>African American</v>
          </cell>
          <cell r="C19" t="str">
            <v>F</v>
          </cell>
          <cell r="D19">
            <v>0.48476936466492604</v>
          </cell>
        </row>
        <row r="20">
          <cell r="A20"/>
          <cell r="B20"/>
          <cell r="C20" t="str">
            <v>M</v>
          </cell>
          <cell r="D20">
            <v>0.36019952743502232</v>
          </cell>
        </row>
        <row r="21">
          <cell r="A21"/>
          <cell r="B21"/>
          <cell r="C21"/>
          <cell r="D21"/>
        </row>
        <row r="22">
          <cell r="A22"/>
          <cell r="B22" t="str">
            <v>Other</v>
          </cell>
          <cell r="C22" t="str">
            <v>F</v>
          </cell>
          <cell r="D22">
            <v>0.76011701608971238</v>
          </cell>
        </row>
        <row r="23">
          <cell r="A23"/>
          <cell r="B23"/>
          <cell r="C23" t="str">
            <v>M</v>
          </cell>
          <cell r="D23">
            <v>0.66257526632700325</v>
          </cell>
        </row>
      </sheetData>
      <sheetData sheetId="1">
        <row r="43">
          <cell r="D43" t="str">
            <v>6-year</v>
          </cell>
        </row>
        <row r="44">
          <cell r="A44" t="str">
            <v>Statewide</v>
          </cell>
          <cell r="B44" t="str">
            <v>White</v>
          </cell>
          <cell r="C44" t="str">
            <v>F</v>
          </cell>
          <cell r="D44">
            <v>0.40473807140473805</v>
          </cell>
        </row>
        <row r="45">
          <cell r="A45"/>
          <cell r="B45"/>
          <cell r="C45" t="str">
            <v>M</v>
          </cell>
          <cell r="D45">
            <v>0.35261044176706829</v>
          </cell>
        </row>
        <row r="46">
          <cell r="A46"/>
          <cell r="B46"/>
          <cell r="C46"/>
          <cell r="D46"/>
        </row>
        <row r="47">
          <cell r="A47"/>
          <cell r="B47" t="str">
            <v>Hispanic</v>
          </cell>
          <cell r="C47" t="str">
            <v>F</v>
          </cell>
          <cell r="D47">
            <v>0.35637240987794494</v>
          </cell>
        </row>
        <row r="48">
          <cell r="A48"/>
          <cell r="B48"/>
          <cell r="C48" t="str">
            <v>M</v>
          </cell>
          <cell r="D48">
            <v>0.31103934732727118</v>
          </cell>
        </row>
        <row r="49">
          <cell r="A49"/>
          <cell r="B49"/>
          <cell r="C49"/>
          <cell r="D49"/>
        </row>
        <row r="50">
          <cell r="A50"/>
          <cell r="B50" t="str">
            <v>African American</v>
          </cell>
          <cell r="C50" t="str">
            <v>F</v>
          </cell>
          <cell r="D50">
            <v>0.21193287756370416</v>
          </cell>
        </row>
        <row r="51">
          <cell r="A51"/>
          <cell r="B51"/>
          <cell r="C51" t="str">
            <v>M</v>
          </cell>
          <cell r="D51">
            <v>0.17188219052001841</v>
          </cell>
        </row>
        <row r="52">
          <cell r="A52"/>
          <cell r="B52"/>
          <cell r="C52"/>
          <cell r="D52"/>
        </row>
        <row r="53">
          <cell r="A53"/>
          <cell r="B53" t="str">
            <v>Other</v>
          </cell>
          <cell r="C53" t="str">
            <v>F</v>
          </cell>
          <cell r="D53">
            <v>0.41366102776891156</v>
          </cell>
        </row>
        <row r="54">
          <cell r="A54"/>
          <cell r="B54"/>
          <cell r="C54" t="str">
            <v>M</v>
          </cell>
          <cell r="D54">
            <v>0.34108040201005024</v>
          </cell>
        </row>
      </sheetData>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5.bin"/><Relationship Id="rId1" Type="http://schemas.openxmlformats.org/officeDocument/2006/relationships/hyperlink" Target="https://www.census.gov/acs/www/data/data-tables-and-tools/data-profiles/2016/"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34"/>
  <sheetViews>
    <sheetView tabSelected="1" zoomScaleNormal="100" zoomScaleSheetLayoutView="100" workbookViewId="0">
      <selection sqref="A1:H1"/>
    </sheetView>
  </sheetViews>
  <sheetFormatPr defaultRowHeight="15" x14ac:dyDescent="0.25"/>
  <cols>
    <col min="1" max="1" width="33" style="1" customWidth="1"/>
    <col min="2" max="2" width="20.7109375" style="1" customWidth="1"/>
    <col min="3" max="4" width="9.140625" style="1"/>
    <col min="5" max="5" width="9.140625" style="1" customWidth="1"/>
    <col min="6" max="6" width="21.85546875" style="1" customWidth="1"/>
    <col min="7" max="7" width="14.28515625" style="1" customWidth="1"/>
    <col min="8" max="11" width="9.140625" style="1"/>
  </cols>
  <sheetData>
    <row r="1" spans="1:13" s="23" customFormat="1" ht="15" customHeight="1" x14ac:dyDescent="0.25">
      <c r="A1" s="526" t="s">
        <v>303</v>
      </c>
      <c r="B1" s="527"/>
      <c r="C1" s="527"/>
      <c r="D1" s="527"/>
      <c r="E1" s="527"/>
      <c r="F1" s="527"/>
      <c r="G1" s="527"/>
      <c r="H1" s="528"/>
      <c r="I1" s="14"/>
      <c r="J1" s="15"/>
      <c r="K1" s="1"/>
    </row>
    <row r="2" spans="1:13" s="23" customFormat="1" ht="15" customHeight="1" x14ac:dyDescent="0.25">
      <c r="A2" s="529"/>
      <c r="B2" s="529"/>
      <c r="C2" s="529"/>
      <c r="D2" s="529"/>
      <c r="E2" s="529"/>
      <c r="F2" s="529"/>
      <c r="G2" s="529"/>
      <c r="H2" s="529"/>
      <c r="I2" s="16"/>
      <c r="J2" s="9"/>
      <c r="K2" s="1"/>
    </row>
    <row r="3" spans="1:13" s="23" customFormat="1" ht="15" customHeight="1" x14ac:dyDescent="0.25">
      <c r="A3" s="526" t="s">
        <v>188</v>
      </c>
      <c r="B3" s="527"/>
      <c r="C3" s="527"/>
      <c r="D3" s="527"/>
      <c r="E3" s="527"/>
      <c r="F3" s="527"/>
      <c r="G3" s="527"/>
      <c r="H3" s="528"/>
      <c r="I3" s="16"/>
      <c r="J3" s="9"/>
      <c r="K3" s="1"/>
    </row>
    <row r="4" spans="1:13" s="23" customFormat="1" ht="15" customHeight="1" x14ac:dyDescent="0.25">
      <c r="A4" s="530" t="s">
        <v>255</v>
      </c>
      <c r="B4" s="531"/>
      <c r="C4" s="531"/>
      <c r="D4" s="531"/>
      <c r="E4" s="531"/>
      <c r="F4" s="531"/>
      <c r="G4" s="531"/>
      <c r="H4" s="532"/>
      <c r="I4" s="16"/>
      <c r="J4" s="9"/>
      <c r="K4" s="1"/>
    </row>
    <row r="5" spans="1:13" s="23" customFormat="1" ht="15" customHeight="1" x14ac:dyDescent="0.25">
      <c r="A5" s="533"/>
      <c r="B5" s="534"/>
      <c r="C5" s="534"/>
      <c r="D5" s="534"/>
      <c r="E5" s="534"/>
      <c r="F5" s="534"/>
      <c r="G5" s="534"/>
      <c r="H5" s="535"/>
      <c r="I5" s="16"/>
      <c r="J5" s="9"/>
      <c r="K5" s="1"/>
    </row>
    <row r="6" spans="1:13" s="11" customFormat="1" ht="15" customHeight="1" x14ac:dyDescent="0.25">
      <c r="A6" s="533"/>
      <c r="B6" s="534"/>
      <c r="C6" s="534"/>
      <c r="D6" s="534"/>
      <c r="E6" s="534"/>
      <c r="F6" s="534"/>
      <c r="G6" s="534"/>
      <c r="H6" s="535"/>
      <c r="I6" s="16"/>
      <c r="J6" s="9"/>
      <c r="K6" s="87"/>
    </row>
    <row r="7" spans="1:13" s="11" customFormat="1" ht="15" customHeight="1" x14ac:dyDescent="0.25">
      <c r="A7" s="533"/>
      <c r="B7" s="534"/>
      <c r="C7" s="534"/>
      <c r="D7" s="534"/>
      <c r="E7" s="534"/>
      <c r="F7" s="534"/>
      <c r="G7" s="534"/>
      <c r="H7" s="535"/>
      <c r="I7" s="16"/>
      <c r="J7" s="9"/>
      <c r="K7" s="87"/>
    </row>
    <row r="8" spans="1:13" x14ac:dyDescent="0.25">
      <c r="A8" s="536"/>
      <c r="B8" s="537"/>
      <c r="C8" s="537"/>
      <c r="D8" s="537"/>
      <c r="E8" s="537"/>
      <c r="F8" s="537"/>
      <c r="G8" s="537"/>
      <c r="H8" s="538"/>
    </row>
    <row r="9" spans="1:13" s="23" customFormat="1" x14ac:dyDescent="0.25">
      <c r="A9" s="62"/>
      <c r="B9" s="62"/>
      <c r="C9" s="62"/>
      <c r="D9" s="62"/>
      <c r="E9" s="62"/>
      <c r="F9" s="62"/>
      <c r="G9" s="62"/>
      <c r="H9" s="62"/>
      <c r="I9" s="1"/>
      <c r="J9" s="1"/>
      <c r="K9" s="1"/>
    </row>
    <row r="10" spans="1:13" x14ac:dyDescent="0.25">
      <c r="E10" s="2"/>
    </row>
    <row r="11" spans="1:13" x14ac:dyDescent="0.25">
      <c r="C11" s="2"/>
      <c r="L11" s="1"/>
      <c r="M11" s="1"/>
    </row>
    <row r="12" spans="1:13" x14ac:dyDescent="0.25">
      <c r="F12" s="2"/>
      <c r="L12" s="1"/>
      <c r="M12" s="1"/>
    </row>
    <row r="13" spans="1:13" x14ac:dyDescent="0.25">
      <c r="B13" s="88"/>
      <c r="C13" s="2"/>
      <c r="L13" s="1"/>
      <c r="M13" s="1"/>
    </row>
    <row r="14" spans="1:13" x14ac:dyDescent="0.25">
      <c r="B14" s="88"/>
      <c r="F14" s="2"/>
      <c r="G14" s="2"/>
      <c r="H14" s="2"/>
      <c r="I14" s="2"/>
      <c r="L14" s="1"/>
      <c r="M14" s="1"/>
    </row>
    <row r="15" spans="1:13" x14ac:dyDescent="0.25">
      <c r="A15" s="88"/>
      <c r="B15" s="88"/>
      <c r="G15" s="24"/>
      <c r="I15" s="12"/>
      <c r="J15" s="12"/>
      <c r="K15" s="12"/>
      <c r="L15" s="3"/>
      <c r="M15" s="3"/>
    </row>
    <row r="16" spans="1:13" x14ac:dyDescent="0.25">
      <c r="A16" s="7" t="s">
        <v>294</v>
      </c>
      <c r="B16" s="88"/>
      <c r="L16" s="1"/>
      <c r="M16" s="1"/>
    </row>
    <row r="17" spans="1:13" x14ac:dyDescent="0.25">
      <c r="A17" s="74"/>
      <c r="B17" s="88"/>
      <c r="F17" s="4"/>
      <c r="G17" s="5"/>
      <c r="H17" s="6"/>
      <c r="I17" s="6"/>
      <c r="J17" s="6"/>
      <c r="K17" s="6"/>
      <c r="L17" s="6"/>
      <c r="M17" s="6"/>
    </row>
    <row r="18" spans="1:13" x14ac:dyDescent="0.25">
      <c r="A18" s="303"/>
      <c r="B18" s="88"/>
    </row>
    <row r="19" spans="1:13" ht="15" customHeight="1" x14ac:dyDescent="0.25">
      <c r="A19" s="13" t="s">
        <v>304</v>
      </c>
      <c r="B19" s="539" t="s">
        <v>14</v>
      </c>
      <c r="C19" s="539"/>
      <c r="D19" s="539"/>
      <c r="E19" s="539"/>
      <c r="F19" s="539"/>
      <c r="G19" s="539"/>
      <c r="H19" s="539"/>
    </row>
    <row r="20" spans="1:13" ht="15" customHeight="1" x14ac:dyDescent="0.25">
      <c r="A20" s="14" t="s">
        <v>41</v>
      </c>
      <c r="B20" s="524" t="s">
        <v>210</v>
      </c>
      <c r="C20" s="524"/>
      <c r="D20" s="524"/>
      <c r="E20" s="524"/>
      <c r="F20" s="524"/>
      <c r="G20" s="524"/>
      <c r="H20" s="524"/>
    </row>
    <row r="21" spans="1:13" ht="15" customHeight="1" x14ac:dyDescent="0.25">
      <c r="A21" s="14" t="s">
        <v>310</v>
      </c>
      <c r="B21" s="523" t="s">
        <v>306</v>
      </c>
      <c r="C21" s="523"/>
      <c r="D21" s="523"/>
      <c r="E21" s="523"/>
      <c r="F21" s="523"/>
      <c r="G21" s="523"/>
      <c r="H21" s="523"/>
    </row>
    <row r="22" spans="1:13" ht="15" customHeight="1" x14ac:dyDescent="0.25">
      <c r="A22" s="14" t="s">
        <v>305</v>
      </c>
      <c r="B22" s="523" t="s">
        <v>206</v>
      </c>
      <c r="C22" s="523"/>
      <c r="D22" s="523"/>
      <c r="E22" s="523"/>
      <c r="F22" s="523"/>
      <c r="G22" s="523"/>
      <c r="H22" s="523"/>
    </row>
    <row r="23" spans="1:13" ht="15" customHeight="1" x14ac:dyDescent="0.25">
      <c r="A23" s="14" t="s">
        <v>189</v>
      </c>
      <c r="B23" s="525" t="s">
        <v>207</v>
      </c>
      <c r="C23" s="525"/>
      <c r="D23" s="525"/>
      <c r="E23" s="525"/>
      <c r="F23" s="525"/>
      <c r="G23" s="525"/>
      <c r="H23" s="525"/>
      <c r="M23" s="1"/>
    </row>
    <row r="24" spans="1:13" s="23" customFormat="1" ht="15" customHeight="1" x14ac:dyDescent="0.25">
      <c r="A24" s="14" t="s">
        <v>211</v>
      </c>
      <c r="B24" s="525" t="s">
        <v>241</v>
      </c>
      <c r="C24" s="525"/>
      <c r="D24" s="525"/>
      <c r="E24" s="525"/>
      <c r="F24" s="525"/>
      <c r="G24" s="525"/>
      <c r="H24" s="525"/>
      <c r="I24" s="1"/>
      <c r="J24" s="1"/>
      <c r="K24" s="1"/>
      <c r="M24" s="1"/>
    </row>
    <row r="25" spans="1:13" s="23" customFormat="1" ht="15" customHeight="1" x14ac:dyDescent="0.25">
      <c r="A25" s="14" t="s">
        <v>212</v>
      </c>
      <c r="B25" s="525" t="s">
        <v>242</v>
      </c>
      <c r="C25" s="525"/>
      <c r="D25" s="525"/>
      <c r="E25" s="525"/>
      <c r="F25" s="525"/>
      <c r="G25" s="525"/>
      <c r="H25" s="525"/>
      <c r="I25" s="1"/>
      <c r="J25" s="1"/>
      <c r="K25" s="1"/>
      <c r="M25" s="1"/>
    </row>
    <row r="26" spans="1:13" ht="15" customHeight="1" x14ac:dyDescent="0.25">
      <c r="A26" s="468" t="s">
        <v>164</v>
      </c>
      <c r="B26" s="523" t="s">
        <v>227</v>
      </c>
      <c r="C26" s="523"/>
      <c r="D26" s="523"/>
      <c r="E26" s="523"/>
      <c r="F26" s="523"/>
      <c r="G26" s="523"/>
      <c r="H26" s="523"/>
      <c r="M26" s="1"/>
    </row>
    <row r="27" spans="1:13" ht="15" customHeight="1" x14ac:dyDescent="0.25">
      <c r="A27" s="14" t="s">
        <v>226</v>
      </c>
      <c r="B27" s="525" t="s">
        <v>208</v>
      </c>
      <c r="C27" s="525"/>
      <c r="D27" s="525"/>
      <c r="E27" s="525"/>
      <c r="F27" s="525"/>
      <c r="G27" s="525"/>
      <c r="H27" s="525"/>
      <c r="M27" s="1"/>
    </row>
    <row r="28" spans="1:13" s="23" customFormat="1" ht="15" customHeight="1" x14ac:dyDescent="0.25">
      <c r="A28" s="468" t="s">
        <v>213</v>
      </c>
      <c r="B28" s="525" t="s">
        <v>228</v>
      </c>
      <c r="C28" s="525"/>
      <c r="D28" s="525"/>
      <c r="E28" s="525"/>
      <c r="F28" s="525"/>
      <c r="G28" s="525"/>
      <c r="H28" s="525"/>
      <c r="I28" s="1"/>
      <c r="J28" s="1"/>
      <c r="K28" s="1"/>
      <c r="M28" s="1"/>
    </row>
    <row r="29" spans="1:13" ht="15" customHeight="1" x14ac:dyDescent="0.25">
      <c r="A29" s="468" t="s">
        <v>307</v>
      </c>
      <c r="B29" s="523" t="s">
        <v>349</v>
      </c>
      <c r="C29" s="523"/>
      <c r="D29" s="523"/>
      <c r="E29" s="523"/>
      <c r="F29" s="523"/>
      <c r="G29" s="523"/>
      <c r="H29" s="523"/>
    </row>
    <row r="30" spans="1:13" s="23" customFormat="1" ht="15" customHeight="1" x14ac:dyDescent="0.25">
      <c r="A30" s="14" t="s">
        <v>308</v>
      </c>
      <c r="B30" s="523" t="s">
        <v>253</v>
      </c>
      <c r="C30" s="523"/>
      <c r="D30" s="523"/>
      <c r="E30" s="523"/>
      <c r="F30" s="523"/>
      <c r="G30" s="523"/>
      <c r="H30" s="523"/>
      <c r="I30" s="1"/>
      <c r="J30" s="1"/>
      <c r="K30" s="1"/>
    </row>
    <row r="31" spans="1:13" s="23" customFormat="1" ht="15" customHeight="1" x14ac:dyDescent="0.25">
      <c r="A31" s="468" t="s">
        <v>309</v>
      </c>
      <c r="B31" s="523" t="s">
        <v>243</v>
      </c>
      <c r="C31" s="523"/>
      <c r="D31" s="523"/>
      <c r="E31" s="523"/>
      <c r="F31" s="523"/>
      <c r="G31" s="523"/>
      <c r="H31" s="523"/>
      <c r="I31" s="1"/>
      <c r="J31" s="1"/>
      <c r="K31" s="1"/>
    </row>
    <row r="32" spans="1:13" ht="12" customHeight="1" x14ac:dyDescent="0.25">
      <c r="A32" s="14"/>
      <c r="B32" s="87"/>
      <c r="C32" s="87"/>
      <c r="D32" s="87"/>
      <c r="E32" s="87"/>
      <c r="F32" s="87"/>
    </row>
    <row r="33" spans="1:1" x14ac:dyDescent="0.25">
      <c r="A33" s="12"/>
    </row>
    <row r="34" spans="1:1" x14ac:dyDescent="0.25">
      <c r="A34" s="12"/>
    </row>
  </sheetData>
  <mergeCells count="17">
    <mergeCell ref="A1:H1"/>
    <mergeCell ref="A2:H2"/>
    <mergeCell ref="A3:H3"/>
    <mergeCell ref="A4:H8"/>
    <mergeCell ref="B21:H21"/>
    <mergeCell ref="B19:H19"/>
    <mergeCell ref="B31:H31"/>
    <mergeCell ref="B20:H20"/>
    <mergeCell ref="B22:H22"/>
    <mergeCell ref="B23:H23"/>
    <mergeCell ref="B24:H24"/>
    <mergeCell ref="B25:H25"/>
    <mergeCell ref="B28:H28"/>
    <mergeCell ref="B30:H30"/>
    <mergeCell ref="B26:H26"/>
    <mergeCell ref="B27:H27"/>
    <mergeCell ref="B29:H29"/>
  </mergeCells>
  <hyperlinks>
    <hyperlink ref="A22" location="'Pop. Proj.'!A1" display="Pop. Proj." xr:uid="{00000000-0004-0000-0000-000000000000}"/>
    <hyperlink ref="A23" location="Attainment!A1" display="Attainment" xr:uid="{00000000-0004-0000-0000-000001000000}"/>
    <hyperlink ref="A26" location="'6-YR Grad Rate'!A1" display="6-Year Grad Rates" xr:uid="{00000000-0004-0000-0000-000002000000}"/>
    <hyperlink ref="A21" location="'Occ. Growth'!A1" display="Occ. Growth" xr:uid="{00000000-0004-0000-0000-000003000000}"/>
    <hyperlink ref="A20" location="Map!A1" display="Map" xr:uid="{00000000-0004-0000-0000-000004000000}"/>
    <hyperlink ref="A27" location="'HS to Coll. '!A1" display="HS to College - 60x30TX Target" xr:uid="{00000000-0004-0000-0000-000005000000}"/>
    <hyperlink ref="A24" location="'Comp by Inst Reg-counts'!A1" display="Comp by Inst Reg-counts" xr:uid="{00000000-0004-0000-0000-000006000000}"/>
    <hyperlink ref="A25" location="'Comp by Inst Reg-percent'!A1" display="Comp by Inst Reg-percent" xr:uid="{00000000-0004-0000-0000-000007000000}"/>
    <hyperlink ref="A28" location="'HS to Coll - College Readiness'!A1" display="HS to College - College Readiness" xr:uid="{00000000-0004-0000-0000-000008000000}"/>
    <hyperlink ref="A30" location="'Enrollment at Inst in Region'!Print_Area" display="Enrollment at Inst in Region" xr:uid="{00000000-0004-0000-0000-000009000000}"/>
    <hyperlink ref="A29" location="'Enrollment-Region of Residence'!A1" display="Enrollment - Region of Residence" xr:uid="{00000000-0004-0000-0000-00000A000000}"/>
    <hyperlink ref="A31" location="'Enrollment In&amp;Out'!A1" display="Enrollment In and Out" xr:uid="{176466A1-9C28-451B-87FA-1F201742EC9D}"/>
  </hyperlinks>
  <pageMargins left="0.25" right="0.25" top="0.75" bottom="0.75" header="0.3" footer="0.3"/>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S68"/>
  <sheetViews>
    <sheetView topLeftCell="A10" zoomScaleNormal="100" zoomScaleSheetLayoutView="100" workbookViewId="0">
      <selection activeCell="F57" sqref="F57"/>
    </sheetView>
  </sheetViews>
  <sheetFormatPr defaultColWidth="9.140625" defaultRowHeight="12.75" x14ac:dyDescent="0.2"/>
  <cols>
    <col min="1" max="1" width="12.5703125" style="12" bestFit="1" customWidth="1"/>
    <col min="2" max="2" width="33.42578125" style="12" customWidth="1"/>
    <col min="3" max="6" width="14.85546875" style="12" customWidth="1"/>
    <col min="7" max="7" width="13.140625" style="12" customWidth="1"/>
    <col min="8" max="8" width="17.85546875" style="12" customWidth="1"/>
    <col min="9" max="9" width="4.42578125" style="12" customWidth="1"/>
    <col min="10" max="10" width="11.140625" style="12" customWidth="1"/>
    <col min="11" max="11" width="22.140625" style="12" customWidth="1"/>
    <col min="12" max="12" width="35.42578125" style="12" customWidth="1"/>
    <col min="13" max="13" width="11.140625" style="12" customWidth="1"/>
    <col min="14" max="15" width="9.140625" style="12"/>
    <col min="16" max="16" width="12.7109375" style="12" customWidth="1"/>
    <col min="17" max="17" width="13.7109375" style="12" customWidth="1"/>
    <col min="18" max="24" width="9.140625" style="12"/>
    <col min="25" max="25" width="9.140625" style="12" customWidth="1"/>
    <col min="26" max="16384" width="9.140625" style="12"/>
  </cols>
  <sheetData>
    <row r="1" spans="1:14" ht="15" customHeight="1" x14ac:dyDescent="0.2">
      <c r="A1" s="526" t="s">
        <v>294</v>
      </c>
      <c r="B1" s="527"/>
      <c r="C1" s="527"/>
      <c r="D1" s="527"/>
      <c r="E1" s="527"/>
      <c r="F1" s="527"/>
      <c r="G1" s="527"/>
      <c r="H1" s="528"/>
      <c r="J1" s="200"/>
      <c r="K1" s="200"/>
    </row>
    <row r="2" spans="1:14" ht="15" customHeight="1" x14ac:dyDescent="0.2">
      <c r="A2" s="639"/>
      <c r="B2" s="640"/>
      <c r="C2" s="640"/>
      <c r="D2" s="640"/>
      <c r="E2" s="640"/>
      <c r="F2" s="640"/>
      <c r="G2" s="640"/>
      <c r="H2" s="641"/>
      <c r="I2" s="89"/>
      <c r="J2" s="89"/>
      <c r="K2" s="89"/>
      <c r="L2" s="89"/>
      <c r="M2" s="89"/>
      <c r="N2" s="89"/>
    </row>
    <row r="3" spans="1:14" s="129" customFormat="1" ht="30" customHeight="1" x14ac:dyDescent="0.2">
      <c r="A3" s="715" t="s">
        <v>228</v>
      </c>
      <c r="B3" s="716"/>
      <c r="C3" s="716"/>
      <c r="D3" s="716"/>
      <c r="E3" s="716"/>
      <c r="F3" s="716"/>
      <c r="G3" s="716"/>
      <c r="H3" s="717"/>
    </row>
    <row r="4" spans="1:14" s="129" customFormat="1" ht="18.75" customHeight="1" x14ac:dyDescent="0.2">
      <c r="A4" s="558" t="s">
        <v>348</v>
      </c>
      <c r="B4" s="559"/>
      <c r="C4" s="559"/>
      <c r="D4" s="559"/>
      <c r="E4" s="559"/>
      <c r="F4" s="559"/>
      <c r="G4" s="559"/>
      <c r="H4" s="560"/>
    </row>
    <row r="5" spans="1:14" s="129" customFormat="1" ht="18.75" customHeight="1" x14ac:dyDescent="0.2">
      <c r="A5" s="561"/>
      <c r="B5" s="562"/>
      <c r="C5" s="562"/>
      <c r="D5" s="562"/>
      <c r="E5" s="562"/>
      <c r="F5" s="562"/>
      <c r="G5" s="562"/>
      <c r="H5" s="563"/>
    </row>
    <row r="6" spans="1:14" s="129" customFormat="1" ht="18.75" customHeight="1" x14ac:dyDescent="0.2">
      <c r="A6" s="561"/>
      <c r="B6" s="562"/>
      <c r="C6" s="562"/>
      <c r="D6" s="562"/>
      <c r="E6" s="562"/>
      <c r="F6" s="562"/>
      <c r="G6" s="562"/>
      <c r="H6" s="563"/>
    </row>
    <row r="7" spans="1:14" s="129" customFormat="1" ht="18.75" customHeight="1" x14ac:dyDescent="0.2">
      <c r="A7" s="561"/>
      <c r="B7" s="562"/>
      <c r="C7" s="562"/>
      <c r="D7" s="562"/>
      <c r="E7" s="562"/>
      <c r="F7" s="562"/>
      <c r="G7" s="562"/>
      <c r="H7" s="563"/>
    </row>
    <row r="8" spans="1:14" s="129" customFormat="1" ht="18.75" customHeight="1" x14ac:dyDescent="0.2">
      <c r="A8" s="564"/>
      <c r="B8" s="565"/>
      <c r="C8" s="565"/>
      <c r="D8" s="565"/>
      <c r="E8" s="565"/>
      <c r="F8" s="565"/>
      <c r="G8" s="565"/>
      <c r="H8" s="566"/>
    </row>
    <row r="9" spans="1:14" s="129" customFormat="1" ht="15" customHeight="1" x14ac:dyDescent="0.2">
      <c r="A9" s="89"/>
      <c r="B9" s="89"/>
      <c r="C9" s="89"/>
      <c r="D9" s="89"/>
      <c r="E9" s="89"/>
      <c r="F9" s="89"/>
      <c r="G9" s="89"/>
      <c r="H9" s="89"/>
    </row>
    <row r="10" spans="1:14" ht="15" customHeight="1" x14ac:dyDescent="0.2">
      <c r="A10" s="201"/>
      <c r="B10" s="90"/>
      <c r="C10" s="90"/>
      <c r="D10" s="90"/>
      <c r="E10" s="90"/>
      <c r="F10" s="149"/>
      <c r="G10" s="56"/>
    </row>
    <row r="11" spans="1:14" x14ac:dyDescent="0.2">
      <c r="A11" s="162"/>
      <c r="B11" s="90"/>
      <c r="C11" s="90"/>
      <c r="D11" s="90"/>
      <c r="E11" s="90"/>
      <c r="F11" s="149"/>
      <c r="G11" s="17"/>
    </row>
    <row r="12" spans="1:14" x14ac:dyDescent="0.2">
      <c r="F12" s="129"/>
      <c r="G12" s="17"/>
    </row>
    <row r="13" spans="1:14" ht="60" customHeight="1" x14ac:dyDescent="0.2">
      <c r="F13" s="129"/>
      <c r="G13" s="17"/>
    </row>
    <row r="14" spans="1:14" x14ac:dyDescent="0.2">
      <c r="F14" s="129"/>
      <c r="G14" s="17"/>
    </row>
    <row r="15" spans="1:14" x14ac:dyDescent="0.2">
      <c r="F15" s="129"/>
      <c r="G15" s="55"/>
    </row>
    <row r="16" spans="1:14" x14ac:dyDescent="0.2">
      <c r="F16" s="129"/>
      <c r="G16" s="55"/>
    </row>
    <row r="17" spans="5:19" x14ac:dyDescent="0.2">
      <c r="F17" s="129"/>
      <c r="G17" s="55"/>
    </row>
    <row r="18" spans="5:19" ht="30" customHeight="1" x14ac:dyDescent="0.2">
      <c r="F18" s="129"/>
      <c r="G18" s="55"/>
    </row>
    <row r="21" spans="5:19" x14ac:dyDescent="0.2">
      <c r="E21" s="202"/>
      <c r="J21" s="129"/>
      <c r="K21" s="129"/>
      <c r="L21" s="129"/>
      <c r="M21" s="129"/>
      <c r="N21" s="129"/>
      <c r="O21" s="192"/>
      <c r="P21" s="192"/>
      <c r="R21" s="129"/>
      <c r="S21" s="129"/>
    </row>
    <row r="55" spans="1:11" x14ac:dyDescent="0.2">
      <c r="A55" s="720" t="s">
        <v>198</v>
      </c>
      <c r="B55" s="721"/>
      <c r="C55" s="721"/>
      <c r="D55" s="721"/>
      <c r="E55" s="722"/>
      <c r="F55" s="50"/>
      <c r="G55" s="50"/>
      <c r="H55" s="50"/>
    </row>
    <row r="56" spans="1:11" ht="26.25" customHeight="1" x14ac:dyDescent="0.2">
      <c r="A56" s="139"/>
      <c r="B56" s="90"/>
      <c r="C56" s="569" t="s">
        <v>320</v>
      </c>
      <c r="D56" s="569"/>
      <c r="E56" s="569"/>
    </row>
    <row r="57" spans="1:11" x14ac:dyDescent="0.2">
      <c r="A57" s="442" t="s">
        <v>197</v>
      </c>
      <c r="B57" s="443"/>
      <c r="C57" s="259">
        <v>2015</v>
      </c>
      <c r="D57" s="259">
        <v>2016</v>
      </c>
      <c r="E57" s="469">
        <v>2017</v>
      </c>
    </row>
    <row r="58" spans="1:11" ht="15" x14ac:dyDescent="0.25">
      <c r="A58" s="718" t="s">
        <v>193</v>
      </c>
      <c r="B58" s="302" t="s">
        <v>11</v>
      </c>
      <c r="C58" s="168">
        <v>0.57899999999999996</v>
      </c>
      <c r="D58" s="168">
        <v>0.58025570107649338</v>
      </c>
      <c r="E58" s="168">
        <v>0.61</v>
      </c>
      <c r="G58" s="473"/>
      <c r="H58" s="473"/>
      <c r="I58" s="473"/>
      <c r="J58" s="473"/>
      <c r="K58" s="472"/>
    </row>
    <row r="59" spans="1:11" x14ac:dyDescent="0.2">
      <c r="A59" s="719"/>
      <c r="B59" s="305" t="s">
        <v>294</v>
      </c>
      <c r="C59" s="168">
        <v>0.55500000000000005</v>
      </c>
      <c r="D59" s="168">
        <v>0.51549865229110514</v>
      </c>
      <c r="E59" s="168">
        <v>0.51700000000000002</v>
      </c>
    </row>
    <row r="60" spans="1:11" x14ac:dyDescent="0.2">
      <c r="A60" s="718" t="s">
        <v>194</v>
      </c>
      <c r="B60" s="305" t="s">
        <v>11</v>
      </c>
      <c r="C60" s="168">
        <v>0.63400000000000001</v>
      </c>
      <c r="D60" s="168">
        <v>0.63255511266574471</v>
      </c>
      <c r="E60" s="168">
        <v>0.65300000000000002</v>
      </c>
    </row>
    <row r="61" spans="1:11" x14ac:dyDescent="0.2">
      <c r="A61" s="719"/>
      <c r="B61" s="305" t="s">
        <v>294</v>
      </c>
      <c r="C61" s="168">
        <v>0.60099999999999998</v>
      </c>
      <c r="D61" s="168">
        <v>0.57075471698113212</v>
      </c>
      <c r="E61" s="168">
        <v>0.55800000000000005</v>
      </c>
    </row>
    <row r="62" spans="1:11" x14ac:dyDescent="0.2">
      <c r="A62" s="718" t="s">
        <v>195</v>
      </c>
      <c r="B62" s="305" t="s">
        <v>11</v>
      </c>
      <c r="C62" s="168">
        <v>0.77300000000000002</v>
      </c>
      <c r="D62" s="168">
        <v>0.77828845684535919</v>
      </c>
      <c r="E62" s="168">
        <v>0.85599999999999998</v>
      </c>
    </row>
    <row r="63" spans="1:11" x14ac:dyDescent="0.2">
      <c r="A63" s="719"/>
      <c r="B63" s="305" t="s">
        <v>294</v>
      </c>
      <c r="C63" s="168">
        <v>0.76600000000000001</v>
      </c>
      <c r="D63" s="168">
        <v>0.72944743935309975</v>
      </c>
      <c r="E63" s="168">
        <v>0.80200000000000005</v>
      </c>
    </row>
    <row r="64" spans="1:11" x14ac:dyDescent="0.2">
      <c r="A64" s="718" t="s">
        <v>196</v>
      </c>
      <c r="B64" s="305" t="s">
        <v>11</v>
      </c>
      <c r="C64" s="168">
        <v>0.75800000000000001</v>
      </c>
      <c r="D64" s="168">
        <v>0.75913799181105779</v>
      </c>
      <c r="E64" s="168">
        <v>0.78700000000000003</v>
      </c>
    </row>
    <row r="65" spans="1:8" x14ac:dyDescent="0.2">
      <c r="A65" s="719"/>
      <c r="B65" s="305" t="s">
        <v>294</v>
      </c>
      <c r="C65" s="168">
        <v>0.76100000000000001</v>
      </c>
      <c r="D65" s="168">
        <v>0.72540431266846361</v>
      </c>
      <c r="E65" s="168">
        <v>0.749</v>
      </c>
    </row>
    <row r="67" spans="1:8" x14ac:dyDescent="0.2">
      <c r="A67" s="12" t="s">
        <v>192</v>
      </c>
    </row>
    <row r="68" spans="1:8" x14ac:dyDescent="0.2">
      <c r="A68" s="12" t="s">
        <v>239</v>
      </c>
      <c r="H68" s="14" t="s">
        <v>31</v>
      </c>
    </row>
  </sheetData>
  <mergeCells count="10">
    <mergeCell ref="A1:H1"/>
    <mergeCell ref="A2:H2"/>
    <mergeCell ref="A3:H3"/>
    <mergeCell ref="A4:H8"/>
    <mergeCell ref="A64:A65"/>
    <mergeCell ref="A55:E55"/>
    <mergeCell ref="C56:E56"/>
    <mergeCell ref="A58:A59"/>
    <mergeCell ref="A60:A61"/>
    <mergeCell ref="A62:A63"/>
  </mergeCells>
  <hyperlinks>
    <hyperlink ref="H68" location="Contents!A1" display="Back to Contents" xr:uid="{00000000-0004-0000-0900-000000000000}"/>
  </hyperlinks>
  <pageMargins left="0.25" right="0.25" top="0.75" bottom="0.75" header="0.3" footer="0.3"/>
  <pageSetup scale="72" fitToHeight="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O36"/>
  <sheetViews>
    <sheetView zoomScaleNormal="100" zoomScaleSheetLayoutView="100" workbookViewId="0">
      <selection activeCell="H19" sqref="H19"/>
    </sheetView>
  </sheetViews>
  <sheetFormatPr defaultColWidth="9.140625" defaultRowHeight="12.75" x14ac:dyDescent="0.2"/>
  <cols>
    <col min="1" max="1" width="11.7109375" style="12" customWidth="1"/>
    <col min="2" max="2" width="11.5703125" style="12" customWidth="1"/>
    <col min="3" max="3" width="10.140625" style="12" customWidth="1"/>
    <col min="4" max="5" width="11.28515625" style="12" bestFit="1" customWidth="1"/>
    <col min="6" max="7" width="9.140625" style="12"/>
    <col min="8" max="8" width="9.140625" style="12" customWidth="1"/>
    <col min="9" max="16384" width="9.140625" style="12"/>
  </cols>
  <sheetData>
    <row r="1" spans="1:15" ht="15" customHeight="1" x14ac:dyDescent="0.2">
      <c r="A1" s="526" t="s">
        <v>294</v>
      </c>
      <c r="B1" s="527"/>
      <c r="C1" s="527"/>
      <c r="D1" s="527"/>
      <c r="E1" s="527"/>
      <c r="F1" s="527"/>
      <c r="G1" s="527"/>
      <c r="H1" s="527"/>
      <c r="I1" s="527"/>
      <c r="J1" s="527"/>
      <c r="K1" s="527"/>
      <c r="L1" s="527"/>
      <c r="M1" s="528"/>
    </row>
    <row r="2" spans="1:15" ht="15" customHeight="1" x14ac:dyDescent="0.2">
      <c r="A2" s="697"/>
      <c r="B2" s="698"/>
      <c r="C2" s="698"/>
      <c r="D2" s="698"/>
      <c r="E2" s="698"/>
      <c r="F2" s="698"/>
      <c r="G2" s="698"/>
      <c r="H2" s="698"/>
      <c r="I2" s="698"/>
      <c r="J2" s="698"/>
      <c r="K2" s="698"/>
      <c r="L2" s="698"/>
      <c r="M2" s="699"/>
      <c r="N2" s="89"/>
      <c r="O2" s="89"/>
    </row>
    <row r="3" spans="1:15" s="129" customFormat="1" ht="15" customHeight="1" x14ac:dyDescent="0.2">
      <c r="A3" s="526" t="s">
        <v>349</v>
      </c>
      <c r="B3" s="527"/>
      <c r="C3" s="527"/>
      <c r="D3" s="527"/>
      <c r="E3" s="527"/>
      <c r="F3" s="527"/>
      <c r="G3" s="527"/>
      <c r="H3" s="527"/>
      <c r="I3" s="527"/>
      <c r="J3" s="527"/>
      <c r="K3" s="527"/>
      <c r="L3" s="527"/>
      <c r="M3" s="528"/>
      <c r="N3" s="89"/>
    </row>
    <row r="4" spans="1:15" s="129" customFormat="1" ht="15" customHeight="1" x14ac:dyDescent="0.2">
      <c r="A4" s="558" t="s">
        <v>350</v>
      </c>
      <c r="B4" s="559"/>
      <c r="C4" s="559"/>
      <c r="D4" s="559"/>
      <c r="E4" s="559"/>
      <c r="F4" s="559"/>
      <c r="G4" s="559"/>
      <c r="H4" s="559"/>
      <c r="I4" s="559"/>
      <c r="J4" s="559"/>
      <c r="K4" s="559"/>
      <c r="L4" s="559"/>
      <c r="M4" s="560"/>
      <c r="N4" s="89"/>
    </row>
    <row r="5" spans="1:15" s="129" customFormat="1" ht="15" customHeight="1" x14ac:dyDescent="0.2">
      <c r="A5" s="561"/>
      <c r="B5" s="562"/>
      <c r="C5" s="562"/>
      <c r="D5" s="562"/>
      <c r="E5" s="562"/>
      <c r="F5" s="562"/>
      <c r="G5" s="562"/>
      <c r="H5" s="562"/>
      <c r="I5" s="562"/>
      <c r="J5" s="562"/>
      <c r="K5" s="562"/>
      <c r="L5" s="562"/>
      <c r="M5" s="563"/>
      <c r="N5" s="89"/>
    </row>
    <row r="6" spans="1:15" s="129" customFormat="1" ht="15" customHeight="1" x14ac:dyDescent="0.2">
      <c r="A6" s="561"/>
      <c r="B6" s="562"/>
      <c r="C6" s="562"/>
      <c r="D6" s="562"/>
      <c r="E6" s="562"/>
      <c r="F6" s="562"/>
      <c r="G6" s="562"/>
      <c r="H6" s="562"/>
      <c r="I6" s="562"/>
      <c r="J6" s="562"/>
      <c r="K6" s="562"/>
      <c r="L6" s="562"/>
      <c r="M6" s="563"/>
      <c r="N6" s="89"/>
    </row>
    <row r="7" spans="1:15" s="129" customFormat="1" ht="15" customHeight="1" x14ac:dyDescent="0.2">
      <c r="A7" s="561"/>
      <c r="B7" s="562"/>
      <c r="C7" s="562"/>
      <c r="D7" s="562"/>
      <c r="E7" s="562"/>
      <c r="F7" s="562"/>
      <c r="G7" s="562"/>
      <c r="H7" s="562"/>
      <c r="I7" s="562"/>
      <c r="J7" s="562"/>
      <c r="K7" s="562"/>
      <c r="L7" s="562"/>
      <c r="M7" s="563"/>
      <c r="N7" s="89"/>
    </row>
    <row r="8" spans="1:15" s="129" customFormat="1" ht="15" customHeight="1" x14ac:dyDescent="0.2">
      <c r="A8" s="564"/>
      <c r="B8" s="565"/>
      <c r="C8" s="565"/>
      <c r="D8" s="565"/>
      <c r="E8" s="565"/>
      <c r="F8" s="565"/>
      <c r="G8" s="565"/>
      <c r="H8" s="565"/>
      <c r="I8" s="565"/>
      <c r="J8" s="565"/>
      <c r="K8" s="565"/>
      <c r="L8" s="565"/>
      <c r="M8" s="566"/>
      <c r="N8" s="89"/>
    </row>
    <row r="9" spans="1:15" ht="15" customHeight="1" thickBot="1" x14ac:dyDescent="0.25">
      <c r="I9" s="45"/>
    </row>
    <row r="10" spans="1:15" ht="15" customHeight="1" thickBot="1" x14ac:dyDescent="0.25">
      <c r="C10" s="726" t="s">
        <v>201</v>
      </c>
      <c r="D10" s="726"/>
      <c r="E10" s="726"/>
      <c r="F10" s="726"/>
      <c r="G10" s="726"/>
      <c r="H10" s="726" t="s">
        <v>37</v>
      </c>
      <c r="I10" s="726"/>
      <c r="J10" s="726"/>
      <c r="K10" s="726"/>
    </row>
    <row r="11" spans="1:15" ht="25.5" customHeight="1" x14ac:dyDescent="0.2">
      <c r="A11" s="81" t="s">
        <v>6</v>
      </c>
      <c r="B11" s="322" t="s">
        <v>240</v>
      </c>
      <c r="C11" s="324" t="s">
        <v>15</v>
      </c>
      <c r="D11" s="319" t="s">
        <v>3</v>
      </c>
      <c r="E11" s="320" t="s">
        <v>5</v>
      </c>
      <c r="F11" s="321" t="s">
        <v>4</v>
      </c>
      <c r="G11" s="319" t="s">
        <v>16</v>
      </c>
      <c r="H11" s="332" t="s">
        <v>3</v>
      </c>
      <c r="I11" s="333" t="s">
        <v>5</v>
      </c>
      <c r="J11" s="334" t="s">
        <v>4</v>
      </c>
      <c r="K11" s="335" t="s">
        <v>16</v>
      </c>
    </row>
    <row r="12" spans="1:15" x14ac:dyDescent="0.2">
      <c r="A12" s="724">
        <v>2000</v>
      </c>
      <c r="B12" s="223" t="s">
        <v>17</v>
      </c>
      <c r="C12" s="325">
        <f>SUM(D12:G12)</f>
        <v>10834</v>
      </c>
      <c r="D12" s="133">
        <v>8070</v>
      </c>
      <c r="E12" s="133">
        <v>2150</v>
      </c>
      <c r="F12" s="133">
        <v>350</v>
      </c>
      <c r="G12" s="326">
        <v>264</v>
      </c>
      <c r="H12" s="336">
        <f>D12/C12</f>
        <v>0.74487723832379549</v>
      </c>
      <c r="I12" s="330">
        <f>E12/C12</f>
        <v>0.19844932619531105</v>
      </c>
      <c r="J12" s="330">
        <f>F12/C12</f>
        <v>3.2305704264352961E-2</v>
      </c>
      <c r="K12" s="301">
        <f>G12/C12</f>
        <v>2.4367731216540522E-2</v>
      </c>
      <c r="L12" s="435"/>
    </row>
    <row r="13" spans="1:15" ht="15" customHeight="1" x14ac:dyDescent="0.2">
      <c r="A13" s="725"/>
      <c r="B13" s="224" t="s">
        <v>18</v>
      </c>
      <c r="C13" s="287">
        <f>SUM(D13:G13)</f>
        <v>12160</v>
      </c>
      <c r="D13" s="206">
        <v>7652</v>
      </c>
      <c r="E13" s="206">
        <v>3803</v>
      </c>
      <c r="F13" s="206">
        <v>483</v>
      </c>
      <c r="G13" s="327">
        <v>222</v>
      </c>
      <c r="H13" s="337">
        <f>D13/C13</f>
        <v>0.62927631578947374</v>
      </c>
      <c r="I13" s="331">
        <f>E13/C13</f>
        <v>0.31274671052631581</v>
      </c>
      <c r="J13" s="331">
        <f>F13/C13</f>
        <v>3.9720394736842107E-2</v>
      </c>
      <c r="K13" s="304">
        <f>G13/C13</f>
        <v>1.8256578947368422E-2</v>
      </c>
      <c r="L13" s="435"/>
    </row>
    <row r="14" spans="1:15" x14ac:dyDescent="0.2">
      <c r="A14" s="723">
        <v>2017</v>
      </c>
      <c r="B14" s="323" t="s">
        <v>17</v>
      </c>
      <c r="C14" s="274">
        <f>SUM(D14:G14)</f>
        <v>11572</v>
      </c>
      <c r="D14" s="194">
        <v>5732</v>
      </c>
      <c r="E14" s="194">
        <v>4833</v>
      </c>
      <c r="F14" s="194">
        <v>427</v>
      </c>
      <c r="G14" s="328">
        <v>580</v>
      </c>
      <c r="H14" s="336">
        <f>D14/C14</f>
        <v>0.49533356377462839</v>
      </c>
      <c r="I14" s="330">
        <f>E14/C14</f>
        <v>0.41764604217075701</v>
      </c>
      <c r="J14" s="330">
        <f>F14/C14</f>
        <v>3.6899412374697543E-2</v>
      </c>
      <c r="K14" s="301">
        <f>G14/C14</f>
        <v>5.0120981679917041E-2</v>
      </c>
      <c r="L14" s="435"/>
    </row>
    <row r="15" spans="1:15" ht="13.5" thickBot="1" x14ac:dyDescent="0.25">
      <c r="A15" s="723"/>
      <c r="B15" s="224" t="s">
        <v>18</v>
      </c>
      <c r="C15" s="289">
        <f>SUM(D15:G15)</f>
        <v>15616</v>
      </c>
      <c r="D15" s="290">
        <v>5471</v>
      </c>
      <c r="E15" s="290">
        <v>8734</v>
      </c>
      <c r="F15" s="290">
        <v>747</v>
      </c>
      <c r="G15" s="329">
        <v>664</v>
      </c>
      <c r="H15" s="338">
        <f>D15/C15</f>
        <v>0.35034579918032788</v>
      </c>
      <c r="I15" s="339">
        <f>E15/C15</f>
        <v>0.55929815573770492</v>
      </c>
      <c r="J15" s="339">
        <f>F15/C15</f>
        <v>4.7835553278688527E-2</v>
      </c>
      <c r="K15" s="340">
        <f>G15/C15</f>
        <v>4.2520491803278687E-2</v>
      </c>
      <c r="L15" s="435"/>
    </row>
    <row r="16" spans="1:15" x14ac:dyDescent="0.2">
      <c r="H16" s="90"/>
    </row>
    <row r="19" ht="12.75" customHeight="1" x14ac:dyDescent="0.2"/>
    <row r="35" spans="1:12" x14ac:dyDescent="0.2">
      <c r="A35" s="12" t="s">
        <v>186</v>
      </c>
    </row>
    <row r="36" spans="1:12" x14ac:dyDescent="0.2">
      <c r="L36" s="14" t="s">
        <v>31</v>
      </c>
    </row>
  </sheetData>
  <mergeCells count="8">
    <mergeCell ref="A14:A15"/>
    <mergeCell ref="A12:A13"/>
    <mergeCell ref="C10:G10"/>
    <mergeCell ref="A1:M1"/>
    <mergeCell ref="A2:M2"/>
    <mergeCell ref="A3:M3"/>
    <mergeCell ref="A4:M8"/>
    <mergeCell ref="H10:K10"/>
  </mergeCells>
  <hyperlinks>
    <hyperlink ref="L36" location="Contents!A1" display="Back to Contents" xr:uid="{00000000-0004-0000-0A00-000000000000}"/>
  </hyperlinks>
  <pageMargins left="0.25" right="0.25" top="0.75" bottom="0.75" header="0.3" footer="0.3"/>
  <pageSetup scale="78"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P50"/>
  <sheetViews>
    <sheetView topLeftCell="A13" zoomScaleNormal="100" zoomScaleSheetLayoutView="100" workbookViewId="0">
      <selection activeCell="A2" sqref="A2:I2"/>
    </sheetView>
  </sheetViews>
  <sheetFormatPr defaultColWidth="9.140625" defaultRowHeight="15" x14ac:dyDescent="0.25"/>
  <cols>
    <col min="1" max="9" width="11.7109375" style="12" customWidth="1"/>
    <col min="10" max="11" width="9.140625" style="12"/>
    <col min="12" max="12" width="9.140625" style="1"/>
    <col min="13" max="13" width="9.140625" style="204"/>
    <col min="14" max="14" width="10.85546875" style="204" customWidth="1"/>
    <col min="15" max="16384" width="9.140625" style="204"/>
  </cols>
  <sheetData>
    <row r="1" spans="1:16" ht="15" customHeight="1" x14ac:dyDescent="0.25">
      <c r="A1" s="526" t="s">
        <v>294</v>
      </c>
      <c r="B1" s="527"/>
      <c r="C1" s="527"/>
      <c r="D1" s="527"/>
      <c r="E1" s="527"/>
      <c r="F1" s="527"/>
      <c r="G1" s="527"/>
      <c r="H1" s="527"/>
      <c r="I1" s="528"/>
      <c r="J1" s="204"/>
      <c r="K1" s="129"/>
    </row>
    <row r="2" spans="1:16" ht="15" customHeight="1" x14ac:dyDescent="0.25">
      <c r="A2" s="639"/>
      <c r="B2" s="640"/>
      <c r="C2" s="640"/>
      <c r="D2" s="640"/>
      <c r="E2" s="640"/>
      <c r="F2" s="640"/>
      <c r="G2" s="640"/>
      <c r="H2" s="640"/>
      <c r="I2" s="641"/>
      <c r="J2" s="227"/>
      <c r="K2" s="227"/>
    </row>
    <row r="3" spans="1:16" s="11" customFormat="1" ht="15" customHeight="1" x14ac:dyDescent="0.25">
      <c r="A3" s="526" t="s">
        <v>252</v>
      </c>
      <c r="B3" s="527"/>
      <c r="C3" s="527"/>
      <c r="D3" s="527"/>
      <c r="E3" s="527"/>
      <c r="F3" s="527"/>
      <c r="G3" s="527"/>
      <c r="H3" s="527"/>
      <c r="I3" s="528"/>
      <c r="J3" s="426"/>
      <c r="K3" s="89"/>
      <c r="L3" s="9"/>
      <c r="M3" s="9"/>
      <c r="N3" s="9"/>
    </row>
    <row r="4" spans="1:16" s="11" customFormat="1" ht="15" customHeight="1" x14ac:dyDescent="0.25">
      <c r="A4" s="558" t="s">
        <v>318</v>
      </c>
      <c r="B4" s="559"/>
      <c r="C4" s="559"/>
      <c r="D4" s="559"/>
      <c r="E4" s="559"/>
      <c r="F4" s="559"/>
      <c r="G4" s="559"/>
      <c r="H4" s="559"/>
      <c r="I4" s="560"/>
      <c r="J4" s="225"/>
      <c r="K4" s="89"/>
    </row>
    <row r="5" spans="1:16" s="11" customFormat="1" ht="15" customHeight="1" x14ac:dyDescent="0.25">
      <c r="A5" s="561"/>
      <c r="B5" s="562"/>
      <c r="C5" s="562"/>
      <c r="D5" s="562"/>
      <c r="E5" s="562"/>
      <c r="F5" s="562"/>
      <c r="G5" s="562"/>
      <c r="H5" s="562"/>
      <c r="I5" s="563"/>
      <c r="J5" s="225"/>
      <c r="K5" s="89"/>
    </row>
    <row r="6" spans="1:16" s="11" customFormat="1" ht="15" customHeight="1" x14ac:dyDescent="0.25">
      <c r="A6" s="561"/>
      <c r="B6" s="562"/>
      <c r="C6" s="562"/>
      <c r="D6" s="562"/>
      <c r="E6" s="562"/>
      <c r="F6" s="562"/>
      <c r="G6" s="562"/>
      <c r="H6" s="562"/>
      <c r="I6" s="563"/>
      <c r="J6" s="225"/>
      <c r="K6" s="89"/>
    </row>
    <row r="7" spans="1:16" s="11" customFormat="1" ht="15" customHeight="1" x14ac:dyDescent="0.25">
      <c r="A7" s="561"/>
      <c r="B7" s="562"/>
      <c r="C7" s="562"/>
      <c r="D7" s="562"/>
      <c r="E7" s="562"/>
      <c r="F7" s="562"/>
      <c r="G7" s="562"/>
      <c r="H7" s="562"/>
      <c r="I7" s="563"/>
      <c r="J7" s="225"/>
      <c r="K7" s="89"/>
      <c r="L7" s="204"/>
      <c r="M7" s="204"/>
      <c r="N7" s="204"/>
      <c r="O7" s="204"/>
      <c r="P7" s="204"/>
    </row>
    <row r="8" spans="1:16" s="11" customFormat="1" ht="15" customHeight="1" x14ac:dyDescent="0.25">
      <c r="A8" s="564"/>
      <c r="B8" s="565"/>
      <c r="C8" s="565"/>
      <c r="D8" s="565"/>
      <c r="E8" s="565"/>
      <c r="F8" s="565"/>
      <c r="G8" s="565"/>
      <c r="H8" s="565"/>
      <c r="I8" s="566"/>
      <c r="J8" s="225"/>
      <c r="K8" s="89"/>
      <c r="L8" s="204"/>
      <c r="M8" s="204"/>
      <c r="N8" s="204"/>
      <c r="O8" s="204"/>
      <c r="P8" s="204"/>
    </row>
    <row r="9" spans="1:16" s="129" customFormat="1" ht="15" customHeight="1" thickBot="1" x14ac:dyDescent="0.25"/>
    <row r="10" spans="1:16" s="12" customFormat="1" ht="26.25" customHeight="1" x14ac:dyDescent="0.2">
      <c r="A10" s="729" t="s">
        <v>6</v>
      </c>
      <c r="B10" s="730" t="s">
        <v>240</v>
      </c>
      <c r="C10" s="731" t="s">
        <v>15</v>
      </c>
      <c r="D10" s="727" t="s">
        <v>15</v>
      </c>
      <c r="E10" s="728"/>
      <c r="F10" s="727" t="s">
        <v>3</v>
      </c>
      <c r="G10" s="728"/>
      <c r="H10" s="727" t="s">
        <v>5</v>
      </c>
      <c r="I10" s="728"/>
      <c r="J10" s="727" t="s">
        <v>4</v>
      </c>
      <c r="K10" s="728"/>
      <c r="L10" s="727" t="s">
        <v>16</v>
      </c>
      <c r="M10" s="728"/>
    </row>
    <row r="11" spans="1:16" s="12" customFormat="1" ht="12.75" x14ac:dyDescent="0.2">
      <c r="A11" s="729"/>
      <c r="B11" s="730"/>
      <c r="C11" s="732"/>
      <c r="D11" s="85" t="s">
        <v>2</v>
      </c>
      <c r="E11" s="86" t="s">
        <v>1</v>
      </c>
      <c r="F11" s="85" t="s">
        <v>2</v>
      </c>
      <c r="G11" s="86" t="s">
        <v>1</v>
      </c>
      <c r="H11" s="85" t="s">
        <v>2</v>
      </c>
      <c r="I11" s="86" t="s">
        <v>1</v>
      </c>
      <c r="J11" s="85" t="s">
        <v>2</v>
      </c>
      <c r="K11" s="86" t="s">
        <v>1</v>
      </c>
      <c r="L11" s="85" t="s">
        <v>2</v>
      </c>
      <c r="M11" s="86" t="s">
        <v>1</v>
      </c>
    </row>
    <row r="12" spans="1:16" s="12" customFormat="1" ht="12.75" x14ac:dyDescent="0.2">
      <c r="A12" s="462"/>
      <c r="B12" s="224" t="s">
        <v>18</v>
      </c>
      <c r="C12" s="207">
        <f>E12+D12</f>
        <v>13556</v>
      </c>
      <c r="D12" s="207">
        <v>8208</v>
      </c>
      <c r="E12" s="212">
        <v>5348</v>
      </c>
      <c r="F12" s="213">
        <v>3134</v>
      </c>
      <c r="G12" s="214">
        <v>2117</v>
      </c>
      <c r="H12" s="213">
        <v>4160</v>
      </c>
      <c r="I12" s="214">
        <v>2553</v>
      </c>
      <c r="J12" s="213">
        <v>387</v>
      </c>
      <c r="K12" s="214">
        <v>302</v>
      </c>
      <c r="L12" s="215">
        <v>527</v>
      </c>
      <c r="M12" s="216">
        <v>376</v>
      </c>
    </row>
    <row r="13" spans="1:16" s="12" customFormat="1" ht="12.75" x14ac:dyDescent="0.2">
      <c r="A13" s="741">
        <v>2015</v>
      </c>
      <c r="B13" s="223" t="s">
        <v>17</v>
      </c>
      <c r="C13" s="208">
        <f>E13+D13</f>
        <v>14572</v>
      </c>
      <c r="D13" s="208">
        <v>8376</v>
      </c>
      <c r="E13" s="209">
        <v>6196</v>
      </c>
      <c r="F13" s="210">
        <v>3820</v>
      </c>
      <c r="G13" s="211">
        <v>2836</v>
      </c>
      <c r="H13" s="210">
        <v>3239</v>
      </c>
      <c r="I13" s="211">
        <v>2257</v>
      </c>
      <c r="J13" s="210">
        <v>444</v>
      </c>
      <c r="K13" s="211">
        <v>437</v>
      </c>
      <c r="L13" s="208">
        <v>873</v>
      </c>
      <c r="M13" s="209">
        <v>666</v>
      </c>
    </row>
    <row r="14" spans="1:16" s="12" customFormat="1" ht="12.75" x14ac:dyDescent="0.2">
      <c r="A14" s="741"/>
      <c r="B14" s="224" t="s">
        <v>18</v>
      </c>
      <c r="C14" s="207">
        <f>E14+D14</f>
        <v>15449</v>
      </c>
      <c r="D14" s="207">
        <v>9051</v>
      </c>
      <c r="E14" s="212">
        <v>6398</v>
      </c>
      <c r="F14" s="213">
        <v>3325</v>
      </c>
      <c r="G14" s="214">
        <v>2474</v>
      </c>
      <c r="H14" s="213">
        <v>4719</v>
      </c>
      <c r="I14" s="214">
        <v>3143</v>
      </c>
      <c r="J14" s="213">
        <v>462</v>
      </c>
      <c r="K14" s="214">
        <v>377</v>
      </c>
      <c r="L14" s="215">
        <v>545</v>
      </c>
      <c r="M14" s="216">
        <v>404</v>
      </c>
    </row>
    <row r="15" spans="1:16" s="12" customFormat="1" ht="12.75" x14ac:dyDescent="0.2">
      <c r="A15" s="723">
        <v>2016</v>
      </c>
      <c r="B15" s="223" t="s">
        <v>17</v>
      </c>
      <c r="C15" s="208">
        <f>E15+D15</f>
        <v>15999</v>
      </c>
      <c r="D15" s="208">
        <v>9183</v>
      </c>
      <c r="E15" s="209">
        <v>6816</v>
      </c>
      <c r="F15" s="210">
        <v>4251</v>
      </c>
      <c r="G15" s="211">
        <v>3211</v>
      </c>
      <c r="H15" s="210">
        <v>3452</v>
      </c>
      <c r="I15" s="211">
        <v>2350</v>
      </c>
      <c r="J15" s="210">
        <v>565</v>
      </c>
      <c r="K15" s="211">
        <v>557</v>
      </c>
      <c r="L15" s="208">
        <v>915</v>
      </c>
      <c r="M15" s="209">
        <v>698</v>
      </c>
    </row>
    <row r="16" spans="1:16" s="12" customFormat="1" ht="12.75" x14ac:dyDescent="0.2">
      <c r="A16" s="723"/>
      <c r="B16" s="224" t="s">
        <v>18</v>
      </c>
      <c r="C16" s="501">
        <f>E16+D16</f>
        <v>16396</v>
      </c>
      <c r="D16" s="501">
        <v>9626</v>
      </c>
      <c r="E16" s="502">
        <v>6770</v>
      </c>
      <c r="F16" s="503">
        <v>3525</v>
      </c>
      <c r="G16" s="504">
        <v>2555</v>
      </c>
      <c r="H16" s="503">
        <v>5118</v>
      </c>
      <c r="I16" s="504">
        <v>3445</v>
      </c>
      <c r="J16" s="503">
        <v>538</v>
      </c>
      <c r="K16" s="504">
        <v>365</v>
      </c>
      <c r="L16" s="505">
        <v>445</v>
      </c>
      <c r="M16" s="506">
        <v>405</v>
      </c>
    </row>
    <row r="17" spans="1:16" s="12" customFormat="1" ht="12.75" x14ac:dyDescent="0.2">
      <c r="A17" s="724">
        <v>2017</v>
      </c>
      <c r="B17" s="223" t="s">
        <v>17</v>
      </c>
      <c r="C17" s="208">
        <v>17211</v>
      </c>
      <c r="D17" s="208">
        <v>9990</v>
      </c>
      <c r="E17" s="209">
        <v>7221</v>
      </c>
      <c r="F17" s="210">
        <v>4700</v>
      </c>
      <c r="G17" s="211">
        <v>3438</v>
      </c>
      <c r="H17" s="210">
        <v>3934</v>
      </c>
      <c r="I17" s="211">
        <v>2630</v>
      </c>
      <c r="J17" s="210">
        <v>613</v>
      </c>
      <c r="K17" s="211">
        <v>559</v>
      </c>
      <c r="L17" s="208">
        <v>544</v>
      </c>
      <c r="M17" s="209">
        <v>429</v>
      </c>
    </row>
    <row r="18" spans="1:16" s="11" customFormat="1" ht="15" customHeight="1" thickBot="1" x14ac:dyDescent="0.3">
      <c r="A18" s="725"/>
      <c r="B18" s="507" t="s">
        <v>18</v>
      </c>
      <c r="C18" s="217">
        <v>16184</v>
      </c>
      <c r="D18" s="217">
        <v>9675</v>
      </c>
      <c r="E18" s="218">
        <v>6509</v>
      </c>
      <c r="F18" s="219">
        <v>3292</v>
      </c>
      <c r="G18" s="220">
        <v>2365</v>
      </c>
      <c r="H18" s="219">
        <v>5384</v>
      </c>
      <c r="I18" s="220">
        <v>3423</v>
      </c>
      <c r="J18" s="219">
        <v>556</v>
      </c>
      <c r="K18" s="220">
        <v>332</v>
      </c>
      <c r="L18" s="221">
        <v>310</v>
      </c>
      <c r="M18" s="222">
        <v>279</v>
      </c>
      <c r="N18" s="204"/>
      <c r="O18" s="204"/>
      <c r="P18" s="204"/>
    </row>
    <row r="19" spans="1:16" x14ac:dyDescent="0.25">
      <c r="L19" s="204"/>
    </row>
    <row r="20" spans="1:16" x14ac:dyDescent="0.25">
      <c r="L20" s="204"/>
    </row>
    <row r="21" spans="1:16" x14ac:dyDescent="0.25">
      <c r="L21" s="204"/>
    </row>
    <row r="22" spans="1:16" x14ac:dyDescent="0.25">
      <c r="L22" s="204"/>
    </row>
    <row r="23" spans="1:16" x14ac:dyDescent="0.25">
      <c r="L23" s="204"/>
    </row>
    <row r="24" spans="1:16" x14ac:dyDescent="0.25">
      <c r="K24" s="204"/>
      <c r="L24" s="204"/>
    </row>
    <row r="25" spans="1:16" x14ac:dyDescent="0.25">
      <c r="K25" s="204"/>
      <c r="L25" s="204"/>
    </row>
    <row r="26" spans="1:16" x14ac:dyDescent="0.25">
      <c r="K26" s="204"/>
      <c r="L26" s="204"/>
    </row>
    <row r="27" spans="1:16" ht="15" customHeight="1" x14ac:dyDescent="0.25">
      <c r="K27" s="204"/>
      <c r="L27" s="204"/>
    </row>
    <row r="28" spans="1:16" x14ac:dyDescent="0.25">
      <c r="K28" s="204"/>
      <c r="L28" s="204"/>
    </row>
    <row r="29" spans="1:16" x14ac:dyDescent="0.25">
      <c r="K29" s="204"/>
      <c r="L29" s="204"/>
    </row>
    <row r="30" spans="1:16" x14ac:dyDescent="0.25">
      <c r="K30" s="204"/>
      <c r="L30" s="204"/>
    </row>
    <row r="31" spans="1:16" x14ac:dyDescent="0.25">
      <c r="K31" s="204"/>
      <c r="L31" s="204"/>
    </row>
    <row r="32" spans="1:16" x14ac:dyDescent="0.25">
      <c r="K32" s="204"/>
      <c r="L32" s="204"/>
    </row>
    <row r="33" spans="1:12" x14ac:dyDescent="0.25">
      <c r="K33" s="204"/>
      <c r="L33" s="204"/>
    </row>
    <row r="34" spans="1:12" ht="15" customHeight="1" x14ac:dyDescent="0.25">
      <c r="K34" s="204"/>
      <c r="L34" s="204"/>
    </row>
    <row r="35" spans="1:12" x14ac:dyDescent="0.25">
      <c r="A35" s="739" t="s">
        <v>294</v>
      </c>
      <c r="B35" s="740"/>
      <c r="C35" s="412" t="s">
        <v>2</v>
      </c>
      <c r="D35" s="412" t="s">
        <v>1</v>
      </c>
      <c r="K35" s="204"/>
      <c r="L35" s="204"/>
    </row>
    <row r="36" spans="1:12" x14ac:dyDescent="0.25">
      <c r="A36" s="735" t="s">
        <v>3</v>
      </c>
      <c r="B36" s="341" t="s">
        <v>60</v>
      </c>
      <c r="C36" s="421">
        <v>0.57753747849594494</v>
      </c>
      <c r="D36" s="421">
        <v>0.42246252150405506</v>
      </c>
      <c r="E36" s="232"/>
      <c r="K36" s="204"/>
      <c r="L36" s="204"/>
    </row>
    <row r="37" spans="1:12" x14ac:dyDescent="0.25">
      <c r="A37" s="736"/>
      <c r="B37" s="342" t="s">
        <v>61</v>
      </c>
      <c r="C37" s="421">
        <v>0.58193388721937422</v>
      </c>
      <c r="D37" s="421">
        <v>0.41806611278062578</v>
      </c>
      <c r="E37" s="232"/>
      <c r="K37" s="204"/>
      <c r="L37" s="204"/>
    </row>
    <row r="38" spans="1:12" x14ac:dyDescent="0.25">
      <c r="A38" s="733" t="s">
        <v>5</v>
      </c>
      <c r="B38" s="341" t="s">
        <v>60</v>
      </c>
      <c r="C38" s="422">
        <v>0.59932967702620354</v>
      </c>
      <c r="D38" s="421">
        <v>0.40067032297379646</v>
      </c>
      <c r="E38" s="232"/>
      <c r="K38" s="204"/>
      <c r="L38" s="204"/>
    </row>
    <row r="39" spans="1:12" x14ac:dyDescent="0.25">
      <c r="A39" s="734"/>
      <c r="B39" s="342" t="s">
        <v>61</v>
      </c>
      <c r="C39" s="422">
        <v>0.61133189508345631</v>
      </c>
      <c r="D39" s="421">
        <v>0.38866810491654363</v>
      </c>
      <c r="E39" s="232"/>
      <c r="K39" s="204"/>
      <c r="L39" s="204"/>
    </row>
    <row r="40" spans="1:12" ht="15" customHeight="1" x14ac:dyDescent="0.25">
      <c r="A40" s="735" t="s">
        <v>4</v>
      </c>
      <c r="B40" s="341" t="s">
        <v>60</v>
      </c>
      <c r="C40" s="421">
        <v>0.523037542662116</v>
      </c>
      <c r="D40" s="421">
        <v>0.47696245733788395</v>
      </c>
      <c r="E40" s="232"/>
      <c r="K40" s="204"/>
      <c r="L40" s="204"/>
    </row>
    <row r="41" spans="1:12" x14ac:dyDescent="0.25">
      <c r="A41" s="736"/>
      <c r="B41" s="342" t="s">
        <v>61</v>
      </c>
      <c r="C41" s="421">
        <v>0.62612612612612617</v>
      </c>
      <c r="D41" s="421">
        <v>0.37387387387387389</v>
      </c>
      <c r="E41" s="232"/>
      <c r="I41" s="90"/>
      <c r="J41" s="90"/>
      <c r="K41" s="350"/>
      <c r="L41" s="204"/>
    </row>
    <row r="42" spans="1:12" x14ac:dyDescent="0.25">
      <c r="A42" s="737" t="s">
        <v>140</v>
      </c>
      <c r="B42" s="341" t="s">
        <v>60</v>
      </c>
      <c r="C42" s="421">
        <v>0.55909558067831444</v>
      </c>
      <c r="D42" s="421">
        <v>0.4409044193216855</v>
      </c>
      <c r="E42" s="232"/>
      <c r="I42" s="90"/>
      <c r="J42" s="90"/>
      <c r="K42" s="350"/>
      <c r="L42" s="204"/>
    </row>
    <row r="43" spans="1:12" x14ac:dyDescent="0.25">
      <c r="A43" s="738"/>
      <c r="B43" s="343" t="s">
        <v>61</v>
      </c>
      <c r="C43" s="421">
        <v>0.52631578947368418</v>
      </c>
      <c r="D43" s="421">
        <v>0.47368421052631576</v>
      </c>
      <c r="E43" s="232"/>
      <c r="K43" s="204"/>
      <c r="L43" s="204"/>
    </row>
    <row r="44" spans="1:12" x14ac:dyDescent="0.25">
      <c r="K44" s="204"/>
      <c r="L44" s="204"/>
    </row>
    <row r="45" spans="1:12" x14ac:dyDescent="0.25">
      <c r="A45" s="12" t="s">
        <v>186</v>
      </c>
      <c r="K45" s="425" t="s">
        <v>31</v>
      </c>
      <c r="L45" s="204"/>
    </row>
    <row r="46" spans="1:12" x14ac:dyDescent="0.25">
      <c r="K46" s="204"/>
      <c r="L46" s="204"/>
    </row>
    <row r="47" spans="1:12" x14ac:dyDescent="0.25">
      <c r="K47" s="204"/>
      <c r="L47" s="204"/>
    </row>
    <row r="48" spans="1:12" x14ac:dyDescent="0.25">
      <c r="K48" s="204"/>
      <c r="L48" s="204"/>
    </row>
    <row r="49" spans="1:12" x14ac:dyDescent="0.25">
      <c r="A49" s="391"/>
      <c r="K49" s="204"/>
      <c r="L49" s="204"/>
    </row>
    <row r="50" spans="1:12" x14ac:dyDescent="0.25">
      <c r="K50" s="204"/>
      <c r="L50" s="204"/>
    </row>
  </sheetData>
  <mergeCells count="20">
    <mergeCell ref="A38:A39"/>
    <mergeCell ref="A40:A41"/>
    <mergeCell ref="A42:A43"/>
    <mergeCell ref="A1:I1"/>
    <mergeCell ref="A2:I2"/>
    <mergeCell ref="A3:I3"/>
    <mergeCell ref="A4:I8"/>
    <mergeCell ref="A35:B35"/>
    <mergeCell ref="A36:A37"/>
    <mergeCell ref="A13:A14"/>
    <mergeCell ref="A15:A16"/>
    <mergeCell ref="A17:A18"/>
    <mergeCell ref="L10:M10"/>
    <mergeCell ref="F10:G10"/>
    <mergeCell ref="J10:K10"/>
    <mergeCell ref="H10:I10"/>
    <mergeCell ref="A10:A11"/>
    <mergeCell ref="B10:B11"/>
    <mergeCell ref="C10:C11"/>
    <mergeCell ref="D10:E10"/>
  </mergeCells>
  <hyperlinks>
    <hyperlink ref="K45" location="Contents!A1" display="Back to Contents" xr:uid="{00000000-0004-0000-0B00-000000000000}"/>
    <hyperlink ref="N8" location="Contents!A1" display="Back to Contents" xr:uid="{00000000-0004-0000-0B00-000001000000}"/>
  </hyperlinks>
  <pageMargins left="0.25" right="0.25" top="0.75" bottom="0.75" header="0.3" footer="0.3"/>
  <pageSetup scale="71"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X57"/>
  <sheetViews>
    <sheetView zoomScaleNormal="100" zoomScaleSheetLayoutView="100" workbookViewId="0">
      <selection activeCell="E53" sqref="E53"/>
    </sheetView>
  </sheetViews>
  <sheetFormatPr defaultRowHeight="15" x14ac:dyDescent="0.25"/>
  <cols>
    <col min="1" max="1" width="38.28515625" style="12" customWidth="1"/>
    <col min="2" max="2" width="12.85546875" style="12" customWidth="1"/>
    <col min="3" max="3" width="14.28515625" style="12" customWidth="1"/>
    <col min="4" max="4" width="17" style="12" customWidth="1"/>
    <col min="5" max="5" width="13.28515625" style="12" customWidth="1"/>
    <col min="6" max="6" width="14.140625" style="12" customWidth="1"/>
    <col min="7" max="7" width="14.7109375" style="12" customWidth="1"/>
    <col min="8" max="8" width="14" style="12" customWidth="1"/>
    <col min="9" max="9" width="14.7109375" style="22" customWidth="1"/>
    <col min="10" max="11" width="14" customWidth="1"/>
    <col min="12" max="12" width="9.140625" customWidth="1"/>
    <col min="13" max="13" width="10.5703125" bestFit="1" customWidth="1"/>
    <col min="17" max="18" width="10.5703125" bestFit="1" customWidth="1"/>
    <col min="19" max="20" width="9.5703125" bestFit="1" customWidth="1"/>
    <col min="21" max="21" width="11.5703125" bestFit="1" customWidth="1"/>
  </cols>
  <sheetData>
    <row r="1" spans="1:22" ht="15" customHeight="1" x14ac:dyDescent="0.25">
      <c r="A1" s="742" t="s">
        <v>294</v>
      </c>
      <c r="B1" s="743"/>
      <c r="C1" s="743"/>
      <c r="D1" s="743"/>
      <c r="E1" s="743"/>
      <c r="F1" s="743"/>
      <c r="G1" s="744"/>
      <c r="I1" s="15"/>
      <c r="J1" s="8"/>
      <c r="K1" s="8"/>
      <c r="L1" s="8"/>
    </row>
    <row r="2" spans="1:22" ht="15" customHeight="1" x14ac:dyDescent="0.25">
      <c r="A2" s="639"/>
      <c r="B2" s="640"/>
      <c r="C2" s="640"/>
      <c r="D2" s="640"/>
      <c r="E2" s="640"/>
      <c r="F2" s="640"/>
      <c r="G2" s="641"/>
      <c r="H2" s="89"/>
      <c r="I2" s="89"/>
      <c r="J2" s="9"/>
      <c r="K2" s="9"/>
      <c r="L2" s="9"/>
    </row>
    <row r="3" spans="1:22" s="11" customFormat="1" ht="15" customHeight="1" x14ac:dyDescent="0.25">
      <c r="A3" s="742" t="s">
        <v>302</v>
      </c>
      <c r="B3" s="743"/>
      <c r="C3" s="743"/>
      <c r="D3" s="743"/>
      <c r="E3" s="743"/>
      <c r="F3" s="743"/>
      <c r="G3" s="744"/>
      <c r="H3" s="226"/>
      <c r="I3" s="89"/>
      <c r="J3" s="9"/>
      <c r="K3" s="9"/>
      <c r="L3" s="9"/>
    </row>
    <row r="4" spans="1:22" s="11" customFormat="1" ht="15" customHeight="1" x14ac:dyDescent="0.25">
      <c r="A4" s="672" t="s">
        <v>351</v>
      </c>
      <c r="B4" s="672"/>
      <c r="C4" s="672"/>
      <c r="D4" s="672"/>
      <c r="E4" s="672"/>
      <c r="F4" s="672"/>
      <c r="G4" s="672"/>
      <c r="H4" s="225"/>
      <c r="I4" s="89"/>
      <c r="J4" s="9"/>
      <c r="K4" s="9"/>
      <c r="L4" s="9"/>
    </row>
    <row r="5" spans="1:22" s="11" customFormat="1" ht="15" customHeight="1" x14ac:dyDescent="0.25">
      <c r="A5" s="672"/>
      <c r="B5" s="672"/>
      <c r="C5" s="672"/>
      <c r="D5" s="672"/>
      <c r="E5" s="672"/>
      <c r="F5" s="672"/>
      <c r="G5" s="672"/>
      <c r="H5" s="225"/>
      <c r="I5" s="89"/>
      <c r="J5" s="9"/>
      <c r="K5" s="9"/>
      <c r="L5" s="9"/>
    </row>
    <row r="6" spans="1:22" s="11" customFormat="1" ht="15" customHeight="1" x14ac:dyDescent="0.25">
      <c r="A6" s="672"/>
      <c r="B6" s="672"/>
      <c r="C6" s="672"/>
      <c r="D6" s="672"/>
      <c r="E6" s="672"/>
      <c r="F6" s="672"/>
      <c r="G6" s="672"/>
      <c r="H6" s="225"/>
      <c r="I6" s="89"/>
      <c r="J6" s="9"/>
      <c r="K6" s="9"/>
      <c r="L6" s="9"/>
    </row>
    <row r="7" spans="1:22" s="11" customFormat="1" ht="15" customHeight="1" x14ac:dyDescent="0.25">
      <c r="A7" s="672"/>
      <c r="B7" s="672"/>
      <c r="C7" s="672"/>
      <c r="D7" s="672"/>
      <c r="E7" s="672"/>
      <c r="F7" s="672"/>
      <c r="G7" s="672"/>
      <c r="H7" s="225"/>
      <c r="I7" s="89"/>
      <c r="J7" s="9"/>
      <c r="K7" s="9"/>
      <c r="L7" s="9"/>
    </row>
    <row r="8" spans="1:22" s="11" customFormat="1" ht="15" customHeight="1" x14ac:dyDescent="0.25">
      <c r="A8" s="672"/>
      <c r="B8" s="672"/>
      <c r="C8" s="672"/>
      <c r="D8" s="672"/>
      <c r="E8" s="672"/>
      <c r="F8" s="672"/>
      <c r="G8" s="672"/>
      <c r="H8" s="225"/>
      <c r="I8" s="89"/>
      <c r="J8" s="9"/>
      <c r="K8" s="9"/>
      <c r="L8" s="9"/>
    </row>
    <row r="9" spans="1:22" s="11" customFormat="1" ht="15" customHeight="1" x14ac:dyDescent="0.25">
      <c r="A9" s="227"/>
      <c r="B9" s="227"/>
      <c r="C9" s="227"/>
      <c r="D9" s="227"/>
      <c r="E9" s="227"/>
      <c r="F9" s="227"/>
      <c r="G9" s="192"/>
      <c r="H9" s="89"/>
      <c r="I9" s="89"/>
      <c r="J9" s="9"/>
      <c r="K9" s="9"/>
      <c r="L9" s="9"/>
    </row>
    <row r="10" spans="1:22" x14ac:dyDescent="0.25">
      <c r="A10" s="24" t="s">
        <v>323</v>
      </c>
    </row>
    <row r="11" spans="1:22" x14ac:dyDescent="0.25">
      <c r="A11" s="520" t="s">
        <v>65</v>
      </c>
      <c r="B11" s="516"/>
      <c r="D11" s="519" t="s">
        <v>66</v>
      </c>
      <c r="E11" s="517"/>
      <c r="F11" s="518"/>
      <c r="J11" s="23"/>
      <c r="K11" s="23"/>
      <c r="L11" s="23"/>
      <c r="M11" s="46"/>
      <c r="O11" s="23"/>
      <c r="P11" s="23"/>
      <c r="Q11" s="46"/>
      <c r="S11" s="45"/>
      <c r="T11" s="45"/>
      <c r="U11" s="45"/>
      <c r="V11" s="45"/>
    </row>
    <row r="12" spans="1:22" x14ac:dyDescent="0.25">
      <c r="A12" s="36" t="s">
        <v>294</v>
      </c>
      <c r="B12" s="37"/>
      <c r="D12" s="21" t="s">
        <v>301</v>
      </c>
      <c r="E12" s="73" t="s">
        <v>19</v>
      </c>
      <c r="F12" s="59" t="s">
        <v>157</v>
      </c>
      <c r="G12" s="129"/>
      <c r="H12" s="204"/>
      <c r="I12" s="204"/>
      <c r="J12" s="204"/>
      <c r="K12" s="23"/>
      <c r="L12" s="23"/>
      <c r="M12" s="46"/>
      <c r="O12" s="23"/>
      <c r="P12" s="23"/>
      <c r="Q12" s="46"/>
      <c r="S12" s="45"/>
      <c r="T12" s="45"/>
      <c r="U12" s="45"/>
      <c r="V12" s="45"/>
    </row>
    <row r="13" spans="1:22" x14ac:dyDescent="0.25">
      <c r="A13" s="254" t="s">
        <v>20</v>
      </c>
      <c r="B13" s="37"/>
      <c r="D13" s="349" t="s">
        <v>0</v>
      </c>
      <c r="E13" s="132">
        <v>2147</v>
      </c>
      <c r="F13" s="392">
        <v>144</v>
      </c>
      <c r="G13" s="129"/>
      <c r="H13" s="204"/>
      <c r="I13" s="204"/>
      <c r="J13" s="204"/>
      <c r="K13" s="23"/>
      <c r="L13" s="23"/>
      <c r="M13" s="46"/>
      <c r="O13" s="23"/>
      <c r="P13" s="23"/>
      <c r="Q13" s="46"/>
      <c r="S13" s="45"/>
      <c r="T13" s="45"/>
      <c r="U13" s="45"/>
      <c r="V13" s="45"/>
    </row>
    <row r="14" spans="1:22" x14ac:dyDescent="0.25">
      <c r="A14" s="139" t="s">
        <v>289</v>
      </c>
      <c r="B14" s="228">
        <v>5761</v>
      </c>
      <c r="D14" s="349" t="s">
        <v>258</v>
      </c>
      <c r="E14" s="132">
        <v>1439</v>
      </c>
      <c r="F14" s="392">
        <v>172</v>
      </c>
      <c r="H14" s="204"/>
      <c r="I14" s="204"/>
      <c r="J14" s="204"/>
      <c r="K14" s="23"/>
      <c r="L14" s="23"/>
      <c r="M14" s="46"/>
      <c r="O14" s="23"/>
      <c r="P14" s="23"/>
      <c r="Q14" s="46"/>
      <c r="S14" s="45"/>
      <c r="T14" s="45"/>
      <c r="U14" s="45"/>
      <c r="V14" s="45"/>
    </row>
    <row r="15" spans="1:22" x14ac:dyDescent="0.25">
      <c r="A15" s="139" t="s">
        <v>277</v>
      </c>
      <c r="B15" s="228">
        <v>4768</v>
      </c>
      <c r="D15" s="349" t="s">
        <v>21</v>
      </c>
      <c r="E15" s="132">
        <v>902</v>
      </c>
      <c r="F15" s="392">
        <v>127</v>
      </c>
      <c r="H15" s="204"/>
      <c r="I15" s="204"/>
      <c r="J15" s="204"/>
      <c r="K15" s="23"/>
      <c r="L15" s="23"/>
      <c r="M15" s="46"/>
      <c r="O15" s="23"/>
      <c r="P15" s="23"/>
      <c r="Q15" s="46"/>
      <c r="S15" s="45"/>
      <c r="T15" s="45"/>
      <c r="U15" s="45"/>
      <c r="V15" s="45"/>
    </row>
    <row r="16" spans="1:22" x14ac:dyDescent="0.25">
      <c r="A16" s="139" t="s">
        <v>288</v>
      </c>
      <c r="B16" s="228">
        <v>3876</v>
      </c>
      <c r="D16" s="349" t="s">
        <v>23</v>
      </c>
      <c r="E16" s="132">
        <v>412</v>
      </c>
      <c r="F16" s="392">
        <v>94</v>
      </c>
      <c r="H16" s="204"/>
      <c r="I16" s="204"/>
      <c r="J16" s="204"/>
      <c r="K16" s="23"/>
      <c r="L16" s="23"/>
      <c r="M16" s="46"/>
      <c r="O16" s="23"/>
      <c r="P16" s="23"/>
      <c r="Q16" s="46"/>
      <c r="S16" s="45"/>
      <c r="T16" s="45"/>
      <c r="U16" s="45"/>
      <c r="V16" s="45"/>
    </row>
    <row r="17" spans="1:24" x14ac:dyDescent="0.25">
      <c r="A17" s="139" t="s">
        <v>290</v>
      </c>
      <c r="B17" s="228">
        <v>35</v>
      </c>
      <c r="D17" s="349" t="s">
        <v>22</v>
      </c>
      <c r="E17" s="132">
        <v>339</v>
      </c>
      <c r="F17" s="392">
        <v>289</v>
      </c>
      <c r="H17" s="204"/>
      <c r="I17" s="204"/>
      <c r="J17" s="204"/>
      <c r="K17" s="23"/>
      <c r="L17" s="23"/>
      <c r="M17" s="46"/>
      <c r="O17" s="23"/>
      <c r="P17" s="23"/>
      <c r="Q17" s="46"/>
    </row>
    <row r="18" spans="1:24" x14ac:dyDescent="0.25">
      <c r="A18" s="255" t="s">
        <v>158</v>
      </c>
      <c r="B18" s="229">
        <f>SUM(B14:B17)</f>
        <v>14440</v>
      </c>
      <c r="D18" s="349" t="s">
        <v>28</v>
      </c>
      <c r="E18" s="132">
        <v>347</v>
      </c>
      <c r="F18" s="392"/>
      <c r="H18" s="204"/>
      <c r="I18" s="204"/>
      <c r="J18" s="204"/>
      <c r="K18" s="23"/>
      <c r="L18" s="23"/>
      <c r="M18" s="46"/>
      <c r="O18" s="23"/>
      <c r="P18" s="23"/>
      <c r="Q18" s="46"/>
    </row>
    <row r="19" spans="1:24" x14ac:dyDescent="0.25">
      <c r="A19" s="58"/>
      <c r="B19" s="37"/>
      <c r="D19" s="349" t="s">
        <v>24</v>
      </c>
      <c r="E19" s="132">
        <v>122</v>
      </c>
      <c r="F19" s="392">
        <v>28</v>
      </c>
      <c r="H19" s="204"/>
      <c r="I19" s="204"/>
      <c r="J19" s="204"/>
      <c r="K19" s="23"/>
      <c r="L19" s="23"/>
      <c r="M19" s="46"/>
      <c r="O19" s="23"/>
      <c r="P19" s="23"/>
      <c r="Q19" s="46"/>
    </row>
    <row r="20" spans="1:24" x14ac:dyDescent="0.25">
      <c r="A20" s="254" t="s">
        <v>25</v>
      </c>
      <c r="B20" s="37"/>
      <c r="D20" s="349" t="s">
        <v>26</v>
      </c>
      <c r="E20" s="132">
        <v>88</v>
      </c>
      <c r="F20" s="392"/>
      <c r="H20" s="204"/>
      <c r="I20" s="204"/>
      <c r="J20" s="204"/>
      <c r="K20" s="23"/>
      <c r="L20" s="23"/>
      <c r="M20" s="46"/>
    </row>
    <row r="21" spans="1:24" x14ac:dyDescent="0.25">
      <c r="A21" s="139" t="s">
        <v>107</v>
      </c>
      <c r="B21" s="228">
        <v>3408</v>
      </c>
      <c r="D21" s="349" t="s">
        <v>27</v>
      </c>
      <c r="E21" s="132">
        <v>85</v>
      </c>
      <c r="F21" s="392">
        <v>16</v>
      </c>
      <c r="J21" s="23"/>
      <c r="K21" s="23"/>
      <c r="L21" s="23"/>
      <c r="M21" s="46"/>
      <c r="N21" s="23"/>
      <c r="O21" s="23"/>
      <c r="P21" s="23"/>
      <c r="Q21" s="23"/>
      <c r="R21" s="23"/>
      <c r="S21" s="23"/>
      <c r="T21" s="23"/>
      <c r="U21" s="23"/>
      <c r="V21" s="23"/>
      <c r="W21" s="23"/>
      <c r="X21" s="23"/>
    </row>
    <row r="22" spans="1:24" x14ac:dyDescent="0.25">
      <c r="A22" s="139" t="s">
        <v>280</v>
      </c>
      <c r="B22" s="228">
        <v>3459</v>
      </c>
      <c r="D22" s="42" t="s">
        <v>62</v>
      </c>
      <c r="E22" s="43">
        <f>SUM(E13:E21)</f>
        <v>5881</v>
      </c>
      <c r="F22" s="479">
        <f>SUM(F13:F21)</f>
        <v>870</v>
      </c>
      <c r="G22" s="393"/>
      <c r="J22" s="45"/>
      <c r="K22" s="23"/>
      <c r="L22" s="23"/>
      <c r="M22" s="46"/>
      <c r="N22" s="23"/>
      <c r="O22" s="23"/>
      <c r="P22" s="23"/>
      <c r="Q22" s="23"/>
      <c r="R22" s="23"/>
      <c r="S22" s="23"/>
      <c r="T22" s="23"/>
      <c r="U22" s="23"/>
      <c r="V22" s="23"/>
      <c r="W22" s="23"/>
      <c r="X22" s="23"/>
    </row>
    <row r="23" spans="1:24" x14ac:dyDescent="0.25">
      <c r="A23" s="255" t="s">
        <v>159</v>
      </c>
      <c r="B23" s="229">
        <f>SUM(B21:B22)</f>
        <v>6867</v>
      </c>
      <c r="D23" s="181"/>
      <c r="E23" s="181"/>
      <c r="F23" s="181"/>
      <c r="G23" s="181"/>
      <c r="H23" s="45"/>
      <c r="I23" s="45"/>
      <c r="J23" s="45"/>
      <c r="K23" s="23"/>
      <c r="L23" s="23"/>
      <c r="M23" s="46"/>
    </row>
    <row r="24" spans="1:24" s="204" customFormat="1" x14ac:dyDescent="0.25">
      <c r="A24" s="38"/>
      <c r="B24" s="37"/>
      <c r="C24" s="12"/>
      <c r="D24" s="181"/>
      <c r="E24" s="181"/>
      <c r="F24" s="181"/>
      <c r="G24" s="181"/>
      <c r="H24" s="45"/>
      <c r="I24" s="45"/>
      <c r="J24" s="45"/>
      <c r="M24" s="46"/>
    </row>
    <row r="25" spans="1:24" s="204" customFormat="1" x14ac:dyDescent="0.25">
      <c r="A25" s="254" t="s">
        <v>29</v>
      </c>
      <c r="B25" s="37"/>
      <c r="C25" s="12"/>
      <c r="D25" s="181"/>
      <c r="E25" s="181"/>
      <c r="F25" s="181"/>
      <c r="G25" s="181"/>
      <c r="H25" s="45"/>
      <c r="I25" s="45"/>
      <c r="J25" s="45"/>
      <c r="M25" s="46"/>
    </row>
    <row r="26" spans="1:24" s="204" customFormat="1" x14ac:dyDescent="0.25">
      <c r="A26" s="139" t="s">
        <v>153</v>
      </c>
      <c r="B26" s="228"/>
      <c r="C26" s="12"/>
      <c r="D26" s="181"/>
      <c r="E26" s="181"/>
      <c r="F26" s="181"/>
      <c r="G26" s="181"/>
      <c r="H26" s="45"/>
      <c r="I26" s="45"/>
      <c r="J26" s="45"/>
      <c r="M26" s="46"/>
    </row>
    <row r="27" spans="1:24" s="204" customFormat="1" x14ac:dyDescent="0.25">
      <c r="A27" s="255" t="s">
        <v>160</v>
      </c>
      <c r="B27" s="229">
        <v>0</v>
      </c>
      <c r="C27" s="12"/>
      <c r="D27" s="181"/>
      <c r="E27" s="181"/>
      <c r="F27" s="181"/>
      <c r="G27" s="181"/>
      <c r="H27" s="45"/>
      <c r="I27" s="45"/>
      <c r="J27" s="45"/>
      <c r="M27" s="46"/>
    </row>
    <row r="28" spans="1:24" x14ac:dyDescent="0.25">
      <c r="A28" s="39"/>
      <c r="B28" s="10"/>
    </row>
    <row r="29" spans="1:24" s="204" customFormat="1" x14ac:dyDescent="0.25">
      <c r="A29" s="40" t="s">
        <v>63</v>
      </c>
      <c r="B29" s="41">
        <f>B18+B23+B27</f>
        <v>21307</v>
      </c>
      <c r="C29" s="12"/>
      <c r="D29" s="181"/>
      <c r="E29" s="181"/>
      <c r="F29" s="181"/>
      <c r="G29" s="181"/>
      <c r="H29" s="45"/>
      <c r="I29" s="45"/>
      <c r="J29" s="45"/>
      <c r="M29" s="46"/>
    </row>
    <row r="30" spans="1:24" s="204" customFormat="1" x14ac:dyDescent="0.25">
      <c r="A30" s="12"/>
      <c r="B30" s="12"/>
      <c r="C30" s="12"/>
      <c r="D30" s="181"/>
      <c r="E30" s="181"/>
      <c r="F30" s="181"/>
      <c r="G30" s="181"/>
      <c r="H30" s="45"/>
      <c r="I30" s="45"/>
      <c r="J30" s="45"/>
      <c r="M30" s="46"/>
    </row>
    <row r="31" spans="1:24" s="204" customFormat="1" x14ac:dyDescent="0.25">
      <c r="A31" s="12"/>
      <c r="B31" s="12"/>
      <c r="C31" s="12"/>
      <c r="D31" s="181"/>
      <c r="E31" s="181"/>
      <c r="F31" s="181"/>
      <c r="G31" s="181"/>
      <c r="H31" s="45"/>
      <c r="I31" s="45"/>
      <c r="J31" s="45"/>
      <c r="M31" s="46"/>
    </row>
    <row r="32" spans="1:24" s="204" customFormat="1" x14ac:dyDescent="0.25">
      <c r="A32" s="12"/>
      <c r="B32" s="720" t="s">
        <v>134</v>
      </c>
      <c r="C32" s="721"/>
      <c r="D32" s="722"/>
      <c r="E32" s="570" t="s">
        <v>184</v>
      </c>
      <c r="F32" s="570"/>
      <c r="G32" s="181"/>
      <c r="H32" s="45"/>
      <c r="I32" s="45"/>
      <c r="J32" s="45"/>
      <c r="M32" s="46"/>
    </row>
    <row r="33" spans="1:21" x14ac:dyDescent="0.25">
      <c r="A33" s="124"/>
      <c r="B33" s="83" t="s">
        <v>161</v>
      </c>
      <c r="C33" s="83" t="s">
        <v>162</v>
      </c>
      <c r="D33" s="83" t="s">
        <v>15</v>
      </c>
      <c r="E33" s="83" t="s">
        <v>161</v>
      </c>
      <c r="F33" s="83" t="s">
        <v>162</v>
      </c>
      <c r="H33" s="45"/>
      <c r="I33" s="45"/>
      <c r="J33" s="45"/>
      <c r="K33" s="23"/>
      <c r="L33" s="23"/>
      <c r="M33" s="46"/>
      <c r="O33" s="46"/>
      <c r="P33" s="46"/>
      <c r="Q33" s="47"/>
      <c r="R33" s="46"/>
      <c r="S33" s="46"/>
      <c r="T33" s="46"/>
      <c r="U33" s="46"/>
    </row>
    <row r="34" spans="1:21" s="23" customFormat="1" x14ac:dyDescent="0.25">
      <c r="A34" s="130" t="s">
        <v>183</v>
      </c>
      <c r="B34" s="133">
        <v>6867</v>
      </c>
      <c r="C34" s="233">
        <v>4705</v>
      </c>
      <c r="D34" s="233">
        <v>11572</v>
      </c>
      <c r="E34" s="168">
        <f>B34/D34</f>
        <v>0.59341513999308682</v>
      </c>
      <c r="F34" s="168">
        <f>C34/D34</f>
        <v>0.40658486000691324</v>
      </c>
      <c r="G34" s="12"/>
      <c r="H34" s="45"/>
      <c r="I34" s="45"/>
      <c r="J34" s="45"/>
      <c r="M34" s="46"/>
      <c r="O34" s="46"/>
      <c r="P34" s="46"/>
      <c r="Q34" s="47"/>
      <c r="R34" s="46"/>
      <c r="S34" s="46"/>
      <c r="T34" s="46"/>
      <c r="U34" s="46"/>
    </row>
    <row r="35" spans="1:21" x14ac:dyDescent="0.25">
      <c r="A35" s="130" t="s">
        <v>182</v>
      </c>
      <c r="B35" s="133">
        <v>14440</v>
      </c>
      <c r="C35" s="233">
        <v>1176</v>
      </c>
      <c r="D35" s="233">
        <v>15616</v>
      </c>
      <c r="E35" s="168">
        <f>B35/D35</f>
        <v>0.92469262295081966</v>
      </c>
      <c r="F35" s="168">
        <f>C35/D35</f>
        <v>7.5307377049180321E-2</v>
      </c>
      <c r="H35" s="45"/>
      <c r="I35" s="45"/>
      <c r="J35" s="45"/>
      <c r="K35" s="46"/>
      <c r="L35" s="46"/>
      <c r="M35" s="46"/>
      <c r="N35" s="46"/>
    </row>
    <row r="36" spans="1:21" x14ac:dyDescent="0.25">
      <c r="A36" s="130" t="s">
        <v>157</v>
      </c>
      <c r="B36" s="133">
        <v>0</v>
      </c>
      <c r="C36" s="233">
        <f>F22</f>
        <v>870</v>
      </c>
      <c r="D36" s="233">
        <f>SUM(B36:C36)</f>
        <v>870</v>
      </c>
      <c r="E36" s="168">
        <f>B36/D36</f>
        <v>0</v>
      </c>
      <c r="F36" s="168">
        <f>C36/D36</f>
        <v>1</v>
      </c>
      <c r="H36" s="230"/>
      <c r="I36" s="231"/>
      <c r="J36" s="47"/>
      <c r="K36" s="46"/>
      <c r="L36" s="46"/>
      <c r="M36" s="46"/>
      <c r="N36" s="46"/>
    </row>
    <row r="37" spans="1:21" x14ac:dyDescent="0.25">
      <c r="A37" s="130" t="s">
        <v>15</v>
      </c>
      <c r="B37" s="233">
        <f>SUM(B34:B36)</f>
        <v>21307</v>
      </c>
      <c r="C37" s="233">
        <f>SUM(C34:C36)</f>
        <v>6751</v>
      </c>
      <c r="D37" s="233">
        <f>SUM(D34:D36)</f>
        <v>28058</v>
      </c>
      <c r="E37" s="168">
        <f>B37/D37</f>
        <v>0.75939126095944121</v>
      </c>
      <c r="F37" s="168">
        <f>C37/D37</f>
        <v>0.24060873904055885</v>
      </c>
      <c r="H37" s="230"/>
      <c r="I37" s="231"/>
      <c r="J37" s="47"/>
      <c r="K37" s="46"/>
      <c r="L37" s="46"/>
      <c r="M37" s="46"/>
      <c r="N37" s="46"/>
    </row>
    <row r="38" spans="1:21" s="204" customFormat="1" x14ac:dyDescent="0.25">
      <c r="A38" s="12"/>
      <c r="B38" s="118"/>
      <c r="C38" s="12"/>
      <c r="D38" s="118"/>
      <c r="E38" s="12"/>
      <c r="F38" s="12"/>
      <c r="G38" s="12"/>
      <c r="H38" s="230"/>
      <c r="I38" s="231"/>
      <c r="J38" s="47"/>
      <c r="K38" s="46"/>
      <c r="L38" s="46"/>
      <c r="M38" s="46"/>
      <c r="N38" s="46"/>
    </row>
    <row r="39" spans="1:21" s="204" customFormat="1" x14ac:dyDescent="0.25">
      <c r="A39" s="12"/>
      <c r="B39" s="12"/>
      <c r="C39" s="12"/>
      <c r="D39" s="118"/>
      <c r="E39" s="12"/>
      <c r="F39" s="12"/>
      <c r="G39" s="12"/>
      <c r="H39" s="230"/>
      <c r="I39" s="231"/>
      <c r="J39" s="47"/>
      <c r="K39" s="46"/>
      <c r="L39" s="46"/>
      <c r="M39" s="46"/>
      <c r="N39" s="46"/>
    </row>
    <row r="40" spans="1:21" s="204" customFormat="1" x14ac:dyDescent="0.25">
      <c r="A40" s="12"/>
      <c r="B40" s="12"/>
      <c r="C40" s="12"/>
      <c r="D40" s="12"/>
      <c r="E40" s="12"/>
      <c r="F40" s="12"/>
      <c r="G40" s="12"/>
      <c r="H40" s="230"/>
      <c r="I40" s="231"/>
      <c r="J40" s="47"/>
      <c r="K40" s="46"/>
      <c r="L40" s="46"/>
      <c r="M40" s="46"/>
      <c r="N40" s="46"/>
    </row>
    <row r="41" spans="1:21" s="204" customFormat="1" x14ac:dyDescent="0.25">
      <c r="A41" s="12"/>
      <c r="B41" s="12"/>
      <c r="C41" s="12"/>
      <c r="D41" s="12"/>
      <c r="E41" s="12"/>
      <c r="F41" s="12"/>
      <c r="G41" s="12"/>
      <c r="H41" s="230"/>
      <c r="I41" s="231"/>
      <c r="J41" s="47"/>
      <c r="K41" s="46"/>
      <c r="L41" s="46"/>
      <c r="M41" s="46"/>
      <c r="N41" s="46"/>
    </row>
    <row r="42" spans="1:21" s="204" customFormat="1" x14ac:dyDescent="0.25">
      <c r="A42" s="12"/>
      <c r="B42" s="12"/>
      <c r="C42" s="12"/>
      <c r="D42" s="12"/>
      <c r="E42" s="12"/>
      <c r="F42" s="12"/>
      <c r="G42" s="12"/>
      <c r="H42" s="230"/>
      <c r="I42" s="231"/>
      <c r="J42" s="47"/>
      <c r="K42" s="46"/>
      <c r="L42" s="46"/>
      <c r="M42" s="46"/>
      <c r="N42" s="46"/>
    </row>
    <row r="44" spans="1:21" x14ac:dyDescent="0.25">
      <c r="J44" s="45"/>
      <c r="K44" s="45"/>
      <c r="L44" s="45"/>
      <c r="M44" s="45"/>
    </row>
    <row r="45" spans="1:21" s="23" customFormat="1" x14ac:dyDescent="0.25">
      <c r="A45" s="12"/>
      <c r="B45" s="12"/>
      <c r="C45" s="12"/>
      <c r="D45" s="12"/>
      <c r="E45" s="12"/>
      <c r="F45" s="12"/>
      <c r="G45" s="12"/>
      <c r="H45" s="12"/>
      <c r="I45" s="22"/>
      <c r="J45" s="45"/>
      <c r="K45" s="45"/>
      <c r="L45" s="45"/>
      <c r="M45" s="45"/>
    </row>
    <row r="46" spans="1:21" x14ac:dyDescent="0.25">
      <c r="J46" s="45"/>
      <c r="K46" s="60"/>
      <c r="L46" s="45"/>
      <c r="M46" s="45"/>
    </row>
    <row r="47" spans="1:21" x14ac:dyDescent="0.25">
      <c r="D47" s="234"/>
      <c r="J47" s="45"/>
      <c r="K47" s="60"/>
      <c r="L47" s="45"/>
      <c r="M47" s="45"/>
    </row>
    <row r="48" spans="1:21" x14ac:dyDescent="0.25">
      <c r="L48" s="45"/>
      <c r="M48" s="45"/>
    </row>
    <row r="52" spans="1:9" s="204" customFormat="1" x14ac:dyDescent="0.25">
      <c r="A52" s="12"/>
      <c r="B52" s="12"/>
      <c r="C52" s="12"/>
      <c r="D52" s="12"/>
      <c r="E52" s="12"/>
      <c r="F52" s="12"/>
      <c r="G52" s="12"/>
      <c r="H52" s="12"/>
      <c r="I52" s="22"/>
    </row>
    <row r="53" spans="1:9" s="204" customFormat="1" x14ac:dyDescent="0.25">
      <c r="A53" s="12"/>
      <c r="B53" s="12"/>
      <c r="C53" s="12"/>
      <c r="D53" s="12"/>
      <c r="E53" s="12"/>
      <c r="F53" s="12"/>
      <c r="G53" s="12"/>
      <c r="H53" s="12"/>
      <c r="I53" s="22"/>
    </row>
    <row r="54" spans="1:9" s="204" customFormat="1" x14ac:dyDescent="0.25">
      <c r="A54" s="12" t="s">
        <v>30</v>
      </c>
      <c r="B54" s="12"/>
      <c r="C54" s="12"/>
      <c r="D54" s="12"/>
      <c r="E54" s="12"/>
      <c r="F54" s="12"/>
      <c r="G54" s="12"/>
      <c r="H54" s="14" t="s">
        <v>31</v>
      </c>
      <c r="I54" s="22"/>
    </row>
    <row r="57" spans="1:9" s="23" customFormat="1" x14ac:dyDescent="0.25">
      <c r="A57" s="12"/>
      <c r="B57" s="12"/>
      <c r="C57" s="12"/>
      <c r="D57" s="12"/>
      <c r="E57" s="12"/>
      <c r="F57" s="12"/>
      <c r="G57" s="12"/>
      <c r="H57" s="12"/>
      <c r="I57" s="22"/>
    </row>
  </sheetData>
  <sortState xmlns:xlrd2="http://schemas.microsoft.com/office/spreadsheetml/2017/richdata2" ref="D14:E22">
    <sortCondition descending="1" ref="E14:E22"/>
  </sortState>
  <mergeCells count="6">
    <mergeCell ref="A2:G2"/>
    <mergeCell ref="A3:G3"/>
    <mergeCell ref="A4:G8"/>
    <mergeCell ref="A1:G1"/>
    <mergeCell ref="E32:F32"/>
    <mergeCell ref="B32:D32"/>
  </mergeCells>
  <hyperlinks>
    <hyperlink ref="H54" location="Contents!A1" display="Back to Contents" xr:uid="{00000000-0004-0000-0C00-000000000000}"/>
  </hyperlinks>
  <pageMargins left="0.25" right="0.25" top="0.75" bottom="0.75" header="0.3" footer="0.3"/>
  <pageSetup scale="73"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44"/>
  <sheetViews>
    <sheetView zoomScaleNormal="100" zoomScaleSheetLayoutView="100" workbookViewId="0">
      <selection sqref="A1:H1"/>
    </sheetView>
  </sheetViews>
  <sheetFormatPr defaultRowHeight="15" x14ac:dyDescent="0.25"/>
  <cols>
    <col min="1" max="8" width="15.7109375" style="12" customWidth="1"/>
    <col min="9" max="9" width="14.7109375" style="12" customWidth="1"/>
    <col min="10" max="12" width="9.140625" style="12"/>
  </cols>
  <sheetData>
    <row r="1" spans="1:12" ht="15" customHeight="1" x14ac:dyDescent="0.25">
      <c r="A1" s="540" t="s">
        <v>294</v>
      </c>
      <c r="B1" s="541"/>
      <c r="C1" s="541"/>
      <c r="D1" s="541"/>
      <c r="E1" s="541"/>
      <c r="F1" s="541"/>
      <c r="G1" s="541"/>
      <c r="H1" s="542"/>
      <c r="I1" s="15"/>
    </row>
    <row r="2" spans="1:12" ht="15" customHeight="1" x14ac:dyDescent="0.25">
      <c r="A2" s="543"/>
      <c r="B2" s="544"/>
      <c r="C2" s="544"/>
      <c r="D2" s="544"/>
      <c r="E2" s="544"/>
      <c r="F2" s="544"/>
      <c r="G2" s="544"/>
      <c r="H2" s="545"/>
      <c r="I2" s="89"/>
      <c r="J2" s="89"/>
      <c r="K2" s="89"/>
      <c r="L2" s="89"/>
    </row>
    <row r="3" spans="1:12" ht="15" customHeight="1" x14ac:dyDescent="0.25">
      <c r="A3" s="546" t="s">
        <v>210</v>
      </c>
      <c r="B3" s="547"/>
      <c r="C3" s="547"/>
      <c r="D3" s="547"/>
      <c r="E3" s="547"/>
      <c r="F3" s="547"/>
      <c r="G3" s="547"/>
      <c r="H3" s="548"/>
      <c r="I3" s="90"/>
    </row>
    <row r="4" spans="1:12" ht="15" customHeight="1" x14ac:dyDescent="0.25">
      <c r="A4" s="530" t="s">
        <v>311</v>
      </c>
      <c r="B4" s="531"/>
      <c r="C4" s="531"/>
      <c r="D4" s="531"/>
      <c r="E4" s="531"/>
      <c r="F4" s="531"/>
      <c r="G4" s="531"/>
      <c r="H4" s="532"/>
    </row>
    <row r="5" spans="1:12" s="23" customFormat="1" x14ac:dyDescent="0.25">
      <c r="A5" s="533"/>
      <c r="B5" s="534"/>
      <c r="C5" s="534"/>
      <c r="D5" s="534"/>
      <c r="E5" s="534"/>
      <c r="F5" s="534"/>
      <c r="G5" s="534"/>
      <c r="H5" s="535"/>
      <c r="I5" s="12"/>
      <c r="J5" s="12"/>
      <c r="K5" s="12"/>
      <c r="L5" s="12"/>
    </row>
    <row r="6" spans="1:12" s="23" customFormat="1" x14ac:dyDescent="0.25">
      <c r="A6" s="533"/>
      <c r="B6" s="534"/>
      <c r="C6" s="534"/>
      <c r="D6" s="534"/>
      <c r="E6" s="534"/>
      <c r="F6" s="534"/>
      <c r="G6" s="534"/>
      <c r="H6" s="535"/>
      <c r="I6" s="12"/>
      <c r="J6" s="12"/>
      <c r="K6" s="12"/>
      <c r="L6" s="12"/>
    </row>
    <row r="7" spans="1:12" s="23" customFormat="1" x14ac:dyDescent="0.25">
      <c r="A7" s="533"/>
      <c r="B7" s="534"/>
      <c r="C7" s="534"/>
      <c r="D7" s="534"/>
      <c r="E7" s="534"/>
      <c r="F7" s="534"/>
      <c r="G7" s="534"/>
      <c r="H7" s="535"/>
      <c r="I7" s="12"/>
      <c r="J7" s="12"/>
      <c r="K7" s="12"/>
      <c r="L7" s="12"/>
    </row>
    <row r="8" spans="1:12" s="23" customFormat="1" x14ac:dyDescent="0.25">
      <c r="A8" s="536"/>
      <c r="B8" s="537"/>
      <c r="C8" s="537"/>
      <c r="D8" s="537"/>
      <c r="E8" s="537"/>
      <c r="F8" s="537"/>
      <c r="G8" s="537"/>
      <c r="H8" s="538"/>
      <c r="I8" s="12"/>
      <c r="J8" s="12"/>
      <c r="K8" s="12"/>
      <c r="L8" s="12"/>
    </row>
    <row r="44" spans="7:7" x14ac:dyDescent="0.25">
      <c r="G44" s="14" t="s">
        <v>31</v>
      </c>
    </row>
  </sheetData>
  <mergeCells count="4">
    <mergeCell ref="A4:H8"/>
    <mergeCell ref="A1:H1"/>
    <mergeCell ref="A2:H2"/>
    <mergeCell ref="A3:H3"/>
  </mergeCells>
  <hyperlinks>
    <hyperlink ref="G44" location="Contents!A1" display="Back to Contents" xr:uid="{00000000-0004-0000-0100-000000000000}"/>
  </hyperlinks>
  <pageMargins left="0.25" right="0.25" top="0.75" bottom="0.75" header="0.3" footer="0.3"/>
  <pageSetup scale="8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55"/>
  <sheetViews>
    <sheetView zoomScaleNormal="100" zoomScaleSheetLayoutView="100" workbookViewId="0">
      <selection activeCell="A2" sqref="A2:G2"/>
    </sheetView>
  </sheetViews>
  <sheetFormatPr defaultRowHeight="15" customHeight="1" x14ac:dyDescent="0.25"/>
  <cols>
    <col min="1" max="1" width="49.85546875" customWidth="1"/>
    <col min="2" max="5" width="14.85546875" customWidth="1"/>
    <col min="6" max="6" width="13.7109375" customWidth="1"/>
    <col min="7" max="7" width="11.7109375" customWidth="1"/>
    <col min="8" max="8" width="4.7109375" customWidth="1"/>
  </cols>
  <sheetData>
    <row r="1" spans="1:13" ht="15" customHeight="1" x14ac:dyDescent="0.25">
      <c r="A1" s="540" t="s">
        <v>294</v>
      </c>
      <c r="B1" s="541"/>
      <c r="C1" s="541"/>
      <c r="D1" s="541"/>
      <c r="E1" s="541"/>
      <c r="F1" s="541"/>
      <c r="G1" s="542"/>
    </row>
    <row r="2" spans="1:13" ht="15" customHeight="1" x14ac:dyDescent="0.25">
      <c r="A2" s="571"/>
      <c r="B2" s="572"/>
      <c r="C2" s="572"/>
      <c r="D2" s="572"/>
      <c r="E2" s="572"/>
      <c r="F2" s="572"/>
      <c r="G2" s="573"/>
      <c r="H2" s="11"/>
    </row>
    <row r="3" spans="1:13" s="11" customFormat="1" ht="15" customHeight="1" x14ac:dyDescent="0.25">
      <c r="A3" s="526" t="s">
        <v>209</v>
      </c>
      <c r="B3" s="527"/>
      <c r="C3" s="527"/>
      <c r="D3" s="527"/>
      <c r="E3" s="527"/>
      <c r="F3" s="527"/>
      <c r="G3" s="528"/>
      <c r="H3" s="66"/>
      <c r="I3" s="9"/>
      <c r="J3" s="9"/>
      <c r="K3" s="9"/>
      <c r="L3" s="9"/>
    </row>
    <row r="4" spans="1:13" s="11" customFormat="1" ht="15" customHeight="1" x14ac:dyDescent="0.25">
      <c r="A4" s="558" t="s">
        <v>319</v>
      </c>
      <c r="B4" s="559"/>
      <c r="C4" s="559"/>
      <c r="D4" s="559"/>
      <c r="E4" s="559"/>
      <c r="F4" s="559"/>
      <c r="G4" s="560"/>
      <c r="H4" s="65"/>
      <c r="I4" s="9"/>
      <c r="J4" s="9"/>
      <c r="K4" s="9"/>
      <c r="L4" s="9"/>
    </row>
    <row r="5" spans="1:13" s="11" customFormat="1" ht="15" customHeight="1" x14ac:dyDescent="0.25">
      <c r="A5" s="561"/>
      <c r="B5" s="562"/>
      <c r="C5" s="562"/>
      <c r="D5" s="562"/>
      <c r="E5" s="562"/>
      <c r="F5" s="562"/>
      <c r="G5" s="563"/>
      <c r="H5" s="65"/>
      <c r="I5" s="9"/>
      <c r="J5" s="9"/>
      <c r="K5" s="9"/>
      <c r="L5" s="9"/>
    </row>
    <row r="6" spans="1:13" s="11" customFormat="1" ht="15" customHeight="1" x14ac:dyDescent="0.25">
      <c r="A6" s="561"/>
      <c r="B6" s="562"/>
      <c r="C6" s="562"/>
      <c r="D6" s="562"/>
      <c r="E6" s="562"/>
      <c r="F6" s="562"/>
      <c r="G6" s="563"/>
      <c r="H6" s="65"/>
      <c r="I6" s="9"/>
      <c r="J6" s="9"/>
      <c r="K6" s="9"/>
      <c r="L6" s="9"/>
    </row>
    <row r="7" spans="1:13" s="11" customFormat="1" ht="15" customHeight="1" x14ac:dyDescent="0.25">
      <c r="A7" s="561"/>
      <c r="B7" s="562"/>
      <c r="C7" s="562"/>
      <c r="D7" s="562"/>
      <c r="E7" s="562"/>
      <c r="F7" s="562"/>
      <c r="G7" s="563"/>
      <c r="H7" s="65"/>
      <c r="I7" s="9"/>
      <c r="J7" s="9"/>
      <c r="K7" s="9"/>
      <c r="L7" s="9"/>
    </row>
    <row r="8" spans="1:13" s="11" customFormat="1" ht="15" customHeight="1" x14ac:dyDescent="0.25">
      <c r="A8" s="564"/>
      <c r="B8" s="565"/>
      <c r="C8" s="565"/>
      <c r="D8" s="565"/>
      <c r="E8" s="565"/>
      <c r="F8" s="565"/>
      <c r="G8" s="566"/>
      <c r="H8" s="65"/>
      <c r="I8" s="9"/>
      <c r="J8" s="9"/>
      <c r="K8" s="9"/>
      <c r="L8" s="9"/>
    </row>
    <row r="9" spans="1:13" s="11" customFormat="1" ht="15" customHeight="1" x14ac:dyDescent="0.25">
      <c r="A9" s="64"/>
      <c r="B9" s="63"/>
      <c r="C9" s="63"/>
      <c r="D9" s="63"/>
      <c r="E9" s="63"/>
      <c r="F9" s="63"/>
      <c r="G9" s="63"/>
      <c r="H9" s="63"/>
      <c r="I9" s="63"/>
      <c r="J9" s="9"/>
      <c r="K9" s="9"/>
      <c r="L9" s="9"/>
      <c r="M9" s="9"/>
    </row>
    <row r="10" spans="1:13" ht="15" customHeight="1" x14ac:dyDescent="0.25">
      <c r="A10" s="568" t="s">
        <v>295</v>
      </c>
      <c r="B10" s="568"/>
      <c r="C10" s="568"/>
      <c r="D10" s="568"/>
      <c r="E10" s="568"/>
      <c r="F10" s="568"/>
      <c r="G10" s="568"/>
    </row>
    <row r="11" spans="1:13" ht="15" customHeight="1" x14ac:dyDescent="0.25">
      <c r="A11" s="569" t="s">
        <v>32</v>
      </c>
      <c r="B11" s="570" t="s">
        <v>33</v>
      </c>
      <c r="C11" s="570"/>
      <c r="D11" s="569" t="s">
        <v>34</v>
      </c>
      <c r="E11" s="569"/>
      <c r="F11" s="569" t="s">
        <v>35</v>
      </c>
      <c r="G11" s="569" t="s">
        <v>36</v>
      </c>
    </row>
    <row r="12" spans="1:13" ht="15" customHeight="1" x14ac:dyDescent="0.25">
      <c r="A12" s="569"/>
      <c r="B12" s="436" t="s">
        <v>34</v>
      </c>
      <c r="C12" s="436" t="s">
        <v>37</v>
      </c>
      <c r="D12" s="436">
        <v>2014</v>
      </c>
      <c r="E12" s="436">
        <v>2024</v>
      </c>
      <c r="F12" s="569"/>
      <c r="G12" s="569"/>
    </row>
    <row r="13" spans="1:13" ht="15" customHeight="1" x14ac:dyDescent="0.25">
      <c r="A13" s="54" t="s">
        <v>59</v>
      </c>
      <c r="B13" s="54"/>
      <c r="C13" s="54"/>
      <c r="D13" s="439">
        <v>321910</v>
      </c>
      <c r="E13" s="439">
        <v>350710</v>
      </c>
      <c r="F13" s="439">
        <v>28800</v>
      </c>
      <c r="G13" s="440">
        <v>0.09</v>
      </c>
    </row>
    <row r="14" spans="1:13" ht="15" customHeight="1" x14ac:dyDescent="0.25">
      <c r="A14" s="567" t="s">
        <v>141</v>
      </c>
      <c r="B14" s="567"/>
      <c r="C14" s="567"/>
      <c r="D14" s="567"/>
      <c r="E14" s="567"/>
      <c r="F14" s="567"/>
      <c r="G14" s="567"/>
    </row>
    <row r="15" spans="1:13" ht="15" customHeight="1" x14ac:dyDescent="0.25">
      <c r="A15" s="54" t="s">
        <v>38</v>
      </c>
      <c r="B15" s="441" t="s">
        <v>42</v>
      </c>
      <c r="C15" s="441" t="s">
        <v>42</v>
      </c>
      <c r="D15" s="439">
        <v>4270</v>
      </c>
      <c r="E15" s="439">
        <v>5400</v>
      </c>
      <c r="F15" s="439">
        <v>1130</v>
      </c>
      <c r="G15" s="440">
        <v>0.26</v>
      </c>
    </row>
    <row r="16" spans="1:13" ht="15" customHeight="1" x14ac:dyDescent="0.25">
      <c r="A16" s="54" t="s">
        <v>259</v>
      </c>
      <c r="B16" s="441" t="s">
        <v>42</v>
      </c>
      <c r="C16" s="441" t="s">
        <v>42</v>
      </c>
      <c r="D16" s="439">
        <v>3230</v>
      </c>
      <c r="E16" s="439">
        <v>3970</v>
      </c>
      <c r="F16" s="54">
        <v>740</v>
      </c>
      <c r="G16" s="440">
        <v>0.23</v>
      </c>
    </row>
    <row r="17" spans="1:7" ht="15" customHeight="1" x14ac:dyDescent="0.25">
      <c r="A17" s="54" t="s">
        <v>296</v>
      </c>
      <c r="B17" s="441" t="s">
        <v>42</v>
      </c>
      <c r="C17" s="441" t="s">
        <v>42</v>
      </c>
      <c r="D17" s="439">
        <v>2250</v>
      </c>
      <c r="E17" s="439">
        <v>2740</v>
      </c>
      <c r="F17" s="54">
        <v>490</v>
      </c>
      <c r="G17" s="440">
        <v>0.22</v>
      </c>
    </row>
    <row r="18" spans="1:7" ht="15" customHeight="1" x14ac:dyDescent="0.25">
      <c r="A18" s="54" t="s">
        <v>269</v>
      </c>
      <c r="B18" s="441" t="s">
        <v>42</v>
      </c>
      <c r="C18" s="54"/>
      <c r="D18" s="439">
        <v>5920</v>
      </c>
      <c r="E18" s="439">
        <v>6300</v>
      </c>
      <c r="F18" s="54">
        <v>380</v>
      </c>
      <c r="G18" s="440">
        <v>0.06</v>
      </c>
    </row>
    <row r="19" spans="1:7" ht="15" customHeight="1" x14ac:dyDescent="0.25">
      <c r="A19" s="54" t="s">
        <v>297</v>
      </c>
      <c r="B19" s="441" t="s">
        <v>42</v>
      </c>
      <c r="C19" s="54"/>
      <c r="D19" s="439">
        <v>1710</v>
      </c>
      <c r="E19" s="439">
        <v>2050</v>
      </c>
      <c r="F19" s="54">
        <v>340</v>
      </c>
      <c r="G19" s="440">
        <v>0.2</v>
      </c>
    </row>
    <row r="20" spans="1:7" ht="15" customHeight="1" x14ac:dyDescent="0.25">
      <c r="A20" s="54" t="s">
        <v>298</v>
      </c>
      <c r="B20" s="54"/>
      <c r="C20" s="441" t="s">
        <v>42</v>
      </c>
      <c r="D20" s="54">
        <v>510</v>
      </c>
      <c r="E20" s="54">
        <v>630</v>
      </c>
      <c r="F20" s="54">
        <v>120</v>
      </c>
      <c r="G20" s="440">
        <v>0.24</v>
      </c>
    </row>
    <row r="21" spans="1:7" ht="15" customHeight="1" x14ac:dyDescent="0.25">
      <c r="A21" s="54" t="s">
        <v>299</v>
      </c>
      <c r="B21" s="54"/>
      <c r="C21" s="441" t="s">
        <v>42</v>
      </c>
      <c r="D21" s="439">
        <v>1320</v>
      </c>
      <c r="E21" s="439">
        <v>1610</v>
      </c>
      <c r="F21" s="54">
        <v>290</v>
      </c>
      <c r="G21" s="440">
        <v>0.22</v>
      </c>
    </row>
    <row r="22" spans="1:7" ht="15" customHeight="1" x14ac:dyDescent="0.25">
      <c r="A22" s="555" t="s">
        <v>142</v>
      </c>
      <c r="B22" s="556"/>
      <c r="C22" s="556"/>
      <c r="D22" s="556"/>
      <c r="E22" s="556"/>
      <c r="F22" s="556"/>
      <c r="G22" s="557"/>
    </row>
    <row r="23" spans="1:7" ht="15" customHeight="1" x14ac:dyDescent="0.25">
      <c r="A23" s="427" t="s">
        <v>43</v>
      </c>
      <c r="B23" s="129"/>
      <c r="C23" s="129"/>
      <c r="D23" s="129"/>
      <c r="E23" s="129"/>
      <c r="F23" s="129"/>
    </row>
    <row r="24" spans="1:7" ht="15" customHeight="1" x14ac:dyDescent="0.25">
      <c r="A24" s="11"/>
      <c r="B24" s="11"/>
      <c r="C24" s="11"/>
      <c r="D24" s="11"/>
      <c r="E24" s="11"/>
      <c r="F24" s="11"/>
      <c r="G24" s="11"/>
    </row>
    <row r="25" spans="1:7" ht="15" customHeight="1" x14ac:dyDescent="0.25">
      <c r="A25" s="549" t="s">
        <v>352</v>
      </c>
      <c r="B25" s="550"/>
      <c r="C25" s="550"/>
      <c r="D25" s="550"/>
      <c r="E25" s="550"/>
      <c r="F25" s="551"/>
    </row>
    <row r="26" spans="1:7" ht="15" customHeight="1" x14ac:dyDescent="0.25">
      <c r="A26" s="493"/>
      <c r="B26" s="552" t="s">
        <v>353</v>
      </c>
      <c r="C26" s="552"/>
      <c r="D26" s="552"/>
      <c r="E26" s="553" t="s">
        <v>354</v>
      </c>
      <c r="F26" s="554" t="s">
        <v>355</v>
      </c>
    </row>
    <row r="27" spans="1:7" ht="15" customHeight="1" x14ac:dyDescent="0.25">
      <c r="A27" s="494" t="s">
        <v>356</v>
      </c>
      <c r="B27" s="489" t="s">
        <v>357</v>
      </c>
      <c r="C27" s="489" t="s">
        <v>358</v>
      </c>
      <c r="D27" s="489" t="s">
        <v>359</v>
      </c>
      <c r="E27" s="553"/>
      <c r="F27" s="554"/>
    </row>
    <row r="28" spans="1:7" ht="15" customHeight="1" x14ac:dyDescent="0.25">
      <c r="A28" s="495" t="s">
        <v>39</v>
      </c>
      <c r="B28" s="490">
        <v>34979.747823129299</v>
      </c>
      <c r="C28" s="490">
        <v>45424.8063090129</v>
      </c>
      <c r="D28" s="490">
        <v>52349.459100775202</v>
      </c>
      <c r="E28" s="491">
        <v>346</v>
      </c>
      <c r="F28" s="496">
        <v>0.70809248554913296</v>
      </c>
    </row>
    <row r="29" spans="1:7" ht="15" customHeight="1" x14ac:dyDescent="0.25">
      <c r="A29" s="495" t="s">
        <v>155</v>
      </c>
      <c r="B29" s="490">
        <v>38774.009355555499</v>
      </c>
      <c r="C29" s="490">
        <v>49976.021788617902</v>
      </c>
      <c r="D29" s="490">
        <v>59413.828676716897</v>
      </c>
      <c r="E29" s="491">
        <v>606</v>
      </c>
      <c r="F29" s="496">
        <v>0.74257425742574257</v>
      </c>
    </row>
    <row r="30" spans="1:7" ht="15" customHeight="1" x14ac:dyDescent="0.25">
      <c r="A30" s="495" t="s">
        <v>360</v>
      </c>
      <c r="B30" s="490">
        <v>33855.617308016903</v>
      </c>
      <c r="C30" s="490">
        <v>46226.401604046201</v>
      </c>
      <c r="D30" s="490">
        <v>62359.084267483398</v>
      </c>
      <c r="E30" s="491">
        <v>970</v>
      </c>
      <c r="F30" s="496">
        <v>0.81443298969072164</v>
      </c>
    </row>
    <row r="31" spans="1:7" ht="15" customHeight="1" x14ac:dyDescent="0.25">
      <c r="A31" s="497" t="s">
        <v>149</v>
      </c>
      <c r="B31" s="498">
        <v>51364.663584905597</v>
      </c>
      <c r="C31" s="498">
        <v>64269.293298791003</v>
      </c>
      <c r="D31" s="498">
        <v>81315.463124999995</v>
      </c>
      <c r="E31" s="499">
        <v>248</v>
      </c>
      <c r="F31" s="500">
        <v>0.85483870967741937</v>
      </c>
    </row>
    <row r="32" spans="1:7" ht="15" customHeight="1" x14ac:dyDescent="0.25">
      <c r="A32" s="204"/>
      <c r="B32" s="204"/>
      <c r="C32" s="204"/>
      <c r="D32" s="204"/>
      <c r="E32" s="204"/>
      <c r="F32" s="204"/>
    </row>
    <row r="33" spans="1:6" ht="15" customHeight="1" x14ac:dyDescent="0.25">
      <c r="A33" s="204"/>
      <c r="B33" s="204"/>
      <c r="C33" s="204"/>
      <c r="D33" s="204"/>
      <c r="E33" s="204"/>
      <c r="F33" s="204"/>
    </row>
    <row r="34" spans="1:6" ht="15" customHeight="1" x14ac:dyDescent="0.25">
      <c r="A34" s="204"/>
      <c r="B34" s="204"/>
      <c r="C34" s="204"/>
      <c r="D34" s="204"/>
      <c r="E34" s="204"/>
      <c r="F34" s="204"/>
    </row>
    <row r="35" spans="1:6" ht="15" customHeight="1" x14ac:dyDescent="0.25">
      <c r="A35" s="204"/>
      <c r="B35" s="204"/>
      <c r="C35" s="204"/>
      <c r="D35" s="204"/>
      <c r="E35" s="204"/>
      <c r="F35" s="204"/>
    </row>
    <row r="36" spans="1:6" ht="15" customHeight="1" x14ac:dyDescent="0.25">
      <c r="A36" s="204"/>
      <c r="B36" s="204"/>
      <c r="C36" s="204"/>
      <c r="D36" s="204"/>
      <c r="E36" s="204"/>
      <c r="F36" s="204"/>
    </row>
    <row r="37" spans="1:6" ht="15" customHeight="1" x14ac:dyDescent="0.25">
      <c r="A37" s="204"/>
      <c r="B37" s="204"/>
      <c r="C37" s="204"/>
      <c r="D37" s="204"/>
      <c r="E37" s="204"/>
      <c r="F37" s="204"/>
    </row>
    <row r="38" spans="1:6" ht="15" customHeight="1" x14ac:dyDescent="0.25">
      <c r="A38" s="204"/>
      <c r="B38" s="204"/>
      <c r="C38" s="204"/>
      <c r="D38" s="204"/>
      <c r="E38" s="204"/>
      <c r="F38" s="204"/>
    </row>
    <row r="39" spans="1:6" ht="15" customHeight="1" x14ac:dyDescent="0.25">
      <c r="A39" s="204"/>
      <c r="B39" s="204"/>
      <c r="C39" s="204"/>
      <c r="D39" s="204"/>
      <c r="E39" s="204"/>
      <c r="F39" s="204"/>
    </row>
    <row r="40" spans="1:6" ht="15" customHeight="1" x14ac:dyDescent="0.25">
      <c r="A40" s="204"/>
      <c r="B40" s="204"/>
      <c r="C40" s="204"/>
      <c r="D40" s="204"/>
      <c r="E40" s="204"/>
      <c r="F40" s="204"/>
    </row>
    <row r="41" spans="1:6" ht="15" customHeight="1" x14ac:dyDescent="0.25">
      <c r="A41" s="204"/>
      <c r="B41" s="204"/>
      <c r="C41" s="204"/>
      <c r="D41" s="204"/>
      <c r="E41" s="204"/>
      <c r="F41" s="204"/>
    </row>
    <row r="42" spans="1:6" ht="15" customHeight="1" x14ac:dyDescent="0.25">
      <c r="A42" s="204"/>
      <c r="B42" s="204"/>
      <c r="C42" s="204"/>
      <c r="D42" s="204"/>
      <c r="E42" s="204"/>
      <c r="F42" s="204"/>
    </row>
    <row r="43" spans="1:6" ht="15" customHeight="1" x14ac:dyDescent="0.25">
      <c r="A43" s="204"/>
      <c r="B43" s="204"/>
      <c r="C43" s="204"/>
      <c r="D43" s="204"/>
      <c r="E43" s="204"/>
      <c r="F43" s="204"/>
    </row>
    <row r="44" spans="1:6" ht="15" customHeight="1" x14ac:dyDescent="0.25">
      <c r="A44" s="204"/>
      <c r="B44" s="204"/>
      <c r="C44" s="204"/>
      <c r="D44" s="204"/>
      <c r="E44" s="204"/>
      <c r="F44" s="204"/>
    </row>
    <row r="45" spans="1:6" ht="15" customHeight="1" x14ac:dyDescent="0.25">
      <c r="A45" s="204"/>
      <c r="B45" s="204"/>
      <c r="C45" s="204"/>
      <c r="D45" s="204"/>
      <c r="E45" s="204"/>
      <c r="F45" s="204"/>
    </row>
    <row r="46" spans="1:6" ht="15" customHeight="1" x14ac:dyDescent="0.25">
      <c r="A46" s="204"/>
      <c r="B46" s="204"/>
      <c r="C46" s="204"/>
      <c r="D46" s="204"/>
      <c r="E46" s="204"/>
      <c r="F46" s="204"/>
    </row>
    <row r="47" spans="1:6" ht="15" customHeight="1" x14ac:dyDescent="0.25">
      <c r="A47" s="204"/>
      <c r="B47" s="204"/>
      <c r="C47" s="204"/>
      <c r="D47" s="204"/>
      <c r="E47" s="204"/>
      <c r="F47" s="204"/>
    </row>
    <row r="48" spans="1:6" ht="15" customHeight="1" x14ac:dyDescent="0.25">
      <c r="A48" s="204"/>
      <c r="B48" s="204"/>
      <c r="C48" s="204"/>
      <c r="D48" s="204"/>
      <c r="E48" s="204"/>
      <c r="F48" s="204"/>
    </row>
    <row r="49" spans="1:6" ht="15" customHeight="1" x14ac:dyDescent="0.25">
      <c r="A49" s="204"/>
      <c r="B49" s="204"/>
      <c r="C49" s="204"/>
      <c r="D49" s="204"/>
      <c r="E49" s="204"/>
      <c r="F49" s="204"/>
    </row>
    <row r="50" spans="1:6" ht="15" customHeight="1" x14ac:dyDescent="0.25">
      <c r="A50" s="204"/>
      <c r="B50" s="204"/>
      <c r="C50" s="204"/>
      <c r="D50" s="204"/>
      <c r="E50" s="204"/>
      <c r="F50" s="204"/>
    </row>
    <row r="51" spans="1:6" ht="15" customHeight="1" x14ac:dyDescent="0.25">
      <c r="A51" s="204"/>
      <c r="B51" s="204"/>
      <c r="C51" s="204"/>
      <c r="D51" s="204"/>
      <c r="E51" s="204"/>
      <c r="F51" s="204"/>
    </row>
    <row r="52" spans="1:6" ht="15" customHeight="1" x14ac:dyDescent="0.25">
      <c r="A52" s="204"/>
      <c r="B52" s="204"/>
      <c r="C52" s="204"/>
      <c r="D52" s="204"/>
      <c r="E52" s="204"/>
      <c r="F52" s="204"/>
    </row>
    <row r="53" spans="1:6" ht="15" customHeight="1" x14ac:dyDescent="0.25">
      <c r="A53" s="492" t="s">
        <v>361</v>
      </c>
      <c r="B53" s="204"/>
      <c r="D53" s="204"/>
      <c r="E53" s="14" t="s">
        <v>31</v>
      </c>
      <c r="F53" s="204"/>
    </row>
    <row r="54" spans="1:6" ht="15" customHeight="1" x14ac:dyDescent="0.25">
      <c r="A54" s="204"/>
      <c r="B54" s="204"/>
      <c r="C54" s="204"/>
      <c r="D54" s="204"/>
      <c r="E54" s="204"/>
      <c r="F54" s="204"/>
    </row>
    <row r="55" spans="1:6" ht="15" customHeight="1" x14ac:dyDescent="0.25">
      <c r="A55" s="204"/>
      <c r="B55" s="204"/>
      <c r="C55" s="204"/>
      <c r="D55" s="204"/>
      <c r="E55" s="204"/>
      <c r="F55" s="204"/>
    </row>
  </sheetData>
  <mergeCells count="16">
    <mergeCell ref="A1:G1"/>
    <mergeCell ref="A3:G3"/>
    <mergeCell ref="A4:G8"/>
    <mergeCell ref="A14:G14"/>
    <mergeCell ref="A10:G10"/>
    <mergeCell ref="A11:A12"/>
    <mergeCell ref="B11:C11"/>
    <mergeCell ref="D11:E11"/>
    <mergeCell ref="F11:F12"/>
    <mergeCell ref="G11:G12"/>
    <mergeCell ref="A2:G2"/>
    <mergeCell ref="A25:F25"/>
    <mergeCell ref="B26:D26"/>
    <mergeCell ref="E26:E27"/>
    <mergeCell ref="F26:F27"/>
    <mergeCell ref="A22:G22"/>
  </mergeCells>
  <hyperlinks>
    <hyperlink ref="E53" location="Contents!A1" display="Back to Contents" xr:uid="{00000000-0004-0000-0200-000000000000}"/>
  </hyperlinks>
  <pageMargins left="0.25" right="0.25" top="0.75" bottom="0.75" header="0.3" footer="0.3"/>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Z47"/>
  <sheetViews>
    <sheetView zoomScaleNormal="100" zoomScaleSheetLayoutView="100" workbookViewId="0">
      <selection activeCell="A2" sqref="A2:K2"/>
    </sheetView>
  </sheetViews>
  <sheetFormatPr defaultRowHeight="15" x14ac:dyDescent="0.25"/>
  <cols>
    <col min="1" max="11" width="11.7109375" style="12" customWidth="1"/>
    <col min="12" max="12" width="10.5703125" style="12" bestFit="1" customWidth="1"/>
    <col min="13" max="22" width="9.140625" style="12"/>
  </cols>
  <sheetData>
    <row r="1" spans="1:24" ht="15" customHeight="1" x14ac:dyDescent="0.25">
      <c r="A1" s="578" t="s">
        <v>294</v>
      </c>
      <c r="B1" s="579"/>
      <c r="C1" s="579"/>
      <c r="D1" s="579"/>
      <c r="E1" s="579"/>
      <c r="F1" s="579"/>
      <c r="G1" s="579"/>
      <c r="H1" s="579"/>
      <c r="I1" s="579"/>
      <c r="J1" s="579"/>
      <c r="K1" s="580"/>
      <c r="M1" s="15"/>
      <c r="N1" s="15"/>
      <c r="O1" s="15"/>
      <c r="W1" s="12"/>
      <c r="X1" s="12"/>
    </row>
    <row r="2" spans="1:24" ht="15" customHeight="1" x14ac:dyDescent="0.25">
      <c r="A2" s="581"/>
      <c r="B2" s="582"/>
      <c r="C2" s="582"/>
      <c r="D2" s="582"/>
      <c r="E2" s="582"/>
      <c r="F2" s="582"/>
      <c r="G2" s="582"/>
      <c r="H2" s="582"/>
      <c r="I2" s="582"/>
      <c r="J2" s="582"/>
      <c r="K2" s="583"/>
      <c r="M2" s="89"/>
      <c r="N2" s="89"/>
      <c r="O2" s="89"/>
      <c r="W2" s="12"/>
      <c r="X2" s="12"/>
    </row>
    <row r="3" spans="1:24" s="23" customFormat="1" ht="15" customHeight="1" x14ac:dyDescent="0.25">
      <c r="A3" s="584" t="s">
        <v>206</v>
      </c>
      <c r="B3" s="585"/>
      <c r="C3" s="585"/>
      <c r="D3" s="585"/>
      <c r="E3" s="585"/>
      <c r="F3" s="585"/>
      <c r="G3" s="585"/>
      <c r="H3" s="585"/>
      <c r="I3" s="585"/>
      <c r="J3" s="585"/>
      <c r="K3" s="585"/>
      <c r="L3" s="12"/>
      <c r="M3" s="12"/>
      <c r="N3" s="12"/>
      <c r="O3" s="12"/>
      <c r="P3" s="12"/>
      <c r="Q3" s="12"/>
      <c r="R3" s="12"/>
      <c r="S3" s="12"/>
      <c r="T3" s="12"/>
      <c r="U3" s="12"/>
      <c r="V3" s="12"/>
      <c r="W3" s="12"/>
      <c r="X3" s="12"/>
    </row>
    <row r="4" spans="1:24" s="23" customFormat="1" ht="15" customHeight="1" x14ac:dyDescent="0.25">
      <c r="A4" s="586" t="s">
        <v>312</v>
      </c>
      <c r="B4" s="587"/>
      <c r="C4" s="587"/>
      <c r="D4" s="587"/>
      <c r="E4" s="587"/>
      <c r="F4" s="587"/>
      <c r="G4" s="587"/>
      <c r="H4" s="587"/>
      <c r="I4" s="587"/>
      <c r="J4" s="587"/>
      <c r="K4" s="588"/>
      <c r="L4" s="12"/>
      <c r="M4" s="12"/>
      <c r="N4" s="12"/>
      <c r="O4" s="12"/>
      <c r="P4" s="12"/>
      <c r="Q4" s="12"/>
      <c r="R4" s="12"/>
      <c r="S4" s="12"/>
      <c r="T4" s="12"/>
      <c r="U4" s="12"/>
      <c r="V4" s="12"/>
      <c r="W4" s="12"/>
      <c r="X4" s="12"/>
    </row>
    <row r="5" spans="1:24" s="23" customFormat="1" x14ac:dyDescent="0.25">
      <c r="A5" s="589"/>
      <c r="B5" s="534"/>
      <c r="C5" s="534"/>
      <c r="D5" s="534"/>
      <c r="E5" s="534"/>
      <c r="F5" s="534"/>
      <c r="G5" s="534"/>
      <c r="H5" s="534"/>
      <c r="I5" s="534"/>
      <c r="J5" s="534"/>
      <c r="K5" s="590"/>
      <c r="L5" s="12"/>
      <c r="M5" s="12"/>
      <c r="N5" s="12"/>
      <c r="O5" s="12"/>
      <c r="P5" s="12"/>
      <c r="Q5" s="12"/>
      <c r="R5" s="12"/>
      <c r="S5" s="12"/>
      <c r="T5" s="12"/>
      <c r="U5" s="12"/>
      <c r="V5" s="12"/>
      <c r="W5" s="12"/>
      <c r="X5" s="12"/>
    </row>
    <row r="6" spans="1:24" s="23" customFormat="1" x14ac:dyDescent="0.25">
      <c r="A6" s="589"/>
      <c r="B6" s="534"/>
      <c r="C6" s="534"/>
      <c r="D6" s="534"/>
      <c r="E6" s="534"/>
      <c r="F6" s="534"/>
      <c r="G6" s="534"/>
      <c r="H6" s="534"/>
      <c r="I6" s="534"/>
      <c r="J6" s="534"/>
      <c r="K6" s="590"/>
      <c r="L6" s="12"/>
      <c r="M6" s="12"/>
      <c r="N6" s="12"/>
      <c r="O6" s="12"/>
      <c r="P6" s="12"/>
      <c r="Q6" s="12"/>
      <c r="R6" s="12"/>
      <c r="S6" s="12"/>
      <c r="T6" s="12"/>
      <c r="U6" s="12"/>
      <c r="V6" s="12"/>
      <c r="W6" s="12"/>
      <c r="X6" s="12"/>
    </row>
    <row r="7" spans="1:24" s="23" customFormat="1" x14ac:dyDescent="0.25">
      <c r="A7" s="589"/>
      <c r="B7" s="534"/>
      <c r="C7" s="534"/>
      <c r="D7" s="534"/>
      <c r="E7" s="534"/>
      <c r="F7" s="534"/>
      <c r="G7" s="534"/>
      <c r="H7" s="534"/>
      <c r="I7" s="534"/>
      <c r="J7" s="534"/>
      <c r="K7" s="590"/>
      <c r="L7" s="12"/>
      <c r="M7" s="12"/>
      <c r="N7" s="12"/>
      <c r="O7" s="12"/>
      <c r="P7" s="12"/>
      <c r="Q7" s="12"/>
      <c r="R7" s="12"/>
      <c r="S7" s="12"/>
      <c r="T7" s="12"/>
      <c r="U7" s="12"/>
      <c r="V7" s="12"/>
      <c r="W7" s="12"/>
      <c r="X7" s="12"/>
    </row>
    <row r="8" spans="1:24" s="23" customFormat="1" x14ac:dyDescent="0.25">
      <c r="A8" s="591"/>
      <c r="B8" s="592"/>
      <c r="C8" s="592"/>
      <c r="D8" s="592"/>
      <c r="E8" s="592"/>
      <c r="F8" s="592"/>
      <c r="G8" s="592"/>
      <c r="H8" s="592"/>
      <c r="I8" s="592"/>
      <c r="J8" s="592"/>
      <c r="K8" s="593"/>
      <c r="L8" s="12"/>
      <c r="M8" s="12"/>
      <c r="N8" s="12"/>
      <c r="O8" s="12"/>
      <c r="P8" s="12"/>
      <c r="Q8" s="12"/>
      <c r="R8" s="12"/>
      <c r="S8" s="12"/>
      <c r="T8" s="12"/>
      <c r="U8" s="12"/>
      <c r="V8" s="12"/>
      <c r="W8" s="12"/>
      <c r="X8" s="12"/>
    </row>
    <row r="9" spans="1:24" s="23" customFormat="1" x14ac:dyDescent="0.25">
      <c r="A9" s="12"/>
      <c r="B9" s="12"/>
      <c r="C9" s="12"/>
      <c r="D9" s="12"/>
      <c r="E9" s="12"/>
      <c r="F9" s="12"/>
      <c r="G9" s="12"/>
      <c r="H9" s="12"/>
      <c r="I9" s="12"/>
      <c r="J9" s="12"/>
      <c r="K9" s="12"/>
      <c r="L9" s="12"/>
      <c r="M9" s="12"/>
      <c r="N9" s="12"/>
      <c r="O9" s="12"/>
      <c r="P9" s="12"/>
      <c r="Q9" s="12"/>
      <c r="R9" s="12"/>
      <c r="S9" s="12"/>
      <c r="T9" s="12"/>
      <c r="U9" s="12"/>
      <c r="V9" s="12"/>
    </row>
    <row r="22" spans="1:26" s="23" customFormat="1" x14ac:dyDescent="0.25">
      <c r="A22" s="12"/>
      <c r="B22" s="12"/>
      <c r="C22" s="12"/>
      <c r="D22" s="12"/>
      <c r="E22" s="12"/>
      <c r="F22" s="12"/>
      <c r="G22" s="12"/>
      <c r="H22" s="12"/>
      <c r="I22" s="12"/>
      <c r="J22" s="12"/>
      <c r="K22" s="12"/>
      <c r="L22" s="12"/>
      <c r="M22" s="12"/>
      <c r="N22" s="12"/>
      <c r="O22" s="12"/>
      <c r="P22" s="12"/>
      <c r="Q22" s="12"/>
      <c r="R22" s="12"/>
      <c r="S22" s="12"/>
      <c r="T22" s="12"/>
      <c r="U22" s="12"/>
      <c r="V22" s="12"/>
    </row>
    <row r="23" spans="1:26" s="23" customFormat="1" x14ac:dyDescent="0.25">
      <c r="A23" s="12"/>
      <c r="B23" s="12"/>
      <c r="C23" s="12"/>
      <c r="D23" s="12"/>
      <c r="E23" s="12"/>
      <c r="F23" s="12"/>
      <c r="G23" s="12"/>
      <c r="H23" s="12"/>
      <c r="I23" s="12"/>
      <c r="J23" s="12"/>
      <c r="K23" s="12"/>
      <c r="L23" s="12"/>
      <c r="M23" s="12"/>
      <c r="N23" s="12"/>
      <c r="O23" s="12"/>
      <c r="P23" s="12"/>
      <c r="Q23" s="12"/>
      <c r="R23" s="12"/>
      <c r="S23" s="12"/>
      <c r="T23" s="12"/>
      <c r="U23" s="12"/>
      <c r="V23" s="12"/>
    </row>
    <row r="24" spans="1:26" s="23" customFormat="1" x14ac:dyDescent="0.25">
      <c r="A24" s="12"/>
      <c r="B24" s="12"/>
      <c r="C24" s="12"/>
      <c r="D24" s="12"/>
      <c r="E24" s="12"/>
      <c r="F24" s="12"/>
      <c r="G24" s="12"/>
      <c r="H24" s="12"/>
      <c r="I24" s="12"/>
      <c r="J24" s="12"/>
      <c r="K24" s="12"/>
      <c r="L24" s="12"/>
      <c r="M24" s="12"/>
      <c r="N24" s="12"/>
      <c r="O24" s="12"/>
      <c r="P24" s="12"/>
      <c r="Q24" s="12"/>
      <c r="R24" s="12"/>
      <c r="S24" s="12"/>
      <c r="T24" s="12"/>
      <c r="U24" s="12"/>
      <c r="V24" s="12"/>
    </row>
    <row r="25" spans="1:26" s="23" customFormat="1" x14ac:dyDescent="0.25">
      <c r="A25" s="12"/>
      <c r="B25" s="12"/>
      <c r="C25" s="12"/>
      <c r="D25" s="12"/>
      <c r="E25" s="12"/>
      <c r="F25" s="12"/>
      <c r="G25" s="12"/>
      <c r="H25" s="12"/>
      <c r="I25" s="12"/>
      <c r="J25" s="12"/>
      <c r="K25" s="12"/>
      <c r="L25" s="12"/>
      <c r="M25" s="12"/>
      <c r="N25" s="12"/>
      <c r="O25" s="12"/>
      <c r="P25" s="12"/>
      <c r="Q25" s="12"/>
      <c r="R25" s="12"/>
      <c r="S25" s="12"/>
      <c r="T25" s="12"/>
      <c r="U25" s="12"/>
      <c r="V25" s="12"/>
    </row>
    <row r="26" spans="1:26" s="23" customFormat="1" x14ac:dyDescent="0.25">
      <c r="A26" s="12"/>
      <c r="B26" s="12"/>
      <c r="C26" s="12"/>
      <c r="D26" s="12"/>
      <c r="E26" s="12"/>
      <c r="F26" s="12"/>
      <c r="G26" s="12"/>
      <c r="H26" s="12"/>
      <c r="I26" s="12"/>
      <c r="J26" s="12"/>
      <c r="K26" s="12"/>
      <c r="L26" s="12"/>
      <c r="M26" s="12"/>
      <c r="N26" s="12"/>
      <c r="O26" s="12"/>
      <c r="P26" s="12"/>
      <c r="Q26" s="12"/>
      <c r="R26" s="12"/>
      <c r="S26" s="12"/>
      <c r="T26" s="12"/>
      <c r="U26" s="12"/>
      <c r="V26" s="12"/>
    </row>
    <row r="27" spans="1:26" s="23" customFormat="1" x14ac:dyDescent="0.25">
      <c r="A27" s="12"/>
      <c r="B27" s="12"/>
      <c r="C27" s="12"/>
      <c r="D27" s="12"/>
      <c r="E27" s="12"/>
      <c r="F27" s="12"/>
      <c r="G27" s="12"/>
      <c r="H27" s="12"/>
      <c r="I27" s="12"/>
      <c r="J27" s="12"/>
      <c r="K27" s="12"/>
      <c r="L27" s="12"/>
      <c r="M27" s="12"/>
      <c r="N27" s="12"/>
      <c r="O27" s="12"/>
      <c r="P27" s="12"/>
      <c r="Q27" s="12"/>
      <c r="R27" s="12"/>
      <c r="S27" s="12"/>
      <c r="T27" s="12"/>
      <c r="U27" s="12"/>
      <c r="V27" s="12"/>
    </row>
    <row r="29" spans="1:26" ht="26.25" customHeight="1" x14ac:dyDescent="0.25">
      <c r="A29" s="574" t="s">
        <v>170</v>
      </c>
      <c r="B29" s="576" t="s">
        <v>6</v>
      </c>
      <c r="C29" s="596" t="s">
        <v>3</v>
      </c>
      <c r="D29" s="597"/>
      <c r="E29" s="596" t="s">
        <v>5</v>
      </c>
      <c r="F29" s="597"/>
      <c r="G29" s="596" t="s">
        <v>4</v>
      </c>
      <c r="H29" s="597"/>
      <c r="I29" s="596" t="s">
        <v>169</v>
      </c>
      <c r="J29" s="597"/>
      <c r="K29" s="594" t="s">
        <v>15</v>
      </c>
      <c r="W29" s="12"/>
      <c r="X29" s="12"/>
      <c r="Y29" s="12"/>
    </row>
    <row r="30" spans="1:26" s="23" customFormat="1" ht="15" customHeight="1" thickBot="1" x14ac:dyDescent="0.3">
      <c r="A30" s="575"/>
      <c r="B30" s="577"/>
      <c r="C30" s="116" t="s">
        <v>214</v>
      </c>
      <c r="D30" s="117" t="s">
        <v>215</v>
      </c>
      <c r="E30" s="116" t="s">
        <v>214</v>
      </c>
      <c r="F30" s="117" t="s">
        <v>215</v>
      </c>
      <c r="G30" s="116" t="s">
        <v>214</v>
      </c>
      <c r="H30" s="117" t="s">
        <v>215</v>
      </c>
      <c r="I30" s="116" t="s">
        <v>214</v>
      </c>
      <c r="J30" s="117" t="s">
        <v>215</v>
      </c>
      <c r="K30" s="595"/>
      <c r="L30" s="12"/>
      <c r="M30" s="12"/>
      <c r="N30" s="12"/>
      <c r="O30" s="12"/>
      <c r="P30" s="12"/>
      <c r="Q30" s="12"/>
      <c r="R30" s="12"/>
      <c r="S30" s="12"/>
      <c r="T30" s="12"/>
      <c r="U30" s="12"/>
      <c r="V30" s="12"/>
      <c r="W30" s="12"/>
      <c r="X30" s="12"/>
      <c r="Y30" s="12"/>
      <c r="Z30" s="12"/>
    </row>
    <row r="31" spans="1:26" ht="15" customHeight="1" x14ac:dyDescent="0.25">
      <c r="A31" s="344" t="s">
        <v>165</v>
      </c>
      <c r="B31" s="345">
        <v>2017</v>
      </c>
      <c r="C31" s="400">
        <v>56707</v>
      </c>
      <c r="D31" s="401">
        <f>C31/K31</f>
        <v>0.3529078632106295</v>
      </c>
      <c r="E31" s="400">
        <v>93816</v>
      </c>
      <c r="F31" s="401">
        <f>E31/K31</f>
        <v>0.58385039051560506</v>
      </c>
      <c r="G31" s="402">
        <v>6002</v>
      </c>
      <c r="H31" s="401">
        <f>G31/K31</f>
        <v>3.7352584248685317E-2</v>
      </c>
      <c r="I31" s="402">
        <v>4160</v>
      </c>
      <c r="J31" s="403">
        <f>I31/K31</f>
        <v>2.5889162025080126E-2</v>
      </c>
      <c r="K31" s="404">
        <f>C31+E31+G31+I31</f>
        <v>160685</v>
      </c>
      <c r="L31" s="118"/>
      <c r="M31" s="232"/>
      <c r="W31" s="12"/>
      <c r="X31" s="12"/>
      <c r="Y31" s="12"/>
      <c r="Z31" s="12"/>
    </row>
    <row r="32" spans="1:26" x14ac:dyDescent="0.25">
      <c r="A32" s="235"/>
      <c r="B32" s="113">
        <v>2020</v>
      </c>
      <c r="C32" s="237">
        <v>56912</v>
      </c>
      <c r="D32" s="238">
        <f>C32/K32</f>
        <v>0.34664181604448746</v>
      </c>
      <c r="E32" s="237">
        <v>97068</v>
      </c>
      <c r="F32" s="238">
        <f>E32/K32</f>
        <v>0.59122553766879238</v>
      </c>
      <c r="G32" s="239">
        <v>5947</v>
      </c>
      <c r="H32" s="238">
        <f>G32/K32</f>
        <v>3.6222218161663045E-2</v>
      </c>
      <c r="I32" s="239">
        <v>4254</v>
      </c>
      <c r="J32" s="398">
        <f>I32/K32</f>
        <v>2.5910428125057103E-2</v>
      </c>
      <c r="K32" s="240">
        <f t="shared" ref="K32:K44" si="0">C32+E32+G32+I32</f>
        <v>164181</v>
      </c>
      <c r="L32" s="118"/>
      <c r="M32" s="232"/>
      <c r="W32" s="12"/>
      <c r="X32" s="12"/>
      <c r="Y32" s="12"/>
      <c r="Z32" s="12"/>
    </row>
    <row r="33" spans="1:26" x14ac:dyDescent="0.25">
      <c r="A33" s="235"/>
      <c r="B33" s="114">
        <v>2025</v>
      </c>
      <c r="C33" s="120">
        <v>56688</v>
      </c>
      <c r="D33" s="121">
        <f>C33/K33</f>
        <v>0.33478022075368069</v>
      </c>
      <c r="E33" s="120">
        <v>102418</v>
      </c>
      <c r="F33" s="121">
        <f>E33/K33</f>
        <v>0.60484618700872261</v>
      </c>
      <c r="G33" s="119">
        <v>5840</v>
      </c>
      <c r="H33" s="121">
        <f>G33/K33</f>
        <v>3.4489071570729175E-2</v>
      </c>
      <c r="I33" s="119">
        <v>4383</v>
      </c>
      <c r="J33" s="399">
        <f>I33/K33</f>
        <v>2.5884520666867458E-2</v>
      </c>
      <c r="K33" s="122">
        <f t="shared" si="0"/>
        <v>169329</v>
      </c>
      <c r="L33" s="118"/>
      <c r="M33" s="232"/>
      <c r="W33" s="12"/>
      <c r="X33" s="12"/>
      <c r="Y33" s="12"/>
      <c r="Z33" s="12"/>
    </row>
    <row r="34" spans="1:26" x14ac:dyDescent="0.25">
      <c r="A34" s="235"/>
      <c r="B34" s="114">
        <v>2030</v>
      </c>
      <c r="C34" s="237">
        <v>54640</v>
      </c>
      <c r="D34" s="238">
        <f>C34/K34</f>
        <v>0.31416020790690186</v>
      </c>
      <c r="E34" s="237">
        <v>108951</v>
      </c>
      <c r="F34" s="238">
        <f>E34/K34</f>
        <v>0.62642878498654586</v>
      </c>
      <c r="G34" s="239">
        <v>5767</v>
      </c>
      <c r="H34" s="238">
        <f>G34/K34</f>
        <v>3.3158161035854741E-2</v>
      </c>
      <c r="I34" s="239">
        <v>4566</v>
      </c>
      <c r="J34" s="398">
        <f>I34/K34</f>
        <v>2.6252846070697545E-2</v>
      </c>
      <c r="K34" s="240">
        <f t="shared" si="0"/>
        <v>173924</v>
      </c>
      <c r="L34" s="118"/>
      <c r="M34" s="232"/>
      <c r="N34" s="91"/>
      <c r="W34" s="12"/>
      <c r="X34" s="12"/>
      <c r="Y34" s="12"/>
      <c r="Z34" s="12"/>
    </row>
    <row r="35" spans="1:26" x14ac:dyDescent="0.25">
      <c r="A35" s="235"/>
      <c r="B35" s="114"/>
      <c r="C35" s="120"/>
      <c r="D35" s="123"/>
      <c r="E35" s="120"/>
      <c r="F35" s="123"/>
      <c r="G35" s="119"/>
      <c r="H35" s="123"/>
      <c r="I35" s="119"/>
      <c r="J35" s="123"/>
      <c r="K35" s="122"/>
      <c r="L35" s="118"/>
      <c r="M35" s="232"/>
      <c r="W35" s="12"/>
      <c r="X35" s="12"/>
      <c r="Y35" s="12"/>
      <c r="Z35" s="12"/>
    </row>
    <row r="36" spans="1:26" x14ac:dyDescent="0.25">
      <c r="A36" s="235" t="s">
        <v>166</v>
      </c>
      <c r="B36" s="113">
        <v>2017</v>
      </c>
      <c r="C36" s="120">
        <v>23204</v>
      </c>
      <c r="D36" s="121">
        <f>C36/K36</f>
        <v>0.37957207354576983</v>
      </c>
      <c r="E36" s="120">
        <v>33536</v>
      </c>
      <c r="F36" s="121">
        <f>E36/K36</f>
        <v>0.54858339331283124</v>
      </c>
      <c r="G36" s="119">
        <v>2864</v>
      </c>
      <c r="H36" s="121">
        <f>G36/K36</f>
        <v>4.6849440554864882E-2</v>
      </c>
      <c r="I36" s="119">
        <v>1528</v>
      </c>
      <c r="J36" s="121">
        <f>I36/K36</f>
        <v>2.4995092586534057E-2</v>
      </c>
      <c r="K36" s="122">
        <f t="shared" si="0"/>
        <v>61132</v>
      </c>
      <c r="L36" s="118"/>
      <c r="M36" s="232"/>
      <c r="W36" s="12"/>
      <c r="X36" s="12"/>
      <c r="Y36" s="12"/>
      <c r="Z36" s="12"/>
    </row>
    <row r="37" spans="1:26" x14ac:dyDescent="0.25">
      <c r="A37" s="235"/>
      <c r="B37" s="113">
        <v>2020</v>
      </c>
      <c r="C37" s="237">
        <v>22353</v>
      </c>
      <c r="D37" s="238">
        <f>C37/K37</f>
        <v>0.36010245835615556</v>
      </c>
      <c r="E37" s="237">
        <v>35171</v>
      </c>
      <c r="F37" s="238">
        <f>E37/K37</f>
        <v>0.5665979315011116</v>
      </c>
      <c r="G37" s="239">
        <v>2886</v>
      </c>
      <c r="H37" s="238">
        <f>G37/K37</f>
        <v>4.6492895576247702E-2</v>
      </c>
      <c r="I37" s="239">
        <v>1664</v>
      </c>
      <c r="J37" s="238">
        <f>I37/K37</f>
        <v>2.6806714566485163E-2</v>
      </c>
      <c r="K37" s="240">
        <f t="shared" si="0"/>
        <v>62074</v>
      </c>
      <c r="L37" s="118"/>
      <c r="M37" s="232"/>
      <c r="W37" s="12"/>
      <c r="X37" s="12"/>
      <c r="Y37" s="12"/>
      <c r="Z37" s="12"/>
    </row>
    <row r="38" spans="1:26" x14ac:dyDescent="0.25">
      <c r="A38" s="235"/>
      <c r="B38" s="114">
        <v>2025</v>
      </c>
      <c r="C38" s="120">
        <v>21898</v>
      </c>
      <c r="D38" s="121">
        <f>C38/K38</f>
        <v>0.33304942965779466</v>
      </c>
      <c r="E38" s="120">
        <v>38974</v>
      </c>
      <c r="F38" s="121">
        <f>E38/K38</f>
        <v>0.59276045627376428</v>
      </c>
      <c r="G38" s="119">
        <v>2986</v>
      </c>
      <c r="H38" s="121">
        <f>G38/K38</f>
        <v>4.5414448669201524E-2</v>
      </c>
      <c r="I38" s="119">
        <v>1892</v>
      </c>
      <c r="J38" s="121">
        <f>I38/K38</f>
        <v>2.8775665399239543E-2</v>
      </c>
      <c r="K38" s="122">
        <f t="shared" si="0"/>
        <v>65750</v>
      </c>
      <c r="L38" s="118"/>
      <c r="M38" s="232"/>
      <c r="W38" s="12"/>
      <c r="X38" s="12"/>
      <c r="Y38" s="12"/>
      <c r="Z38" s="12"/>
    </row>
    <row r="39" spans="1:26" x14ac:dyDescent="0.25">
      <c r="A39" s="235"/>
      <c r="B39" s="114">
        <v>2030</v>
      </c>
      <c r="C39" s="237">
        <v>22980</v>
      </c>
      <c r="D39" s="238">
        <f>C39/K39</f>
        <v>0.33441506468559457</v>
      </c>
      <c r="E39" s="237">
        <v>40731</v>
      </c>
      <c r="F39" s="238">
        <f>E39/K39</f>
        <v>0.59273542209351393</v>
      </c>
      <c r="G39" s="239">
        <v>2960</v>
      </c>
      <c r="H39" s="238">
        <f>G39/K39</f>
        <v>4.3075221560894682E-2</v>
      </c>
      <c r="I39" s="239">
        <v>2046</v>
      </c>
      <c r="J39" s="238">
        <f>I39/K39</f>
        <v>2.9774291659996798E-2</v>
      </c>
      <c r="K39" s="240">
        <f t="shared" si="0"/>
        <v>68717</v>
      </c>
      <c r="L39" s="118"/>
      <c r="M39" s="232"/>
      <c r="W39" s="12"/>
      <c r="X39" s="12"/>
      <c r="Y39" s="12"/>
      <c r="Z39" s="12"/>
    </row>
    <row r="40" spans="1:26" x14ac:dyDescent="0.25">
      <c r="A40" s="235"/>
      <c r="B40" s="114"/>
      <c r="C40" s="120"/>
      <c r="D40" s="123"/>
      <c r="E40" s="120"/>
      <c r="F40" s="123"/>
      <c r="G40" s="119"/>
      <c r="H40" s="123"/>
      <c r="I40" s="119"/>
      <c r="J40" s="123"/>
      <c r="K40" s="122"/>
      <c r="L40" s="118"/>
      <c r="M40" s="232"/>
      <c r="W40" s="12"/>
      <c r="X40" s="12"/>
      <c r="Y40" s="12"/>
      <c r="Z40" s="12"/>
    </row>
    <row r="41" spans="1:26" x14ac:dyDescent="0.25">
      <c r="A41" s="235" t="s">
        <v>167</v>
      </c>
      <c r="B41" s="113">
        <v>2017</v>
      </c>
      <c r="C41" s="120">
        <v>35895</v>
      </c>
      <c r="D41" s="121">
        <f>C41/K41</f>
        <v>0.41616426285767288</v>
      </c>
      <c r="E41" s="120">
        <v>43771</v>
      </c>
      <c r="F41" s="121">
        <f>E41/K41</f>
        <v>0.50747808746463852</v>
      </c>
      <c r="G41" s="119">
        <v>4256</v>
      </c>
      <c r="H41" s="121">
        <f>G41/K41</f>
        <v>4.9343783332560405E-2</v>
      </c>
      <c r="I41" s="119">
        <v>2330</v>
      </c>
      <c r="J41" s="121">
        <f>I41/K41</f>
        <v>2.7013866345128229E-2</v>
      </c>
      <c r="K41" s="122">
        <f t="shared" si="0"/>
        <v>86252</v>
      </c>
      <c r="L41" s="118"/>
      <c r="M41" s="232"/>
      <c r="W41" s="12"/>
      <c r="X41" s="12"/>
      <c r="Y41" s="12"/>
      <c r="Z41" s="12"/>
    </row>
    <row r="42" spans="1:26" x14ac:dyDescent="0.25">
      <c r="A42" s="235"/>
      <c r="B42" s="113">
        <v>2020</v>
      </c>
      <c r="C42" s="237">
        <v>34336</v>
      </c>
      <c r="D42" s="238">
        <f>C42/K42</f>
        <v>0.39536651083527163</v>
      </c>
      <c r="E42" s="237">
        <v>45879</v>
      </c>
      <c r="F42" s="238">
        <f>E42/K42</f>
        <v>0.52827994380858068</v>
      </c>
      <c r="G42" s="239">
        <v>4241</v>
      </c>
      <c r="H42" s="238">
        <f>G42/K42</f>
        <v>4.8833567464247059E-2</v>
      </c>
      <c r="I42" s="239">
        <v>2390</v>
      </c>
      <c r="J42" s="238">
        <f>I42/K42</f>
        <v>2.7519977891900606E-2</v>
      </c>
      <c r="K42" s="240">
        <f t="shared" si="0"/>
        <v>86846</v>
      </c>
      <c r="L42" s="118"/>
      <c r="M42" s="232"/>
      <c r="W42" s="12"/>
      <c r="X42" s="12"/>
      <c r="Y42" s="12"/>
      <c r="Z42" s="12"/>
    </row>
    <row r="43" spans="1:26" x14ac:dyDescent="0.25">
      <c r="A43" s="235"/>
      <c r="B43" s="114">
        <v>2025</v>
      </c>
      <c r="C43" s="120">
        <v>32658</v>
      </c>
      <c r="D43" s="121">
        <f>C43/K43</f>
        <v>0.36673778775968557</v>
      </c>
      <c r="E43" s="120">
        <v>49770</v>
      </c>
      <c r="F43" s="121">
        <f>E43/K43</f>
        <v>0.55889949466591804</v>
      </c>
      <c r="G43" s="119">
        <v>4037</v>
      </c>
      <c r="H43" s="121">
        <f>G43/K43</f>
        <v>4.5334081976417744E-2</v>
      </c>
      <c r="I43" s="119">
        <v>2585</v>
      </c>
      <c r="J43" s="121">
        <f>I43/K43</f>
        <v>2.9028635597978664E-2</v>
      </c>
      <c r="K43" s="122">
        <f t="shared" si="0"/>
        <v>89050</v>
      </c>
      <c r="L43" s="118"/>
      <c r="M43" s="232"/>
      <c r="W43" s="12"/>
      <c r="X43" s="12"/>
      <c r="Y43" s="12"/>
      <c r="Z43" s="12"/>
    </row>
    <row r="44" spans="1:26" ht="15.75" thickBot="1" x14ac:dyDescent="0.3">
      <c r="A44" s="236"/>
      <c r="B44" s="115">
        <v>2030</v>
      </c>
      <c r="C44" s="241">
        <v>30465</v>
      </c>
      <c r="D44" s="242">
        <f>C44/K44</f>
        <v>0.3347213676716182</v>
      </c>
      <c r="E44" s="241">
        <v>53900</v>
      </c>
      <c r="F44" s="242">
        <f>E44/K44</f>
        <v>0.59220356860332246</v>
      </c>
      <c r="G44" s="243">
        <v>3880</v>
      </c>
      <c r="H44" s="242">
        <f>G44/K44</f>
        <v>4.2629867276083325E-2</v>
      </c>
      <c r="I44" s="243">
        <v>2771</v>
      </c>
      <c r="J44" s="242">
        <f>I44/K44</f>
        <v>3.0445196448976003E-2</v>
      </c>
      <c r="K44" s="414">
        <f t="shared" si="0"/>
        <v>91016</v>
      </c>
      <c r="L44" s="118"/>
      <c r="M44" s="232"/>
      <c r="W44" s="12"/>
      <c r="X44" s="12"/>
      <c r="Y44" s="12"/>
      <c r="Z44" s="12"/>
    </row>
    <row r="46" spans="1:26" x14ac:dyDescent="0.25">
      <c r="A46" s="12" t="s">
        <v>168</v>
      </c>
    </row>
    <row r="47" spans="1:26" x14ac:dyDescent="0.25">
      <c r="A47" s="12" t="s">
        <v>223</v>
      </c>
      <c r="J47" s="14" t="s">
        <v>31</v>
      </c>
    </row>
  </sheetData>
  <mergeCells count="11">
    <mergeCell ref="A29:A30"/>
    <mergeCell ref="B29:B30"/>
    <mergeCell ref="A1:K1"/>
    <mergeCell ref="A2:K2"/>
    <mergeCell ref="A3:K3"/>
    <mergeCell ref="A4:K8"/>
    <mergeCell ref="K29:K30"/>
    <mergeCell ref="C29:D29"/>
    <mergeCell ref="E29:F29"/>
    <mergeCell ref="G29:H29"/>
    <mergeCell ref="I29:J29"/>
  </mergeCells>
  <hyperlinks>
    <hyperlink ref="J47" location="Contents!A1" display="Back to Contents" xr:uid="{00000000-0004-0000-0300-000000000000}"/>
  </hyperlinks>
  <pageMargins left="0.25" right="0.25" top="0.75" bottom="0.75" header="0.3" footer="0.3"/>
  <pageSetup scale="7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J53"/>
  <sheetViews>
    <sheetView zoomScaleNormal="100" zoomScaleSheetLayoutView="100" workbookViewId="0">
      <selection activeCell="G14" sqref="G14"/>
    </sheetView>
  </sheetViews>
  <sheetFormatPr defaultColWidth="9.140625" defaultRowHeight="14.25" x14ac:dyDescent="0.2"/>
  <cols>
    <col min="1" max="1" width="9.140625" style="1"/>
    <col min="2" max="2" width="6.7109375" style="12" customWidth="1"/>
    <col min="3" max="3" width="67" style="12" customWidth="1"/>
    <col min="4" max="9" width="12.28515625" style="12" customWidth="1"/>
    <col min="10" max="10" width="9.140625" style="12"/>
    <col min="11" max="16384" width="9.140625" style="1"/>
  </cols>
  <sheetData>
    <row r="1" spans="1:10" ht="15" customHeight="1" x14ac:dyDescent="0.2">
      <c r="A1" s="605" t="s">
        <v>294</v>
      </c>
      <c r="B1" s="605"/>
      <c r="C1" s="605"/>
      <c r="D1" s="605"/>
      <c r="E1" s="605"/>
      <c r="F1" s="605"/>
      <c r="G1" s="1"/>
      <c r="H1" s="1"/>
      <c r="J1" s="1"/>
    </row>
    <row r="2" spans="1:10" ht="15" customHeight="1" x14ac:dyDescent="0.2">
      <c r="A2" s="606"/>
      <c r="B2" s="606"/>
      <c r="C2" s="606"/>
      <c r="D2" s="606"/>
      <c r="E2" s="606"/>
      <c r="F2" s="606"/>
      <c r="G2" s="1"/>
      <c r="H2" s="1"/>
      <c r="J2" s="1"/>
    </row>
    <row r="3" spans="1:10" ht="15" customHeight="1" x14ac:dyDescent="0.2">
      <c r="A3" s="605" t="s">
        <v>207</v>
      </c>
      <c r="B3" s="605"/>
      <c r="C3" s="605"/>
      <c r="D3" s="605"/>
      <c r="E3" s="605"/>
      <c r="F3" s="605"/>
      <c r="G3" s="1"/>
      <c r="H3" s="1"/>
      <c r="J3" s="1"/>
    </row>
    <row r="4" spans="1:10" ht="15" customHeight="1" x14ac:dyDescent="0.2">
      <c r="A4" s="607" t="s">
        <v>313</v>
      </c>
      <c r="B4" s="607"/>
      <c r="C4" s="607"/>
      <c r="D4" s="607"/>
      <c r="E4" s="607"/>
      <c r="F4" s="607"/>
      <c r="G4" s="1"/>
      <c r="H4" s="1"/>
      <c r="J4" s="1"/>
    </row>
    <row r="5" spans="1:10" x14ac:dyDescent="0.2">
      <c r="A5" s="607"/>
      <c r="B5" s="607"/>
      <c r="C5" s="607"/>
      <c r="D5" s="607"/>
      <c r="E5" s="607"/>
      <c r="F5" s="607"/>
      <c r="G5" s="1"/>
      <c r="H5" s="1"/>
      <c r="J5" s="1"/>
    </row>
    <row r="6" spans="1:10" x14ac:dyDescent="0.2">
      <c r="A6" s="607"/>
      <c r="B6" s="607"/>
      <c r="C6" s="607"/>
      <c r="D6" s="607"/>
      <c r="E6" s="607"/>
      <c r="F6" s="607"/>
      <c r="G6" s="1"/>
      <c r="H6" s="1"/>
      <c r="J6" s="1"/>
    </row>
    <row r="7" spans="1:10" x14ac:dyDescent="0.2">
      <c r="A7" s="607"/>
      <c r="B7" s="607"/>
      <c r="C7" s="607"/>
      <c r="D7" s="607"/>
      <c r="E7" s="607"/>
      <c r="F7" s="607"/>
      <c r="G7" s="1"/>
      <c r="H7" s="1"/>
      <c r="J7" s="1"/>
    </row>
    <row r="8" spans="1:10" x14ac:dyDescent="0.2">
      <c r="A8" s="607"/>
      <c r="B8" s="607"/>
      <c r="C8" s="607"/>
      <c r="D8" s="607"/>
      <c r="E8" s="607"/>
      <c r="F8" s="607"/>
      <c r="J8" s="1"/>
    </row>
    <row r="9" spans="1:10" x14ac:dyDescent="0.2">
      <c r="G9" s="1"/>
      <c r="H9" s="1"/>
      <c r="I9" s="1"/>
      <c r="J9" s="1"/>
    </row>
    <row r="10" spans="1:10" x14ac:dyDescent="0.2">
      <c r="F10" s="1"/>
      <c r="G10" s="1"/>
      <c r="H10" s="1"/>
      <c r="I10" s="1"/>
      <c r="J10" s="1"/>
    </row>
    <row r="11" spans="1:10" ht="75" customHeight="1" x14ac:dyDescent="0.2">
      <c r="A11" s="12"/>
      <c r="B11" s="608" t="s">
        <v>321</v>
      </c>
      <c r="C11" s="609"/>
      <c r="D11" s="609"/>
      <c r="E11" s="610"/>
      <c r="F11" s="1"/>
      <c r="G11" s="1"/>
      <c r="H11" s="1"/>
      <c r="I11" s="1"/>
      <c r="J11" s="1"/>
    </row>
    <row r="12" spans="1:10" x14ac:dyDescent="0.2">
      <c r="A12" s="12"/>
      <c r="B12" s="611"/>
      <c r="C12" s="612"/>
      <c r="D12" s="453"/>
      <c r="E12" s="521" t="s">
        <v>136</v>
      </c>
      <c r="F12" s="1"/>
      <c r="G12" s="1"/>
      <c r="H12" s="1"/>
      <c r="I12" s="1"/>
      <c r="J12" s="1"/>
    </row>
    <row r="13" spans="1:10" ht="25.5" x14ac:dyDescent="0.2">
      <c r="A13" s="12"/>
      <c r="B13" s="613"/>
      <c r="C13" s="614"/>
      <c r="D13" s="452" t="s">
        <v>11</v>
      </c>
      <c r="E13" s="522" t="s">
        <v>135</v>
      </c>
      <c r="G13" s="1"/>
      <c r="H13" s="1"/>
      <c r="I13" s="1"/>
      <c r="J13" s="1"/>
    </row>
    <row r="14" spans="1:10" x14ac:dyDescent="0.2">
      <c r="A14" s="12"/>
      <c r="B14" s="598">
        <v>2016</v>
      </c>
      <c r="C14" s="451" t="s">
        <v>137</v>
      </c>
      <c r="D14" s="93">
        <v>1721152</v>
      </c>
      <c r="E14" s="94">
        <v>35490</v>
      </c>
      <c r="G14" s="1"/>
      <c r="H14" s="1"/>
      <c r="I14" s="1"/>
      <c r="J14" s="1"/>
    </row>
    <row r="15" spans="1:10" x14ac:dyDescent="0.2">
      <c r="A15" s="12"/>
      <c r="B15" s="598"/>
      <c r="C15" s="92" t="s">
        <v>138</v>
      </c>
      <c r="D15" s="95">
        <v>4069422</v>
      </c>
      <c r="E15" s="96">
        <v>103431</v>
      </c>
      <c r="G15" s="1"/>
      <c r="H15" s="1"/>
      <c r="I15" s="1"/>
      <c r="J15" s="1"/>
    </row>
    <row r="16" spans="1:10" x14ac:dyDescent="0.2">
      <c r="A16" s="12"/>
      <c r="B16" s="598"/>
      <c r="C16" s="92" t="s">
        <v>150</v>
      </c>
      <c r="D16" s="97">
        <v>0.42299999999999999</v>
      </c>
      <c r="E16" s="97">
        <v>0.34300000000000003</v>
      </c>
      <c r="G16" s="1"/>
      <c r="H16" s="1"/>
      <c r="I16" s="1"/>
      <c r="J16" s="1"/>
    </row>
    <row r="17" spans="1:10" s="12" customFormat="1" ht="15" thickBot="1" x14ac:dyDescent="0.25">
      <c r="B17" s="598"/>
      <c r="C17" s="98"/>
      <c r="D17" s="99"/>
      <c r="E17" s="99"/>
      <c r="G17" s="1"/>
      <c r="H17" s="1"/>
      <c r="I17" s="1"/>
      <c r="J17" s="1"/>
    </row>
    <row r="18" spans="1:10" s="12" customFormat="1" x14ac:dyDescent="0.2">
      <c r="B18" s="599">
        <v>2020</v>
      </c>
      <c r="C18" s="454" t="s">
        <v>229</v>
      </c>
      <c r="D18" s="455">
        <v>1897087.4171666331</v>
      </c>
      <c r="E18" s="456">
        <v>34860.981631508359</v>
      </c>
      <c r="G18" s="1"/>
      <c r="H18" s="1"/>
      <c r="I18" s="1"/>
      <c r="J18" s="1"/>
    </row>
    <row r="19" spans="1:10" s="12" customFormat="1" x14ac:dyDescent="0.2">
      <c r="B19" s="600"/>
      <c r="C19" s="100" t="s">
        <v>171</v>
      </c>
      <c r="D19" s="101">
        <v>3976856</v>
      </c>
      <c r="E19" s="457">
        <v>86846</v>
      </c>
      <c r="G19" s="1"/>
      <c r="H19" s="1"/>
      <c r="I19" s="1"/>
      <c r="J19" s="1"/>
    </row>
    <row r="20" spans="1:10" s="12" customFormat="1" x14ac:dyDescent="0.2">
      <c r="B20" s="600"/>
      <c r="C20" s="100" t="s">
        <v>322</v>
      </c>
      <c r="D20" s="102">
        <v>0.47703196121927299</v>
      </c>
      <c r="E20" s="458">
        <v>0.40141148275693017</v>
      </c>
      <c r="G20" s="1"/>
      <c r="H20" s="1"/>
      <c r="I20" s="1"/>
      <c r="J20" s="1"/>
    </row>
    <row r="21" spans="1:10" s="12" customFormat="1" x14ac:dyDescent="0.2">
      <c r="B21" s="601"/>
      <c r="C21" s="103"/>
      <c r="D21" s="102"/>
      <c r="E21" s="458"/>
      <c r="G21" s="1"/>
      <c r="H21" s="1"/>
      <c r="I21" s="1"/>
      <c r="J21" s="1"/>
    </row>
    <row r="22" spans="1:10" s="12" customFormat="1" x14ac:dyDescent="0.2">
      <c r="B22" s="602">
        <v>2025</v>
      </c>
      <c r="C22" s="104" t="s">
        <v>230</v>
      </c>
      <c r="D22" s="101">
        <v>2262464.9595403941</v>
      </c>
      <c r="E22" s="457">
        <v>42085.9817405137</v>
      </c>
      <c r="G22" s="1"/>
      <c r="H22" s="1"/>
      <c r="I22" s="1"/>
      <c r="J22" s="1"/>
    </row>
    <row r="23" spans="1:10" s="12" customFormat="1" x14ac:dyDescent="0.2">
      <c r="B23" s="600"/>
      <c r="C23" s="100" t="s">
        <v>171</v>
      </c>
      <c r="D23" s="101">
        <v>4225965</v>
      </c>
      <c r="E23" s="457">
        <v>89050</v>
      </c>
      <c r="G23" s="1"/>
      <c r="H23" s="1"/>
      <c r="I23" s="1"/>
      <c r="J23" s="1"/>
    </row>
    <row r="24" spans="1:10" s="12" customFormat="1" x14ac:dyDescent="0.2">
      <c r="B24" s="600"/>
      <c r="C24" s="100" t="s">
        <v>322</v>
      </c>
      <c r="D24" s="102">
        <v>0.53537238466016501</v>
      </c>
      <c r="E24" s="458">
        <v>0.47261068770930603</v>
      </c>
      <c r="G24" s="1"/>
      <c r="H24" s="1"/>
      <c r="I24" s="1"/>
      <c r="J24" s="1"/>
    </row>
    <row r="25" spans="1:10" s="12" customFormat="1" x14ac:dyDescent="0.2">
      <c r="B25" s="601"/>
      <c r="C25" s="100"/>
      <c r="D25" s="102"/>
      <c r="E25" s="458"/>
      <c r="G25" s="1"/>
      <c r="H25" s="1"/>
      <c r="I25" s="1"/>
      <c r="J25" s="1"/>
    </row>
    <row r="26" spans="1:10" s="12" customFormat="1" x14ac:dyDescent="0.2">
      <c r="B26" s="603">
        <v>2030</v>
      </c>
      <c r="C26" s="100" t="s">
        <v>172</v>
      </c>
      <c r="D26" s="101">
        <v>2690822.1421688553</v>
      </c>
      <c r="E26" s="457">
        <v>50072.141835090624</v>
      </c>
      <c r="G26" s="1"/>
      <c r="H26" s="1"/>
      <c r="I26" s="1"/>
      <c r="J26" s="1"/>
    </row>
    <row r="27" spans="1:10" s="12" customFormat="1" x14ac:dyDescent="0.2">
      <c r="B27" s="603"/>
      <c r="C27" s="100" t="s">
        <v>171</v>
      </c>
      <c r="D27" s="105">
        <v>4484352</v>
      </c>
      <c r="E27" s="457">
        <v>91016</v>
      </c>
      <c r="G27" s="1"/>
      <c r="H27" s="1"/>
      <c r="I27" s="1"/>
      <c r="J27" s="1"/>
    </row>
    <row r="28" spans="1:10" s="12" customFormat="1" ht="15" thickBot="1" x14ac:dyDescent="0.25">
      <c r="B28" s="604"/>
      <c r="C28" s="459" t="s">
        <v>322</v>
      </c>
      <c r="D28" s="460">
        <v>0.600047039609927</v>
      </c>
      <c r="E28" s="461">
        <v>0.55014658779874559</v>
      </c>
      <c r="G28" s="1"/>
      <c r="H28" s="1"/>
      <c r="I28" s="1"/>
      <c r="J28" s="1"/>
    </row>
    <row r="29" spans="1:10" s="12" customFormat="1" x14ac:dyDescent="0.2">
      <c r="A29" s="1"/>
      <c r="C29" s="90"/>
    </row>
    <row r="52" spans="3:9" s="12" customFormat="1" ht="12.75" x14ac:dyDescent="0.2">
      <c r="C52" s="12" t="s">
        <v>185</v>
      </c>
      <c r="I52" s="14" t="s">
        <v>31</v>
      </c>
    </row>
    <row r="53" spans="3:9" s="12" customFormat="1" ht="15" x14ac:dyDescent="0.25">
      <c r="C53" s="468" t="s">
        <v>341</v>
      </c>
    </row>
  </sheetData>
  <mergeCells count="10">
    <mergeCell ref="B14:B17"/>
    <mergeCell ref="B18:B21"/>
    <mergeCell ref="B22:B25"/>
    <mergeCell ref="B26:B28"/>
    <mergeCell ref="A1:F1"/>
    <mergeCell ref="A2:F2"/>
    <mergeCell ref="A3:F3"/>
    <mergeCell ref="A4:F8"/>
    <mergeCell ref="B11:E11"/>
    <mergeCell ref="B12:C13"/>
  </mergeCells>
  <hyperlinks>
    <hyperlink ref="I52" location="Contents!A1" display="Back to Contents" xr:uid="{00000000-0004-0000-0400-000000000000}"/>
    <hyperlink ref="C53" r:id="rId1" xr:uid="{00000000-0004-0000-0400-000001000000}"/>
  </hyperlinks>
  <pageMargins left="0.25" right="0.25" top="0.75" bottom="0.75" header="0.3" footer="0.3"/>
  <pageSetup scale="63" orientation="landscape"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72"/>
  <sheetViews>
    <sheetView topLeftCell="A46" zoomScaleNormal="100" zoomScaleSheetLayoutView="100" workbookViewId="0">
      <selection activeCell="A48" sqref="A48:K48"/>
    </sheetView>
  </sheetViews>
  <sheetFormatPr defaultColWidth="9.140625" defaultRowHeight="12.75" x14ac:dyDescent="0.2"/>
  <cols>
    <col min="1" max="1" width="40" style="12" customWidth="1"/>
    <col min="2" max="8" width="11.5703125" style="12" customWidth="1"/>
    <col min="9" max="9" width="4.28515625" style="12" customWidth="1"/>
    <col min="10" max="10" width="15.7109375" style="12" customWidth="1"/>
    <col min="11" max="11" width="4.28515625" style="12" customWidth="1"/>
    <col min="12" max="13" width="11.5703125" style="12" customWidth="1"/>
    <col min="14" max="14" width="11.5703125" style="22" customWidth="1"/>
    <col min="15" max="16384" width="9.140625" style="22"/>
  </cols>
  <sheetData>
    <row r="1" spans="1:14" ht="15" customHeight="1" x14ac:dyDescent="0.2">
      <c r="A1" s="584" t="s">
        <v>294</v>
      </c>
      <c r="B1" s="585"/>
      <c r="C1" s="585"/>
      <c r="D1" s="585"/>
      <c r="E1" s="585"/>
      <c r="F1" s="585"/>
      <c r="G1" s="585"/>
      <c r="H1" s="585"/>
      <c r="I1" s="585"/>
      <c r="J1" s="585"/>
      <c r="K1" s="585"/>
      <c r="L1" s="585"/>
      <c r="M1" s="585"/>
      <c r="N1" s="585"/>
    </row>
    <row r="2" spans="1:14" ht="15" customHeight="1" x14ac:dyDescent="0.2">
      <c r="A2" s="631"/>
      <c r="B2" s="632"/>
      <c r="C2" s="632"/>
      <c r="D2" s="632"/>
      <c r="E2" s="632"/>
      <c r="F2" s="632"/>
      <c r="G2" s="632"/>
      <c r="H2" s="632"/>
      <c r="I2" s="632"/>
      <c r="J2" s="632"/>
      <c r="K2" s="632"/>
      <c r="L2" s="632"/>
      <c r="M2" s="632"/>
      <c r="N2" s="632"/>
    </row>
    <row r="3" spans="1:14" ht="28.5" customHeight="1" x14ac:dyDescent="0.2">
      <c r="A3" s="584" t="s">
        <v>244</v>
      </c>
      <c r="B3" s="585"/>
      <c r="C3" s="585"/>
      <c r="D3" s="585"/>
      <c r="E3" s="585"/>
      <c r="F3" s="585"/>
      <c r="G3" s="585"/>
      <c r="H3" s="585"/>
      <c r="I3" s="585"/>
      <c r="J3" s="585"/>
      <c r="K3" s="585"/>
      <c r="L3" s="585"/>
      <c r="M3" s="585"/>
      <c r="N3" s="585"/>
    </row>
    <row r="4" spans="1:14" ht="15" customHeight="1" x14ac:dyDescent="0.2">
      <c r="A4" s="533" t="s">
        <v>362</v>
      </c>
      <c r="B4" s="534"/>
      <c r="C4" s="534"/>
      <c r="D4" s="534"/>
      <c r="E4" s="534"/>
      <c r="F4" s="534"/>
      <c r="G4" s="534"/>
      <c r="H4" s="534"/>
      <c r="I4" s="534"/>
      <c r="J4" s="534"/>
      <c r="K4" s="534"/>
      <c r="L4" s="534"/>
      <c r="M4" s="534"/>
      <c r="N4" s="534"/>
    </row>
    <row r="5" spans="1:14" x14ac:dyDescent="0.2">
      <c r="A5" s="533"/>
      <c r="B5" s="534"/>
      <c r="C5" s="534"/>
      <c r="D5" s="534"/>
      <c r="E5" s="534"/>
      <c r="F5" s="534"/>
      <c r="G5" s="534"/>
      <c r="H5" s="534"/>
      <c r="I5" s="534"/>
      <c r="J5" s="534"/>
      <c r="K5" s="534"/>
      <c r="L5" s="534"/>
      <c r="M5" s="534"/>
      <c r="N5" s="534"/>
    </row>
    <row r="6" spans="1:14" x14ac:dyDescent="0.2">
      <c r="A6" s="533"/>
      <c r="B6" s="534"/>
      <c r="C6" s="534"/>
      <c r="D6" s="534"/>
      <c r="E6" s="534"/>
      <c r="F6" s="534"/>
      <c r="G6" s="534"/>
      <c r="H6" s="534"/>
      <c r="I6" s="534"/>
      <c r="J6" s="534"/>
      <c r="K6" s="534"/>
      <c r="L6" s="534"/>
      <c r="M6" s="534"/>
      <c r="N6" s="534"/>
    </row>
    <row r="7" spans="1:14" x14ac:dyDescent="0.2">
      <c r="A7" s="533"/>
      <c r="B7" s="534"/>
      <c r="C7" s="534"/>
      <c r="D7" s="534"/>
      <c r="E7" s="534"/>
      <c r="F7" s="534"/>
      <c r="G7" s="534"/>
      <c r="H7" s="534"/>
      <c r="I7" s="534"/>
      <c r="J7" s="534"/>
      <c r="K7" s="534"/>
      <c r="L7" s="534"/>
      <c r="M7" s="534"/>
      <c r="N7" s="534"/>
    </row>
    <row r="8" spans="1:14" ht="51.75" customHeight="1" x14ac:dyDescent="0.2">
      <c r="A8" s="533"/>
      <c r="B8" s="534"/>
      <c r="C8" s="534"/>
      <c r="D8" s="534"/>
      <c r="E8" s="534"/>
      <c r="F8" s="534"/>
      <c r="G8" s="534"/>
      <c r="H8" s="534"/>
      <c r="I8" s="534"/>
      <c r="J8" s="534"/>
      <c r="K8" s="534"/>
      <c r="L8" s="534"/>
      <c r="M8" s="534"/>
      <c r="N8" s="534"/>
    </row>
    <row r="9" spans="1:14" x14ac:dyDescent="0.2">
      <c r="A9" s="111"/>
      <c r="B9" s="111"/>
      <c r="C9" s="111"/>
      <c r="D9" s="111"/>
      <c r="E9" s="111"/>
      <c r="F9" s="111"/>
      <c r="G9" s="111"/>
      <c r="H9" s="111"/>
      <c r="I9" s="111"/>
      <c r="L9" s="118"/>
    </row>
    <row r="10" spans="1:14" x14ac:dyDescent="0.2">
      <c r="A10" s="626" t="s">
        <v>245</v>
      </c>
      <c r="B10" s="627"/>
      <c r="C10" s="627"/>
      <c r="D10" s="627"/>
      <c r="E10" s="628"/>
      <c r="F10" s="111"/>
      <c r="G10" s="111"/>
      <c r="H10" s="111"/>
      <c r="I10" s="111"/>
      <c r="L10" s="118"/>
    </row>
    <row r="11" spans="1:14" x14ac:dyDescent="0.2">
      <c r="A11" s="620" t="s">
        <v>176</v>
      </c>
      <c r="B11" s="621"/>
      <c r="C11" s="621"/>
      <c r="D11" s="621"/>
      <c r="E11" s="622"/>
      <c r="F11" s="111"/>
      <c r="G11" s="111"/>
      <c r="H11" s="111"/>
      <c r="I11" s="111"/>
      <c r="L11" s="118"/>
    </row>
    <row r="12" spans="1:14" ht="13.5" thickBot="1" x14ac:dyDescent="0.25">
      <c r="A12" s="642"/>
      <c r="B12" s="643"/>
      <c r="C12" s="643"/>
      <c r="D12" s="643"/>
      <c r="E12" s="644"/>
      <c r="F12" s="111"/>
      <c r="G12" s="111"/>
      <c r="H12" s="111"/>
      <c r="I12" s="111"/>
      <c r="L12" s="118"/>
    </row>
    <row r="13" spans="1:14" ht="13.5" thickTop="1" x14ac:dyDescent="0.2">
      <c r="A13" s="124"/>
      <c r="B13" s="125">
        <v>2016</v>
      </c>
      <c r="C13" s="307">
        <v>2020</v>
      </c>
      <c r="D13" s="308">
        <v>2025</v>
      </c>
      <c r="E13" s="309">
        <v>2030</v>
      </c>
      <c r="F13" s="111"/>
      <c r="G13" s="111"/>
      <c r="H13" s="111"/>
      <c r="I13" s="111"/>
      <c r="J13" s="111"/>
      <c r="L13" s="118"/>
    </row>
    <row r="14" spans="1:14" ht="16.5" customHeight="1" x14ac:dyDescent="0.2">
      <c r="A14" s="130" t="s">
        <v>254</v>
      </c>
      <c r="B14" s="126">
        <f>B46</f>
        <v>5233</v>
      </c>
      <c r="C14" s="310">
        <v>6880</v>
      </c>
      <c r="D14" s="127">
        <v>8304</v>
      </c>
      <c r="E14" s="311">
        <v>9965</v>
      </c>
      <c r="F14" s="111"/>
      <c r="G14" s="111"/>
      <c r="H14" s="111"/>
      <c r="I14" s="111"/>
      <c r="J14" s="111"/>
    </row>
    <row r="15" spans="1:14" ht="16.5" customHeight="1" x14ac:dyDescent="0.2">
      <c r="A15" s="130" t="s">
        <v>231</v>
      </c>
      <c r="B15" s="126">
        <v>333920</v>
      </c>
      <c r="C15" s="310">
        <v>376000</v>
      </c>
      <c r="D15" s="127">
        <v>455000</v>
      </c>
      <c r="E15" s="311">
        <v>550000</v>
      </c>
      <c r="F15" s="111"/>
      <c r="G15" s="111"/>
      <c r="H15" s="111"/>
      <c r="I15" s="111"/>
      <c r="J15" s="111"/>
    </row>
    <row r="16" spans="1:14" ht="16.5" customHeight="1" x14ac:dyDescent="0.2">
      <c r="A16" s="267" t="s">
        <v>217</v>
      </c>
      <c r="B16" s="126">
        <v>111344</v>
      </c>
      <c r="C16" s="310">
        <v>138000</v>
      </c>
      <c r="D16" s="127">
        <v>198000</v>
      </c>
      <c r="E16" s="311">
        <v>285000</v>
      </c>
      <c r="F16" s="111"/>
      <c r="G16" s="111"/>
      <c r="H16" s="111"/>
      <c r="I16" s="111"/>
      <c r="J16" s="111"/>
    </row>
    <row r="17" spans="1:14" ht="16.5" customHeight="1" x14ac:dyDescent="0.2">
      <c r="A17" s="267" t="s">
        <v>218</v>
      </c>
      <c r="B17" s="126">
        <v>41027</v>
      </c>
      <c r="C17" s="310">
        <v>48000</v>
      </c>
      <c r="D17" s="127">
        <v>59000</v>
      </c>
      <c r="E17" s="311">
        <v>76000</v>
      </c>
      <c r="F17" s="111"/>
      <c r="G17" s="111"/>
      <c r="H17" s="111"/>
      <c r="I17" s="111"/>
      <c r="J17" s="111"/>
    </row>
    <row r="18" spans="1:14" ht="16.5" customHeight="1" x14ac:dyDescent="0.2">
      <c r="A18" s="267" t="s">
        <v>220</v>
      </c>
      <c r="B18" s="126">
        <v>141564</v>
      </c>
      <c r="C18" s="310">
        <v>168000</v>
      </c>
      <c r="D18" s="127">
        <v>215000</v>
      </c>
      <c r="E18" s="311">
        <v>275000</v>
      </c>
      <c r="F18" s="111"/>
      <c r="G18" s="111"/>
      <c r="H18" s="111"/>
      <c r="I18" s="111"/>
      <c r="J18" s="111"/>
      <c r="N18" s="12"/>
    </row>
    <row r="19" spans="1:14" ht="16.5" customHeight="1" thickBot="1" x14ac:dyDescent="0.25">
      <c r="A19" s="267" t="s">
        <v>219</v>
      </c>
      <c r="B19" s="126">
        <v>124177</v>
      </c>
      <c r="C19" s="312">
        <v>146000</v>
      </c>
      <c r="D19" s="313">
        <v>190000</v>
      </c>
      <c r="E19" s="314">
        <v>246000</v>
      </c>
      <c r="F19" s="111"/>
      <c r="G19" s="111"/>
      <c r="H19" s="111"/>
      <c r="I19" s="111"/>
      <c r="J19" s="111"/>
      <c r="N19" s="12"/>
    </row>
    <row r="20" spans="1:14" ht="13.5" thickTop="1" x14ac:dyDescent="0.2">
      <c r="C20" s="137"/>
      <c r="D20" s="137"/>
      <c r="N20" s="12"/>
    </row>
    <row r="21" spans="1:14" ht="15" customHeight="1" x14ac:dyDescent="0.2">
      <c r="A21" s="633" t="s">
        <v>347</v>
      </c>
      <c r="B21" s="634"/>
      <c r="C21" s="634"/>
      <c r="D21" s="634"/>
      <c r="E21" s="634"/>
      <c r="F21" s="634"/>
      <c r="G21" s="634"/>
      <c r="H21" s="635"/>
      <c r="I21" s="138"/>
      <c r="J21" s="138"/>
      <c r="L21" s="633" t="s">
        <v>363</v>
      </c>
      <c r="M21" s="634"/>
      <c r="N21" s="635"/>
    </row>
    <row r="22" spans="1:14" ht="12.75" customHeight="1" thickBot="1" x14ac:dyDescent="0.25">
      <c r="A22" s="636"/>
      <c r="B22" s="637"/>
      <c r="C22" s="637"/>
      <c r="D22" s="637"/>
      <c r="E22" s="637"/>
      <c r="F22" s="637"/>
      <c r="G22" s="637"/>
      <c r="H22" s="638"/>
      <c r="I22" s="138"/>
      <c r="J22" s="138"/>
      <c r="L22" s="636"/>
      <c r="M22" s="637"/>
      <c r="N22" s="638"/>
    </row>
    <row r="23" spans="1:14" ht="29.25" customHeight="1" thickTop="1" x14ac:dyDescent="0.2">
      <c r="A23" s="406" t="s">
        <v>146</v>
      </c>
      <c r="B23" s="357" t="s">
        <v>15</v>
      </c>
      <c r="C23" s="357" t="s">
        <v>143</v>
      </c>
      <c r="D23" s="357" t="s">
        <v>5</v>
      </c>
      <c r="E23" s="358" t="s">
        <v>4</v>
      </c>
      <c r="F23" s="357" t="s">
        <v>16</v>
      </c>
      <c r="G23" s="357" t="s">
        <v>144</v>
      </c>
      <c r="H23" s="359" t="s">
        <v>2</v>
      </c>
      <c r="I23" s="247"/>
      <c r="J23" s="367" t="s">
        <v>190</v>
      </c>
      <c r="L23" s="307">
        <v>2020</v>
      </c>
      <c r="M23" s="308">
        <v>2025</v>
      </c>
      <c r="N23" s="309">
        <v>2030</v>
      </c>
    </row>
    <row r="24" spans="1:14" ht="15" customHeight="1" x14ac:dyDescent="0.25">
      <c r="A24" s="346" t="s">
        <v>289</v>
      </c>
      <c r="B24" s="474">
        <v>1257</v>
      </c>
      <c r="C24" s="415">
        <v>361</v>
      </c>
      <c r="D24" s="415">
        <v>760</v>
      </c>
      <c r="E24" s="415">
        <v>42</v>
      </c>
      <c r="F24" s="415">
        <v>94</v>
      </c>
      <c r="G24" s="415">
        <v>497</v>
      </c>
      <c r="H24" s="475">
        <v>760</v>
      </c>
      <c r="I24" s="140"/>
      <c r="J24" s="477">
        <v>519</v>
      </c>
      <c r="L24" s="508">
        <v>1727</v>
      </c>
      <c r="M24" s="509">
        <v>2084</v>
      </c>
      <c r="N24" s="510">
        <v>2501</v>
      </c>
    </row>
    <row r="25" spans="1:14" ht="15" customHeight="1" x14ac:dyDescent="0.25">
      <c r="A25" s="349" t="s">
        <v>277</v>
      </c>
      <c r="B25" s="476">
        <v>866</v>
      </c>
      <c r="C25" s="416">
        <v>295</v>
      </c>
      <c r="D25" s="416">
        <v>449</v>
      </c>
      <c r="E25" s="416">
        <v>66</v>
      </c>
      <c r="F25" s="416">
        <v>56</v>
      </c>
      <c r="G25" s="416">
        <v>345</v>
      </c>
      <c r="H25" s="417">
        <v>521</v>
      </c>
      <c r="I25" s="140"/>
      <c r="J25" s="418">
        <v>398</v>
      </c>
      <c r="L25" s="508">
        <v>1000</v>
      </c>
      <c r="M25" s="509">
        <v>1200</v>
      </c>
      <c r="N25" s="510">
        <v>1380</v>
      </c>
    </row>
    <row r="26" spans="1:14" ht="15" customHeight="1" x14ac:dyDescent="0.25">
      <c r="A26" s="349" t="s">
        <v>288</v>
      </c>
      <c r="B26" s="476">
        <v>584</v>
      </c>
      <c r="C26" s="416">
        <v>270</v>
      </c>
      <c r="D26" s="416">
        <v>261</v>
      </c>
      <c r="E26" s="416">
        <v>31</v>
      </c>
      <c r="F26" s="416">
        <v>22</v>
      </c>
      <c r="G26" s="416">
        <v>205</v>
      </c>
      <c r="H26" s="417">
        <v>379</v>
      </c>
      <c r="I26" s="140"/>
      <c r="J26" s="418">
        <v>321</v>
      </c>
      <c r="L26" s="508">
        <v>509</v>
      </c>
      <c r="M26" s="509">
        <v>516</v>
      </c>
      <c r="N26" s="510">
        <v>524</v>
      </c>
    </row>
    <row r="27" spans="1:14" ht="15" x14ac:dyDescent="0.25">
      <c r="A27" s="349" t="s">
        <v>290</v>
      </c>
      <c r="B27" s="476">
        <v>23</v>
      </c>
      <c r="C27" s="416">
        <v>6</v>
      </c>
      <c r="D27" s="416">
        <v>9</v>
      </c>
      <c r="E27" s="416">
        <v>2</v>
      </c>
      <c r="F27" s="416">
        <v>6</v>
      </c>
      <c r="G27" s="416">
        <v>6</v>
      </c>
      <c r="H27" s="417">
        <v>17</v>
      </c>
      <c r="I27" s="140"/>
      <c r="J27" s="418">
        <v>11</v>
      </c>
      <c r="L27" s="508">
        <v>23</v>
      </c>
      <c r="M27" s="509">
        <v>23</v>
      </c>
      <c r="N27" s="510">
        <v>23</v>
      </c>
    </row>
    <row r="28" spans="1:14" ht="15" customHeight="1" thickBot="1" x14ac:dyDescent="0.25">
      <c r="A28" s="180" t="s">
        <v>62</v>
      </c>
      <c r="B28" s="478">
        <f t="shared" ref="B28:H28" si="0">SUM(B24:B27)</f>
        <v>2730</v>
      </c>
      <c r="C28" s="141">
        <f t="shared" si="0"/>
        <v>932</v>
      </c>
      <c r="D28" s="141">
        <f t="shared" si="0"/>
        <v>1479</v>
      </c>
      <c r="E28" s="141">
        <f t="shared" si="0"/>
        <v>141</v>
      </c>
      <c r="F28" s="141">
        <f t="shared" si="0"/>
        <v>178</v>
      </c>
      <c r="G28" s="141">
        <f t="shared" si="0"/>
        <v>1053</v>
      </c>
      <c r="H28" s="142">
        <f t="shared" si="0"/>
        <v>1677</v>
      </c>
      <c r="I28" s="140"/>
      <c r="J28" s="146">
        <f>SUM(J24:J27)</f>
        <v>1249</v>
      </c>
      <c r="K28" s="393"/>
      <c r="L28" s="511">
        <f>SUM(L24:L27)</f>
        <v>3259</v>
      </c>
      <c r="M28" s="512">
        <f t="shared" ref="M28:N28" si="1">SUM(M24:M27)</f>
        <v>3823</v>
      </c>
      <c r="N28" s="513">
        <f t="shared" si="1"/>
        <v>4428</v>
      </c>
    </row>
    <row r="29" spans="1:14" ht="15" customHeight="1" thickTop="1" x14ac:dyDescent="0.2">
      <c r="B29" s="147"/>
      <c r="C29" s="147"/>
      <c r="D29" s="147"/>
      <c r="E29" s="147"/>
      <c r="F29" s="147"/>
      <c r="G29" s="147"/>
      <c r="H29" s="148"/>
      <c r="I29" s="148"/>
      <c r="J29" s="148"/>
    </row>
    <row r="30" spans="1:14" ht="15" customHeight="1" thickBot="1" x14ac:dyDescent="0.25">
      <c r="A30" s="149"/>
      <c r="B30" s="150"/>
      <c r="C30" s="150"/>
      <c r="D30" s="150"/>
      <c r="E30" s="150"/>
      <c r="F30" s="150"/>
      <c r="G30" s="150"/>
      <c r="H30" s="118"/>
      <c r="I30" s="148"/>
      <c r="J30" s="118"/>
    </row>
    <row r="31" spans="1:14" ht="26.25" thickTop="1" x14ac:dyDescent="0.2">
      <c r="A31" s="406" t="s">
        <v>147</v>
      </c>
      <c r="B31" s="357" t="s">
        <v>15</v>
      </c>
      <c r="C31" s="357" t="s">
        <v>143</v>
      </c>
      <c r="D31" s="357" t="s">
        <v>5</v>
      </c>
      <c r="E31" s="358" t="s">
        <v>4</v>
      </c>
      <c r="F31" s="357" t="s">
        <v>16</v>
      </c>
      <c r="G31" s="357" t="s">
        <v>144</v>
      </c>
      <c r="H31" s="359" t="s">
        <v>2</v>
      </c>
      <c r="I31" s="247"/>
      <c r="J31" s="367" t="s">
        <v>190</v>
      </c>
      <c r="L31" s="307">
        <v>2020</v>
      </c>
      <c r="M31" s="308">
        <v>2025</v>
      </c>
      <c r="N31" s="309">
        <v>2030</v>
      </c>
    </row>
    <row r="32" spans="1:14" ht="15" x14ac:dyDescent="0.25">
      <c r="A32" s="346" t="s">
        <v>280</v>
      </c>
      <c r="B32" s="474">
        <v>1485</v>
      </c>
      <c r="C32" s="415">
        <v>858</v>
      </c>
      <c r="D32" s="415">
        <v>382</v>
      </c>
      <c r="E32" s="415">
        <v>123</v>
      </c>
      <c r="F32" s="415">
        <v>122</v>
      </c>
      <c r="G32" s="415">
        <v>566</v>
      </c>
      <c r="H32" s="475">
        <v>919</v>
      </c>
      <c r="I32" s="140"/>
      <c r="J32" s="477">
        <v>566</v>
      </c>
      <c r="L32" s="508">
        <v>1857</v>
      </c>
      <c r="M32" s="509">
        <v>2242</v>
      </c>
      <c r="N32" s="510">
        <v>2690</v>
      </c>
    </row>
    <row r="33" spans="1:14" ht="15" x14ac:dyDescent="0.25">
      <c r="A33" s="349" t="s">
        <v>107</v>
      </c>
      <c r="B33" s="476">
        <v>1018</v>
      </c>
      <c r="C33" s="416">
        <v>460</v>
      </c>
      <c r="D33" s="416">
        <v>403</v>
      </c>
      <c r="E33" s="416">
        <v>51</v>
      </c>
      <c r="F33" s="416">
        <v>104</v>
      </c>
      <c r="G33" s="416">
        <v>381</v>
      </c>
      <c r="H33" s="417">
        <v>637</v>
      </c>
      <c r="I33" s="140"/>
      <c r="J33" s="419">
        <v>499</v>
      </c>
      <c r="L33" s="508">
        <v>1081</v>
      </c>
      <c r="M33" s="509">
        <v>1234</v>
      </c>
      <c r="N33" s="510">
        <v>1387</v>
      </c>
    </row>
    <row r="34" spans="1:14" ht="13.5" thickBot="1" x14ac:dyDescent="0.25">
      <c r="A34" s="143" t="s">
        <v>15</v>
      </c>
      <c r="B34" s="144">
        <f t="shared" ref="B34:H34" si="2">SUM(B32:B33)</f>
        <v>2503</v>
      </c>
      <c r="C34" s="144">
        <f t="shared" si="2"/>
        <v>1318</v>
      </c>
      <c r="D34" s="144">
        <f t="shared" si="2"/>
        <v>785</v>
      </c>
      <c r="E34" s="144">
        <f t="shared" si="2"/>
        <v>174</v>
      </c>
      <c r="F34" s="144">
        <f t="shared" si="2"/>
        <v>226</v>
      </c>
      <c r="G34" s="144">
        <f t="shared" si="2"/>
        <v>947</v>
      </c>
      <c r="H34" s="145">
        <f t="shared" si="2"/>
        <v>1556</v>
      </c>
      <c r="I34" s="140"/>
      <c r="J34" s="146">
        <f>SUM(J32:J33)</f>
        <v>1065</v>
      </c>
      <c r="L34" s="511">
        <f>SUM(L32:L33)</f>
        <v>2938</v>
      </c>
      <c r="M34" s="512">
        <f t="shared" ref="M34:N34" si="3">SUM(M32:M33)</f>
        <v>3476</v>
      </c>
      <c r="N34" s="513">
        <f t="shared" si="3"/>
        <v>4077</v>
      </c>
    </row>
    <row r="35" spans="1:14" ht="14.25" thickTop="1" thickBot="1" x14ac:dyDescent="0.25">
      <c r="I35" s="90"/>
    </row>
    <row r="36" spans="1:14" ht="26.25" thickTop="1" x14ac:dyDescent="0.2">
      <c r="A36" s="406" t="s">
        <v>145</v>
      </c>
      <c r="B36" s="357" t="s">
        <v>15</v>
      </c>
      <c r="C36" s="357" t="s">
        <v>143</v>
      </c>
      <c r="D36" s="357" t="s">
        <v>5</v>
      </c>
      <c r="E36" s="358" t="s">
        <v>4</v>
      </c>
      <c r="F36" s="357" t="s">
        <v>16</v>
      </c>
      <c r="G36" s="357" t="s">
        <v>144</v>
      </c>
      <c r="H36" s="359" t="s">
        <v>2</v>
      </c>
      <c r="I36" s="247"/>
      <c r="J36" s="248" t="s">
        <v>190</v>
      </c>
      <c r="L36" s="307">
        <v>2020</v>
      </c>
      <c r="M36" s="308">
        <v>2025</v>
      </c>
      <c r="N36" s="309">
        <v>2030</v>
      </c>
    </row>
    <row r="37" spans="1:14" ht="15" x14ac:dyDescent="0.25">
      <c r="A37" s="351" t="s">
        <v>153</v>
      </c>
      <c r="B37" s="347"/>
      <c r="C37" s="347"/>
      <c r="D37" s="347"/>
      <c r="E37" s="347"/>
      <c r="F37" s="347"/>
      <c r="G37" s="347"/>
      <c r="H37" s="348"/>
      <c r="I37" s="151"/>
      <c r="J37" s="352"/>
      <c r="L37" s="310"/>
      <c r="M37" s="127"/>
      <c r="N37" s="311"/>
    </row>
    <row r="38" spans="1:14" ht="13.5" thickBot="1" x14ac:dyDescent="0.25">
      <c r="A38" s="180" t="s">
        <v>15</v>
      </c>
      <c r="B38" s="141"/>
      <c r="C38" s="141"/>
      <c r="D38" s="141"/>
      <c r="E38" s="141"/>
      <c r="F38" s="141"/>
      <c r="G38" s="141"/>
      <c r="H38" s="142"/>
      <c r="I38" s="151"/>
      <c r="J38" s="95"/>
      <c r="L38" s="312"/>
      <c r="M38" s="313"/>
      <c r="N38" s="314"/>
    </row>
    <row r="39" spans="1:14" ht="14.25" thickTop="1" thickBot="1" x14ac:dyDescent="0.25">
      <c r="I39" s="90"/>
    </row>
    <row r="40" spans="1:14" ht="26.25" thickTop="1" x14ac:dyDescent="0.2">
      <c r="A40" s="197" t="s">
        <v>29</v>
      </c>
      <c r="B40" s="244" t="s">
        <v>15</v>
      </c>
      <c r="C40" s="244" t="s">
        <v>143</v>
      </c>
      <c r="D40" s="244" t="s">
        <v>5</v>
      </c>
      <c r="E40" s="245" t="s">
        <v>4</v>
      </c>
      <c r="F40" s="244" t="s">
        <v>16</v>
      </c>
      <c r="G40" s="244" t="s">
        <v>144</v>
      </c>
      <c r="H40" s="246" t="s">
        <v>2</v>
      </c>
      <c r="I40" s="247"/>
      <c r="J40" s="248" t="s">
        <v>190</v>
      </c>
      <c r="L40" s="307">
        <v>2020</v>
      </c>
      <c r="M40" s="308">
        <v>2025</v>
      </c>
      <c r="N40" s="309">
        <v>2030</v>
      </c>
    </row>
    <row r="41" spans="1:14" ht="15" x14ac:dyDescent="0.25">
      <c r="A41" s="346" t="s">
        <v>153</v>
      </c>
      <c r="B41" s="429"/>
      <c r="C41" s="416"/>
      <c r="D41" s="416"/>
      <c r="E41" s="416"/>
      <c r="F41" s="416"/>
      <c r="G41" s="416"/>
      <c r="H41" s="417"/>
      <c r="I41" s="154"/>
      <c r="J41" s="155"/>
      <c r="L41" s="310"/>
      <c r="M41" s="127"/>
      <c r="N41" s="311"/>
    </row>
    <row r="42" spans="1:14" ht="13.5" thickBot="1" x14ac:dyDescent="0.25">
      <c r="A42" s="143" t="s">
        <v>15</v>
      </c>
      <c r="B42" s="144"/>
      <c r="C42" s="144"/>
      <c r="D42" s="144"/>
      <c r="E42" s="144"/>
      <c r="F42" s="144"/>
      <c r="G42" s="144"/>
      <c r="H42" s="145"/>
      <c r="I42" s="151"/>
      <c r="J42" s="146"/>
      <c r="L42" s="312"/>
      <c r="M42" s="313"/>
      <c r="N42" s="314"/>
    </row>
    <row r="43" spans="1:14" ht="14.25" thickTop="1" thickBot="1" x14ac:dyDescent="0.25">
      <c r="A43" s="157"/>
      <c r="B43" s="156"/>
      <c r="C43" s="156"/>
      <c r="D43" s="156"/>
      <c r="E43" s="156"/>
      <c r="F43" s="156"/>
      <c r="G43" s="156"/>
      <c r="H43" s="156"/>
      <c r="I43" s="151"/>
      <c r="J43" s="144"/>
    </row>
    <row r="44" spans="1:14" ht="26.25" thickTop="1" x14ac:dyDescent="0.2">
      <c r="A44" s="34" t="s">
        <v>294</v>
      </c>
      <c r="B44" s="244" t="s">
        <v>15</v>
      </c>
      <c r="C44" s="244" t="s">
        <v>143</v>
      </c>
      <c r="D44" s="244" t="s">
        <v>5</v>
      </c>
      <c r="E44" s="245" t="s">
        <v>4</v>
      </c>
      <c r="F44" s="244" t="s">
        <v>16</v>
      </c>
      <c r="G44" s="244" t="s">
        <v>144</v>
      </c>
      <c r="H44" s="246" t="s">
        <v>2</v>
      </c>
      <c r="I44" s="247"/>
      <c r="J44" s="248" t="s">
        <v>190</v>
      </c>
      <c r="L44" s="307">
        <v>2020</v>
      </c>
      <c r="M44" s="308">
        <v>2025</v>
      </c>
      <c r="N44" s="309">
        <v>2030</v>
      </c>
    </row>
    <row r="45" spans="1:14" x14ac:dyDescent="0.2">
      <c r="A45" s="158" t="s">
        <v>175</v>
      </c>
      <c r="B45" s="153">
        <f t="shared" ref="B45:H45" si="4">B28+B34+B38</f>
        <v>5233</v>
      </c>
      <c r="C45" s="153">
        <f t="shared" si="4"/>
        <v>2250</v>
      </c>
      <c r="D45" s="153">
        <f t="shared" si="4"/>
        <v>2264</v>
      </c>
      <c r="E45" s="153">
        <f t="shared" si="4"/>
        <v>315</v>
      </c>
      <c r="F45" s="153">
        <f t="shared" si="4"/>
        <v>404</v>
      </c>
      <c r="G45" s="153">
        <f t="shared" si="4"/>
        <v>2000</v>
      </c>
      <c r="H45" s="153">
        <f t="shared" si="4"/>
        <v>3233</v>
      </c>
      <c r="I45" s="151"/>
      <c r="J45" s="95">
        <f>J28+J34+J38</f>
        <v>2314</v>
      </c>
      <c r="K45" s="118"/>
      <c r="L45" s="508">
        <f>L28+L34+L37</f>
        <v>6197</v>
      </c>
      <c r="M45" s="509">
        <f t="shared" ref="M45:N45" si="5">M28+M34+M37</f>
        <v>7299</v>
      </c>
      <c r="N45" s="510">
        <f t="shared" si="5"/>
        <v>8505</v>
      </c>
    </row>
    <row r="46" spans="1:14" ht="13.5" thickBot="1" x14ac:dyDescent="0.25">
      <c r="A46" s="158" t="s">
        <v>174</v>
      </c>
      <c r="B46" s="153">
        <f t="shared" ref="B46:H46" si="6">B28+B34+B38+B42</f>
        <v>5233</v>
      </c>
      <c r="C46" s="153">
        <f t="shared" si="6"/>
        <v>2250</v>
      </c>
      <c r="D46" s="153">
        <f t="shared" si="6"/>
        <v>2264</v>
      </c>
      <c r="E46" s="153">
        <f t="shared" si="6"/>
        <v>315</v>
      </c>
      <c r="F46" s="153">
        <f t="shared" si="6"/>
        <v>404</v>
      </c>
      <c r="G46" s="153">
        <f t="shared" si="6"/>
        <v>2000</v>
      </c>
      <c r="H46" s="153">
        <f t="shared" si="6"/>
        <v>3233</v>
      </c>
      <c r="I46" s="151"/>
      <c r="J46" s="95">
        <f>J28+J34+J38+J42</f>
        <v>2314</v>
      </c>
      <c r="L46" s="511">
        <f>L28+L34+L38+L42</f>
        <v>6197</v>
      </c>
      <c r="M46" s="512">
        <f t="shared" ref="M46:N46" si="7">M28+M34+M38+M42</f>
        <v>7299</v>
      </c>
      <c r="N46" s="513">
        <f t="shared" si="7"/>
        <v>8505</v>
      </c>
    </row>
    <row r="47" spans="1:14" ht="12.75" customHeight="1" thickTop="1" x14ac:dyDescent="0.2">
      <c r="A47" s="159"/>
      <c r="B47" s="151"/>
      <c r="C47" s="151"/>
      <c r="D47" s="151"/>
      <c r="E47" s="151"/>
      <c r="F47" s="151"/>
      <c r="G47" s="151"/>
      <c r="H47" s="151"/>
      <c r="I47" s="151"/>
      <c r="J47" s="151"/>
      <c r="M47" s="393"/>
    </row>
    <row r="48" spans="1:14" ht="12.75" customHeight="1" x14ac:dyDescent="0.55000000000000004">
      <c r="A48" s="639"/>
      <c r="B48" s="640"/>
      <c r="C48" s="640"/>
      <c r="D48" s="640"/>
      <c r="E48" s="640"/>
      <c r="F48" s="640"/>
      <c r="G48" s="640"/>
      <c r="H48" s="640"/>
      <c r="I48" s="640"/>
      <c r="J48" s="640"/>
      <c r="K48" s="641"/>
      <c r="M48" s="423"/>
    </row>
    <row r="50" spans="1:11" x14ac:dyDescent="0.2">
      <c r="A50" s="623" t="s">
        <v>346</v>
      </c>
      <c r="B50" s="624"/>
      <c r="C50" s="624"/>
      <c r="D50" s="624"/>
      <c r="E50" s="624"/>
      <c r="F50" s="624"/>
      <c r="G50" s="624"/>
      <c r="H50" s="625"/>
    </row>
    <row r="51" spans="1:11" x14ac:dyDescent="0.2">
      <c r="A51" s="623" t="s">
        <v>246</v>
      </c>
      <c r="B51" s="624"/>
      <c r="C51" s="624"/>
      <c r="D51" s="624"/>
      <c r="E51" s="624"/>
      <c r="F51" s="624"/>
      <c r="G51" s="624"/>
      <c r="H51" s="625"/>
      <c r="I51" s="129"/>
    </row>
    <row r="52" spans="1:11" x14ac:dyDescent="0.2">
      <c r="A52" s="260"/>
      <c r="B52" s="179"/>
      <c r="C52" s="179"/>
      <c r="D52" s="179"/>
      <c r="E52" s="179"/>
      <c r="F52" s="261"/>
      <c r="G52" s="179"/>
      <c r="H52" s="262"/>
      <c r="I52" s="90"/>
    </row>
    <row r="53" spans="1:11" ht="25.5" x14ac:dyDescent="0.2">
      <c r="A53" s="124"/>
      <c r="B53" s="250" t="s">
        <v>15</v>
      </c>
      <c r="C53" s="250" t="s">
        <v>3</v>
      </c>
      <c r="D53" s="250" t="s">
        <v>5</v>
      </c>
      <c r="E53" s="249" t="s">
        <v>4</v>
      </c>
      <c r="F53" s="250" t="s">
        <v>16</v>
      </c>
      <c r="G53" s="250" t="s">
        <v>1</v>
      </c>
      <c r="H53" s="251" t="s">
        <v>2</v>
      </c>
      <c r="I53" s="71"/>
      <c r="J53" s="248" t="s">
        <v>151</v>
      </c>
      <c r="K53" s="487"/>
    </row>
    <row r="54" spans="1:11" x14ac:dyDescent="0.2">
      <c r="A54" s="130" t="s">
        <v>39</v>
      </c>
      <c r="B54" s="394">
        <v>972</v>
      </c>
      <c r="C54" s="394">
        <v>281</v>
      </c>
      <c r="D54" s="394">
        <v>588</v>
      </c>
      <c r="E54" s="394">
        <v>43</v>
      </c>
      <c r="F54" s="394">
        <v>60</v>
      </c>
      <c r="G54" s="394">
        <v>463</v>
      </c>
      <c r="H54" s="394">
        <v>509</v>
      </c>
      <c r="I54" s="132"/>
      <c r="J54" s="131">
        <v>349</v>
      </c>
      <c r="K54" s="486"/>
    </row>
    <row r="55" spans="1:11" x14ac:dyDescent="0.2">
      <c r="A55" s="130" t="s">
        <v>148</v>
      </c>
      <c r="B55" s="194">
        <v>1742</v>
      </c>
      <c r="C55" s="194">
        <v>640</v>
      </c>
      <c r="D55" s="194">
        <v>888</v>
      </c>
      <c r="E55" s="194">
        <v>96</v>
      </c>
      <c r="F55" s="194">
        <v>118</v>
      </c>
      <c r="G55" s="194">
        <v>584</v>
      </c>
      <c r="H55" s="194">
        <v>1158</v>
      </c>
      <c r="I55" s="132"/>
      <c r="J55" s="133">
        <v>893</v>
      </c>
      <c r="K55" s="486"/>
    </row>
    <row r="56" spans="1:11" x14ac:dyDescent="0.2">
      <c r="A56" s="130" t="s">
        <v>40</v>
      </c>
      <c r="B56" s="194">
        <v>1815</v>
      </c>
      <c r="C56" s="194">
        <v>922</v>
      </c>
      <c r="D56" s="194">
        <v>650</v>
      </c>
      <c r="E56" s="194">
        <v>123</v>
      </c>
      <c r="F56" s="194">
        <v>120</v>
      </c>
      <c r="G56" s="194">
        <v>734</v>
      </c>
      <c r="H56" s="194">
        <v>1081</v>
      </c>
      <c r="I56" s="132"/>
      <c r="J56" s="131">
        <v>1072</v>
      </c>
      <c r="K56" s="486"/>
    </row>
    <row r="57" spans="1:11" x14ac:dyDescent="0.2">
      <c r="A57" s="130" t="s">
        <v>149</v>
      </c>
      <c r="B57" s="194">
        <v>704</v>
      </c>
      <c r="C57" s="194">
        <v>407</v>
      </c>
      <c r="D57" s="194">
        <v>138</v>
      </c>
      <c r="E57" s="194">
        <v>53</v>
      </c>
      <c r="F57" s="194">
        <v>106</v>
      </c>
      <c r="G57" s="194">
        <v>219</v>
      </c>
      <c r="H57" s="194">
        <v>485</v>
      </c>
      <c r="I57" s="132"/>
      <c r="J57" s="134" t="s">
        <v>153</v>
      </c>
      <c r="K57" s="488"/>
    </row>
    <row r="58" spans="1:11" x14ac:dyDescent="0.2">
      <c r="A58" s="263" t="s">
        <v>15</v>
      </c>
      <c r="B58" s="395">
        <f>SUM(B54:B57)</f>
        <v>5233</v>
      </c>
      <c r="C58" s="395">
        <f t="shared" ref="C58:H58" si="8">SUM(C54:C57)</f>
        <v>2250</v>
      </c>
      <c r="D58" s="395">
        <f t="shared" si="8"/>
        <v>2264</v>
      </c>
      <c r="E58" s="395">
        <f t="shared" si="8"/>
        <v>315</v>
      </c>
      <c r="F58" s="395">
        <f t="shared" si="8"/>
        <v>404</v>
      </c>
      <c r="G58" s="395">
        <f t="shared" si="8"/>
        <v>2000</v>
      </c>
      <c r="H58" s="395">
        <f t="shared" si="8"/>
        <v>3233</v>
      </c>
      <c r="I58" s="135"/>
      <c r="J58" s="395">
        <f>SUM(J54:J57)</f>
        <v>2314</v>
      </c>
      <c r="K58" s="486"/>
    </row>
    <row r="59" spans="1:11" x14ac:dyDescent="0.2">
      <c r="A59" s="136"/>
      <c r="B59" s="135"/>
      <c r="C59" s="135"/>
      <c r="D59" s="135"/>
      <c r="E59" s="135"/>
      <c r="F59" s="135"/>
      <c r="G59" s="135"/>
      <c r="H59" s="135"/>
      <c r="I59" s="135"/>
      <c r="J59" s="135"/>
      <c r="K59" s="132"/>
    </row>
    <row r="60" spans="1:11" x14ac:dyDescent="0.2">
      <c r="A60" s="626" t="s">
        <v>345</v>
      </c>
      <c r="B60" s="627"/>
      <c r="C60" s="627"/>
      <c r="D60" s="627"/>
      <c r="E60" s="628"/>
      <c r="F60" s="128"/>
      <c r="G60" s="129"/>
    </row>
    <row r="61" spans="1:11" x14ac:dyDescent="0.2">
      <c r="A61" s="617" t="s">
        <v>247</v>
      </c>
      <c r="B61" s="618"/>
      <c r="C61" s="618"/>
      <c r="D61" s="618"/>
      <c r="E61" s="619"/>
      <c r="F61" s="128"/>
      <c r="G61" s="89"/>
      <c r="J61" s="118"/>
    </row>
    <row r="62" spans="1:11" x14ac:dyDescent="0.2">
      <c r="A62" s="620" t="s">
        <v>248</v>
      </c>
      <c r="B62" s="621"/>
      <c r="C62" s="621"/>
      <c r="D62" s="621"/>
      <c r="E62" s="622"/>
      <c r="F62" s="128"/>
      <c r="G62" s="129"/>
      <c r="H62" s="129"/>
    </row>
    <row r="63" spans="1:11" x14ac:dyDescent="0.2">
      <c r="A63" s="198"/>
      <c r="B63" s="264"/>
      <c r="C63" s="265"/>
      <c r="D63" s="265"/>
      <c r="E63" s="266"/>
      <c r="F63" s="129"/>
      <c r="G63" s="129"/>
      <c r="H63" s="129"/>
    </row>
    <row r="64" spans="1:11" x14ac:dyDescent="0.2">
      <c r="A64" s="483"/>
      <c r="B64" s="484"/>
      <c r="C64" s="249" t="s">
        <v>15</v>
      </c>
      <c r="D64" s="250" t="s">
        <v>152</v>
      </c>
      <c r="E64" s="250" t="s">
        <v>37</v>
      </c>
    </row>
    <row r="65" spans="1:11" x14ac:dyDescent="0.2">
      <c r="A65" s="629" t="s">
        <v>11</v>
      </c>
      <c r="B65" s="630"/>
      <c r="C65" s="480">
        <v>233401</v>
      </c>
      <c r="D65" s="481">
        <v>124177</v>
      </c>
      <c r="E65" s="485">
        <f>D65/C65</f>
        <v>0.5320328533296772</v>
      </c>
    </row>
    <row r="66" spans="1:11" ht="15" x14ac:dyDescent="0.25">
      <c r="A66" s="615" t="s">
        <v>260</v>
      </c>
      <c r="B66" s="616"/>
      <c r="C66" s="482">
        <v>4163</v>
      </c>
      <c r="D66" s="482">
        <v>2110</v>
      </c>
      <c r="E66" s="485">
        <f t="shared" ref="E66:E67" si="9">D66/C66</f>
        <v>0.50684602450156135</v>
      </c>
    </row>
    <row r="67" spans="1:11" ht="12.75" customHeight="1" x14ac:dyDescent="0.2">
      <c r="A67" s="615" t="s">
        <v>249</v>
      </c>
      <c r="B67" s="616"/>
      <c r="C67" s="480">
        <f>B46</f>
        <v>5233</v>
      </c>
      <c r="D67" s="428">
        <f>J58</f>
        <v>2314</v>
      </c>
      <c r="E67" s="485">
        <f t="shared" si="9"/>
        <v>0.44219377030384099</v>
      </c>
    </row>
    <row r="68" spans="1:11" x14ac:dyDescent="0.2">
      <c r="A68" s="159"/>
      <c r="B68" s="151"/>
      <c r="C68" s="151"/>
      <c r="D68" s="151"/>
      <c r="E68" s="151"/>
      <c r="F68" s="151"/>
      <c r="G68" s="151"/>
      <c r="H68" s="151"/>
      <c r="I68" s="151"/>
      <c r="J68" s="151"/>
    </row>
    <row r="69" spans="1:11" x14ac:dyDescent="0.2">
      <c r="A69" s="160" t="s">
        <v>216</v>
      </c>
      <c r="G69" s="149"/>
      <c r="H69" s="149"/>
      <c r="I69" s="149"/>
      <c r="J69" s="161"/>
    </row>
    <row r="70" spans="1:11" x14ac:dyDescent="0.2">
      <c r="A70" s="160" t="s">
        <v>224</v>
      </c>
      <c r="G70" s="149"/>
      <c r="H70" s="149"/>
      <c r="I70" s="149"/>
      <c r="J70" s="161"/>
    </row>
    <row r="71" spans="1:11" x14ac:dyDescent="0.2">
      <c r="A71" s="12" t="s">
        <v>186</v>
      </c>
      <c r="G71" s="149"/>
      <c r="H71" s="149"/>
      <c r="I71" s="149"/>
      <c r="J71" s="149"/>
    </row>
    <row r="72" spans="1:11" x14ac:dyDescent="0.2">
      <c r="A72" s="12" t="s">
        <v>233</v>
      </c>
      <c r="K72" s="14" t="s">
        <v>31</v>
      </c>
    </row>
  </sheetData>
  <sortState xmlns:xlrd2="http://schemas.microsoft.com/office/spreadsheetml/2017/richdata2" ref="A48:H54">
    <sortCondition descending="1" ref="B48:B54"/>
  </sortState>
  <mergeCells count="18">
    <mergeCell ref="A48:K48"/>
    <mergeCell ref="A21:H22"/>
    <mergeCell ref="A10:E10"/>
    <mergeCell ref="A11:E11"/>
    <mergeCell ref="A12:E12"/>
    <mergeCell ref="A1:N1"/>
    <mergeCell ref="A2:N2"/>
    <mergeCell ref="A3:N3"/>
    <mergeCell ref="A4:N8"/>
    <mergeCell ref="L21:N22"/>
    <mergeCell ref="A67:B67"/>
    <mergeCell ref="A61:E61"/>
    <mergeCell ref="A62:E62"/>
    <mergeCell ref="A50:H50"/>
    <mergeCell ref="A51:H51"/>
    <mergeCell ref="A60:E60"/>
    <mergeCell ref="A65:B65"/>
    <mergeCell ref="A66:B66"/>
  </mergeCells>
  <hyperlinks>
    <hyperlink ref="K72" location="Contents!A1" display="Back to Contents" xr:uid="{00000000-0004-0000-0500-000000000000}"/>
  </hyperlinks>
  <pageMargins left="0.25" right="0.25" top="0.75" bottom="0.75" header="0.3" footer="0.3"/>
  <pageSetup scale="58" orientation="portrait" r:id="rId1"/>
  <ignoredErrors>
    <ignoredError sqref="L28:N28 L34:N34"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69"/>
  <sheetViews>
    <sheetView topLeftCell="A43" zoomScaleNormal="100" zoomScaleSheetLayoutView="100" workbookViewId="0">
      <selection activeCell="L19" sqref="L19"/>
    </sheetView>
  </sheetViews>
  <sheetFormatPr defaultColWidth="9.140625" defaultRowHeight="14.25" x14ac:dyDescent="0.2"/>
  <cols>
    <col min="1" max="1" width="37.7109375" style="12" customWidth="1"/>
    <col min="2" max="8" width="15.7109375" style="12" customWidth="1"/>
    <col min="9" max="9" width="5.7109375" style="12" customWidth="1"/>
    <col min="10" max="11" width="15.5703125" style="12" customWidth="1"/>
    <col min="12" max="12" width="14.7109375" style="1" customWidth="1"/>
    <col min="13" max="17" width="10.7109375" style="1" customWidth="1"/>
    <col min="18" max="18" width="17.7109375" style="1" customWidth="1"/>
    <col min="19" max="20" width="14.85546875" style="1" customWidth="1"/>
    <col min="21" max="22" width="15.7109375" style="1" customWidth="1"/>
    <col min="23" max="23" width="11.5703125" style="1" bestFit="1" customWidth="1"/>
    <col min="24" max="16384" width="9.140625" style="1"/>
  </cols>
  <sheetData>
    <row r="1" spans="1:23" x14ac:dyDescent="0.2">
      <c r="A1" s="526" t="s">
        <v>294</v>
      </c>
      <c r="B1" s="527"/>
      <c r="C1" s="527"/>
      <c r="D1" s="527"/>
      <c r="E1" s="527"/>
      <c r="F1" s="527"/>
      <c r="G1" s="527"/>
      <c r="H1" s="527"/>
      <c r="I1" s="527"/>
      <c r="J1" s="527"/>
      <c r="K1" s="528"/>
      <c r="L1" s="163"/>
      <c r="M1" s="163"/>
      <c r="N1" s="87"/>
      <c r="O1" s="87"/>
      <c r="P1" s="87"/>
      <c r="Q1" s="87"/>
      <c r="R1" s="87"/>
      <c r="S1" s="87"/>
      <c r="T1" s="87"/>
      <c r="U1" s="87"/>
      <c r="V1" s="87"/>
      <c r="W1" s="87"/>
    </row>
    <row r="2" spans="1:23" x14ac:dyDescent="0.2">
      <c r="A2" s="639"/>
      <c r="B2" s="640"/>
      <c r="C2" s="640"/>
      <c r="D2" s="640"/>
      <c r="E2" s="640"/>
      <c r="F2" s="640"/>
      <c r="G2" s="640"/>
      <c r="H2" s="640"/>
      <c r="I2" s="640"/>
      <c r="J2" s="640"/>
      <c r="K2" s="641"/>
      <c r="L2" s="9"/>
      <c r="M2" s="9"/>
      <c r="N2" s="9"/>
      <c r="O2" s="9"/>
      <c r="P2" s="9"/>
      <c r="Q2" s="9"/>
      <c r="R2" s="9"/>
      <c r="S2" s="9"/>
      <c r="T2" s="9"/>
      <c r="U2" s="9"/>
      <c r="V2" s="9"/>
      <c r="W2" s="87"/>
    </row>
    <row r="3" spans="1:23" s="87" customFormat="1" ht="15" customHeight="1" x14ac:dyDescent="0.2">
      <c r="A3" s="526" t="s">
        <v>250</v>
      </c>
      <c r="B3" s="527"/>
      <c r="C3" s="527"/>
      <c r="D3" s="527"/>
      <c r="E3" s="527"/>
      <c r="F3" s="527"/>
      <c r="G3" s="527"/>
      <c r="H3" s="527"/>
      <c r="I3" s="527"/>
      <c r="J3" s="527"/>
      <c r="K3" s="528"/>
      <c r="L3" s="9"/>
      <c r="M3" s="9"/>
      <c r="N3" s="9"/>
      <c r="O3" s="9"/>
      <c r="P3" s="9"/>
      <c r="Q3" s="9"/>
      <c r="R3" s="9"/>
      <c r="S3" s="9"/>
      <c r="T3" s="9"/>
    </row>
    <row r="4" spans="1:23" s="87" customFormat="1" ht="15" customHeight="1" x14ac:dyDescent="0.2">
      <c r="A4" s="530" t="s">
        <v>314</v>
      </c>
      <c r="B4" s="531"/>
      <c r="C4" s="531"/>
      <c r="D4" s="531"/>
      <c r="E4" s="531"/>
      <c r="F4" s="531"/>
      <c r="G4" s="531"/>
      <c r="H4" s="531"/>
      <c r="I4" s="531"/>
      <c r="J4" s="531"/>
      <c r="K4" s="532"/>
      <c r="L4" s="9"/>
      <c r="M4" s="9"/>
      <c r="N4" s="9"/>
      <c r="O4" s="9"/>
      <c r="P4" s="9"/>
      <c r="Q4" s="9"/>
      <c r="R4" s="9"/>
      <c r="S4" s="9"/>
      <c r="T4" s="9"/>
    </row>
    <row r="5" spans="1:23" s="87" customFormat="1" x14ac:dyDescent="0.2">
      <c r="A5" s="533"/>
      <c r="B5" s="534"/>
      <c r="C5" s="534"/>
      <c r="D5" s="534"/>
      <c r="E5" s="534"/>
      <c r="F5" s="534"/>
      <c r="G5" s="534"/>
      <c r="H5" s="534"/>
      <c r="I5" s="534"/>
      <c r="J5" s="534"/>
      <c r="K5" s="535"/>
      <c r="L5" s="9"/>
      <c r="M5" s="9"/>
      <c r="N5" s="9"/>
      <c r="O5" s="9"/>
      <c r="P5" s="9"/>
      <c r="Q5" s="9"/>
      <c r="R5" s="9"/>
      <c r="S5" s="9"/>
      <c r="T5" s="9"/>
    </row>
    <row r="6" spans="1:23" s="87" customFormat="1" x14ac:dyDescent="0.2">
      <c r="A6" s="533"/>
      <c r="B6" s="534"/>
      <c r="C6" s="534"/>
      <c r="D6" s="534"/>
      <c r="E6" s="534"/>
      <c r="F6" s="534"/>
      <c r="G6" s="534"/>
      <c r="H6" s="534"/>
      <c r="I6" s="534"/>
      <c r="J6" s="534"/>
      <c r="K6" s="535"/>
      <c r="L6" s="9"/>
      <c r="M6" s="9"/>
      <c r="N6" s="9"/>
      <c r="O6" s="9"/>
      <c r="P6" s="9"/>
      <c r="Q6" s="9"/>
      <c r="R6" s="9"/>
      <c r="S6" s="9"/>
      <c r="T6" s="9"/>
    </row>
    <row r="7" spans="1:23" s="87" customFormat="1" x14ac:dyDescent="0.2">
      <c r="A7" s="533"/>
      <c r="B7" s="534"/>
      <c r="C7" s="534"/>
      <c r="D7" s="534"/>
      <c r="E7" s="534"/>
      <c r="F7" s="534"/>
      <c r="G7" s="534"/>
      <c r="H7" s="534"/>
      <c r="I7" s="534"/>
      <c r="J7" s="534"/>
      <c r="K7" s="535"/>
      <c r="L7" s="9"/>
      <c r="M7" s="9"/>
      <c r="N7" s="9"/>
      <c r="O7" s="9"/>
      <c r="P7" s="9"/>
      <c r="Q7" s="9"/>
      <c r="R7" s="9"/>
      <c r="S7" s="9"/>
      <c r="T7" s="9"/>
    </row>
    <row r="8" spans="1:23" s="87" customFormat="1" ht="31.15" customHeight="1" x14ac:dyDescent="0.2">
      <c r="A8" s="536"/>
      <c r="B8" s="537"/>
      <c r="C8" s="537"/>
      <c r="D8" s="537"/>
      <c r="E8" s="537"/>
      <c r="F8" s="537"/>
      <c r="G8" s="537"/>
      <c r="H8" s="537"/>
      <c r="I8" s="537"/>
      <c r="J8" s="537"/>
      <c r="K8" s="538"/>
      <c r="L8" s="9"/>
      <c r="M8" s="9"/>
      <c r="N8" s="9"/>
      <c r="O8" s="9"/>
      <c r="P8" s="9"/>
      <c r="Q8" s="9"/>
      <c r="R8" s="9"/>
    </row>
    <row r="9" spans="1:23" s="87" customFormat="1" x14ac:dyDescent="0.2">
      <c r="A9" s="111"/>
      <c r="B9" s="111"/>
      <c r="C9" s="111"/>
      <c r="D9" s="111"/>
      <c r="E9" s="111"/>
      <c r="F9" s="111"/>
      <c r="G9" s="111"/>
      <c r="H9" s="111"/>
      <c r="I9" s="111"/>
      <c r="J9" s="89"/>
      <c r="K9" s="129"/>
      <c r="L9" s="9"/>
      <c r="M9" s="9"/>
      <c r="N9" s="9"/>
      <c r="O9" s="9"/>
      <c r="P9" s="9"/>
      <c r="Q9" s="9"/>
      <c r="R9" s="9"/>
    </row>
    <row r="10" spans="1:23" s="87" customFormat="1" ht="14.25" customHeight="1" x14ac:dyDescent="0.2">
      <c r="A10" s="633" t="s">
        <v>232</v>
      </c>
      <c r="B10" s="634"/>
      <c r="C10" s="634"/>
      <c r="D10" s="634"/>
      <c r="E10" s="634"/>
      <c r="F10" s="634"/>
      <c r="G10" s="634"/>
      <c r="H10" s="635"/>
      <c r="I10" s="138"/>
      <c r="J10" s="138"/>
      <c r="K10" s="12"/>
      <c r="L10" s="9"/>
      <c r="M10" s="9"/>
      <c r="N10" s="9"/>
      <c r="O10" s="9"/>
      <c r="P10" s="9"/>
      <c r="Q10" s="9"/>
    </row>
    <row r="11" spans="1:23" s="87" customFormat="1" x14ac:dyDescent="0.2">
      <c r="A11" s="636"/>
      <c r="B11" s="637"/>
      <c r="C11" s="637"/>
      <c r="D11" s="637"/>
      <c r="E11" s="637"/>
      <c r="F11" s="637"/>
      <c r="G11" s="637"/>
      <c r="H11" s="638"/>
      <c r="I11" s="138"/>
      <c r="J11" s="138"/>
      <c r="K11" s="12"/>
      <c r="L11" s="9"/>
      <c r="M11" s="9"/>
      <c r="N11" s="9"/>
      <c r="O11" s="9"/>
      <c r="P11" s="9"/>
      <c r="Q11" s="9"/>
    </row>
    <row r="12" spans="1:23" s="87" customFormat="1" ht="25.5" x14ac:dyDescent="0.2">
      <c r="A12" s="406" t="s">
        <v>146</v>
      </c>
      <c r="B12" s="357" t="s">
        <v>15</v>
      </c>
      <c r="C12" s="357" t="s">
        <v>143</v>
      </c>
      <c r="D12" s="357" t="s">
        <v>5</v>
      </c>
      <c r="E12" s="358" t="s">
        <v>4</v>
      </c>
      <c r="F12" s="357" t="s">
        <v>16</v>
      </c>
      <c r="G12" s="357" t="s">
        <v>144</v>
      </c>
      <c r="H12" s="359" t="s">
        <v>2</v>
      </c>
      <c r="I12" s="247"/>
      <c r="J12" s="367" t="s">
        <v>190</v>
      </c>
      <c r="K12" s="9"/>
      <c r="L12" s="9"/>
      <c r="M12" s="9"/>
      <c r="N12" s="9"/>
      <c r="O12" s="9"/>
    </row>
    <row r="13" spans="1:23" s="87" customFormat="1" ht="15" x14ac:dyDescent="0.25">
      <c r="A13" s="346" t="s">
        <v>289</v>
      </c>
      <c r="B13" s="346">
        <f>'Comp by Inst Reg-counts'!B24</f>
        <v>1257</v>
      </c>
      <c r="C13" s="356">
        <f>'Comp by Inst Reg-counts'!C24/'Comp by Inst Reg-percent'!$B13</f>
        <v>0.28719172633253781</v>
      </c>
      <c r="D13" s="356">
        <f>'Comp by Inst Reg-counts'!D24/'Comp by Inst Reg-percent'!$B13</f>
        <v>0.60461416070007956</v>
      </c>
      <c r="E13" s="356">
        <f>'Comp by Inst Reg-counts'!E24/'Comp by Inst Reg-percent'!$B13</f>
        <v>3.3412887828162291E-2</v>
      </c>
      <c r="F13" s="356">
        <f>'Comp by Inst Reg-counts'!F24/'Comp by Inst Reg-percent'!$B13</f>
        <v>7.4781225139220364E-2</v>
      </c>
      <c r="G13" s="356">
        <f>'Comp by Inst Reg-counts'!G24/'Comp by Inst Reg-percent'!$B13</f>
        <v>0.39538583929992044</v>
      </c>
      <c r="H13" s="361">
        <f>'Comp by Inst Reg-counts'!H24/'Comp by Inst Reg-percent'!$B13</f>
        <v>0.60461416070007956</v>
      </c>
      <c r="I13" s="140"/>
      <c r="J13" s="366">
        <f>'Comp by Inst Reg-counts'!J24/'Comp by Inst Reg-percent'!$B13</f>
        <v>0.41288782816229119</v>
      </c>
      <c r="K13" s="424"/>
      <c r="L13" s="424"/>
      <c r="M13" s="424"/>
      <c r="N13" s="9"/>
      <c r="O13" s="9"/>
    </row>
    <row r="14" spans="1:23" s="87" customFormat="1" ht="15" x14ac:dyDescent="0.25">
      <c r="A14" s="349" t="s">
        <v>277</v>
      </c>
      <c r="B14" s="349">
        <f>'Comp by Inst Reg-counts'!B25</f>
        <v>866</v>
      </c>
      <c r="C14" s="360">
        <f>'Comp by Inst Reg-counts'!C25/'Comp by Inst Reg-percent'!$B14</f>
        <v>0.34064665127020788</v>
      </c>
      <c r="D14" s="360">
        <f>'Comp by Inst Reg-counts'!D25/'Comp by Inst Reg-percent'!$B14</f>
        <v>0.51847575057736717</v>
      </c>
      <c r="E14" s="360">
        <f>'Comp by Inst Reg-counts'!E25/'Comp by Inst Reg-percent'!$B14</f>
        <v>7.6212471131639717E-2</v>
      </c>
      <c r="F14" s="360">
        <f>'Comp by Inst Reg-counts'!F25/'Comp by Inst Reg-percent'!$B14</f>
        <v>6.4665127020785224E-2</v>
      </c>
      <c r="G14" s="360">
        <f>'Comp by Inst Reg-counts'!G25/'Comp by Inst Reg-percent'!$B14</f>
        <v>0.39838337182448036</v>
      </c>
      <c r="H14" s="362">
        <f>'Comp by Inst Reg-counts'!H25/'Comp by Inst Reg-percent'!$B14</f>
        <v>0.60161662817551964</v>
      </c>
      <c r="I14" s="140"/>
      <c r="J14" s="368">
        <f>'Comp by Inst Reg-counts'!J25/'Comp by Inst Reg-percent'!$B14</f>
        <v>0.45958429561200925</v>
      </c>
      <c r="K14" s="424"/>
      <c r="L14" s="424"/>
      <c r="M14" s="424"/>
      <c r="N14" s="9"/>
      <c r="O14" s="9"/>
    </row>
    <row r="15" spans="1:23" s="87" customFormat="1" ht="15" x14ac:dyDescent="0.25">
      <c r="A15" s="349" t="s">
        <v>288</v>
      </c>
      <c r="B15" s="349">
        <f>'Comp by Inst Reg-counts'!B26</f>
        <v>584</v>
      </c>
      <c r="C15" s="360">
        <f>'Comp by Inst Reg-counts'!C26/'Comp by Inst Reg-percent'!$B15</f>
        <v>0.46232876712328769</v>
      </c>
      <c r="D15" s="360">
        <f>'Comp by Inst Reg-counts'!D26/'Comp by Inst Reg-percent'!$B15</f>
        <v>0.44691780821917809</v>
      </c>
      <c r="E15" s="360">
        <f>'Comp by Inst Reg-counts'!E26/'Comp by Inst Reg-percent'!$B15</f>
        <v>5.3082191780821915E-2</v>
      </c>
      <c r="F15" s="360">
        <f>'Comp by Inst Reg-counts'!F26/'Comp by Inst Reg-percent'!$B15</f>
        <v>3.7671232876712327E-2</v>
      </c>
      <c r="G15" s="360">
        <f>'Comp by Inst Reg-counts'!G26/'Comp by Inst Reg-percent'!$B15</f>
        <v>0.35102739726027399</v>
      </c>
      <c r="H15" s="362">
        <f>'Comp by Inst Reg-counts'!H26/'Comp by Inst Reg-percent'!$B15</f>
        <v>0.64897260273972601</v>
      </c>
      <c r="I15" s="140"/>
      <c r="J15" s="368">
        <f>'Comp by Inst Reg-counts'!J26/'Comp by Inst Reg-percent'!$B15</f>
        <v>0.54965753424657537</v>
      </c>
      <c r="K15" s="424"/>
      <c r="L15" s="424"/>
      <c r="M15" s="424"/>
      <c r="N15" s="9"/>
      <c r="O15" s="9"/>
    </row>
    <row r="16" spans="1:23" s="87" customFormat="1" ht="15" x14ac:dyDescent="0.25">
      <c r="A16" s="349" t="s">
        <v>290</v>
      </c>
      <c r="B16" s="349">
        <f>'Comp by Inst Reg-counts'!B27</f>
        <v>23</v>
      </c>
      <c r="C16" s="360">
        <f>'Comp by Inst Reg-counts'!C27/'Comp by Inst Reg-percent'!$B16</f>
        <v>0.2608695652173913</v>
      </c>
      <c r="D16" s="360">
        <f>'Comp by Inst Reg-counts'!D27/'Comp by Inst Reg-percent'!$B16</f>
        <v>0.39130434782608697</v>
      </c>
      <c r="E16" s="360">
        <f>'Comp by Inst Reg-counts'!E27/'Comp by Inst Reg-percent'!$B16</f>
        <v>8.6956521739130432E-2</v>
      </c>
      <c r="F16" s="360">
        <f>'Comp by Inst Reg-counts'!F27/'Comp by Inst Reg-percent'!$B16</f>
        <v>0.2608695652173913</v>
      </c>
      <c r="G16" s="360">
        <f>'Comp by Inst Reg-counts'!G27/'Comp by Inst Reg-percent'!$B16</f>
        <v>0.2608695652173913</v>
      </c>
      <c r="H16" s="362">
        <f>'Comp by Inst Reg-counts'!H27/'Comp by Inst Reg-percent'!$B16</f>
        <v>0.73913043478260865</v>
      </c>
      <c r="I16" s="140"/>
      <c r="J16" s="368">
        <f>'Comp by Inst Reg-counts'!J27/'Comp by Inst Reg-percent'!$B16</f>
        <v>0.47826086956521741</v>
      </c>
      <c r="K16" s="424"/>
      <c r="L16" s="424"/>
      <c r="M16" s="424"/>
      <c r="N16" s="9"/>
      <c r="O16" s="9"/>
    </row>
    <row r="17" spans="1:22" s="87" customFormat="1" ht="15" x14ac:dyDescent="0.25">
      <c r="A17" s="363"/>
      <c r="B17" s="363"/>
      <c r="C17" s="364"/>
      <c r="D17" s="364"/>
      <c r="E17" s="364"/>
      <c r="F17" s="364"/>
      <c r="G17" s="364"/>
      <c r="H17" s="365"/>
      <c r="I17" s="140"/>
      <c r="J17" s="369"/>
      <c r="K17" s="424"/>
      <c r="L17" s="424"/>
      <c r="M17" s="424"/>
      <c r="N17" s="9"/>
      <c r="O17" s="9"/>
    </row>
    <row r="18" spans="1:22" s="87" customFormat="1" ht="15" x14ac:dyDescent="0.25">
      <c r="A18" s="180" t="s">
        <v>62</v>
      </c>
      <c r="B18" s="430">
        <f>SUM(B13:B16)</f>
        <v>2730</v>
      </c>
      <c r="C18" s="431">
        <f>'Comp by Inst Reg-counts'!C28/'Comp by Inst Reg-percent'!$B18</f>
        <v>0.3413919413919414</v>
      </c>
      <c r="D18" s="431">
        <f>'Comp by Inst Reg-counts'!D28/'Comp by Inst Reg-percent'!$B18</f>
        <v>0.54175824175824172</v>
      </c>
      <c r="E18" s="431">
        <f>'Comp by Inst Reg-counts'!E28/'Comp by Inst Reg-percent'!$B18</f>
        <v>5.1648351648351645E-2</v>
      </c>
      <c r="F18" s="431">
        <f>'Comp by Inst Reg-counts'!F28/'Comp by Inst Reg-percent'!$B18</f>
        <v>6.5201465201465206E-2</v>
      </c>
      <c r="G18" s="431">
        <f>'Comp by Inst Reg-counts'!G28/'Comp by Inst Reg-percent'!$B18</f>
        <v>0.38571428571428573</v>
      </c>
      <c r="H18" s="432">
        <f>'Comp by Inst Reg-counts'!H28/'Comp by Inst Reg-percent'!$B18</f>
        <v>0.61428571428571432</v>
      </c>
      <c r="I18" s="140"/>
      <c r="J18" s="369">
        <f>'Comp by Inst Reg-counts'!J28/'Comp by Inst Reg-percent'!$B18</f>
        <v>0.45750915750915749</v>
      </c>
      <c r="K18" s="424"/>
      <c r="L18" s="424"/>
      <c r="M18" s="424"/>
    </row>
    <row r="19" spans="1:22" s="87" customFormat="1" x14ac:dyDescent="0.2">
      <c r="A19" s="12"/>
      <c r="B19" s="147"/>
      <c r="C19" s="147"/>
      <c r="D19" s="147"/>
      <c r="E19" s="147"/>
      <c r="F19" s="147"/>
      <c r="G19" s="147"/>
      <c r="H19" s="148"/>
      <c r="I19" s="148"/>
      <c r="J19" s="148"/>
      <c r="K19" s="424"/>
      <c r="L19" s="424"/>
      <c r="M19" s="424"/>
    </row>
    <row r="20" spans="1:22" s="87" customFormat="1" x14ac:dyDescent="0.2">
      <c r="A20" s="149"/>
      <c r="B20" s="150"/>
      <c r="C20" s="150"/>
      <c r="D20" s="150"/>
      <c r="E20" s="150"/>
      <c r="F20" s="150"/>
      <c r="G20" s="150"/>
      <c r="H20" s="118"/>
      <c r="I20" s="148"/>
      <c r="J20" s="118"/>
      <c r="K20" s="424"/>
      <c r="L20" s="424"/>
      <c r="M20" s="424"/>
    </row>
    <row r="21" spans="1:22" s="87" customFormat="1" ht="25.5" x14ac:dyDescent="0.2">
      <c r="A21" s="406" t="s">
        <v>147</v>
      </c>
      <c r="B21" s="357" t="s">
        <v>15</v>
      </c>
      <c r="C21" s="357" t="s">
        <v>143</v>
      </c>
      <c r="D21" s="357" t="s">
        <v>5</v>
      </c>
      <c r="E21" s="358" t="s">
        <v>4</v>
      </c>
      <c r="F21" s="357" t="s">
        <v>16</v>
      </c>
      <c r="G21" s="357" t="s">
        <v>144</v>
      </c>
      <c r="H21" s="359" t="s">
        <v>2</v>
      </c>
      <c r="I21" s="247"/>
      <c r="J21" s="367" t="s">
        <v>190</v>
      </c>
      <c r="K21" s="424"/>
      <c r="L21" s="424"/>
      <c r="M21" s="424"/>
    </row>
    <row r="22" spans="1:22" ht="15" customHeight="1" x14ac:dyDescent="0.25">
      <c r="A22" s="352" t="s">
        <v>280</v>
      </c>
      <c r="B22" s="346">
        <f>'Comp by Inst Reg-counts'!B32</f>
        <v>1485</v>
      </c>
      <c r="C22" s="356">
        <f>'Comp by Inst Reg-counts'!C32/'Comp by Inst Reg-percent'!$B22</f>
        <v>0.57777777777777772</v>
      </c>
      <c r="D22" s="356">
        <f>'Comp by Inst Reg-counts'!D32/'Comp by Inst Reg-percent'!$B22</f>
        <v>0.25723905723905721</v>
      </c>
      <c r="E22" s="356">
        <f>'Comp by Inst Reg-counts'!E32/'Comp by Inst Reg-percent'!$B22</f>
        <v>8.2828282828282834E-2</v>
      </c>
      <c r="F22" s="356">
        <f>'Comp by Inst Reg-counts'!F32/'Comp by Inst Reg-percent'!$B22</f>
        <v>8.2154882154882161E-2</v>
      </c>
      <c r="G22" s="356">
        <f>'Comp by Inst Reg-counts'!G32/'Comp by Inst Reg-percent'!$B22</f>
        <v>0.38114478114478112</v>
      </c>
      <c r="H22" s="361">
        <f>'Comp by Inst Reg-counts'!H32/'Comp by Inst Reg-percent'!$B22</f>
        <v>0.61885521885521888</v>
      </c>
      <c r="I22" s="140"/>
      <c r="J22" s="366">
        <f>'Comp by Inst Reg-counts'!J32/'Comp by Inst Reg-percent'!$B22</f>
        <v>0.38114478114478112</v>
      </c>
      <c r="K22" s="424"/>
      <c r="L22" s="424"/>
      <c r="M22" s="424"/>
    </row>
    <row r="23" spans="1:22" ht="15" customHeight="1" x14ac:dyDescent="0.25">
      <c r="A23" s="353" t="s">
        <v>107</v>
      </c>
      <c r="B23" s="346">
        <f>'Comp by Inst Reg-counts'!B33</f>
        <v>1018</v>
      </c>
      <c r="C23" s="356">
        <f>'Comp by Inst Reg-counts'!C33/'Comp by Inst Reg-percent'!$B23</f>
        <v>0.45186640471512768</v>
      </c>
      <c r="D23" s="356">
        <f>'Comp by Inst Reg-counts'!D33/'Comp by Inst Reg-percent'!$B23</f>
        <v>0.39587426326129665</v>
      </c>
      <c r="E23" s="356">
        <f>'Comp by Inst Reg-counts'!E33/'Comp by Inst Reg-percent'!$B23</f>
        <v>5.0098231827111983E-2</v>
      </c>
      <c r="F23" s="356">
        <f>'Comp by Inst Reg-counts'!F33/'Comp by Inst Reg-percent'!$B23</f>
        <v>0.10216110019646366</v>
      </c>
      <c r="G23" s="356">
        <f>'Comp by Inst Reg-counts'!G33/'Comp by Inst Reg-percent'!$B23</f>
        <v>0.3742632612966601</v>
      </c>
      <c r="H23" s="361">
        <f>'Comp by Inst Reg-counts'!H33/'Comp by Inst Reg-percent'!$B23</f>
        <v>0.6257367387033399</v>
      </c>
      <c r="I23" s="140"/>
      <c r="J23" s="368">
        <f>'Comp by Inst Reg-counts'!J33/'Comp by Inst Reg-percent'!$B23</f>
        <v>0.49017681728880158</v>
      </c>
      <c r="K23" s="424"/>
      <c r="L23" s="424"/>
      <c r="M23" s="424"/>
    </row>
    <row r="24" spans="1:22" ht="15" x14ac:dyDescent="0.25">
      <c r="A24" s="354"/>
      <c r="B24" s="363"/>
      <c r="C24" s="364"/>
      <c r="D24" s="364"/>
      <c r="E24" s="364"/>
      <c r="F24" s="364"/>
      <c r="G24" s="364"/>
      <c r="H24" s="365"/>
      <c r="I24" s="140"/>
      <c r="J24" s="369"/>
      <c r="K24" s="424"/>
      <c r="L24" s="424"/>
      <c r="M24" s="424"/>
    </row>
    <row r="25" spans="1:22" ht="14.25" customHeight="1" x14ac:dyDescent="0.25">
      <c r="A25" s="180" t="s">
        <v>15</v>
      </c>
      <c r="B25" s="430">
        <f>SUM(B22:B23)</f>
        <v>2503</v>
      </c>
      <c r="C25" s="431">
        <v>0.54577777777777781</v>
      </c>
      <c r="D25" s="431">
        <v>0.312</v>
      </c>
      <c r="E25" s="431">
        <v>7.5999999999999998E-2</v>
      </c>
      <c r="F25" s="431">
        <v>6.6222222222222224E-2</v>
      </c>
      <c r="G25" s="431">
        <v>0.38800000000000001</v>
      </c>
      <c r="H25" s="432">
        <v>0.61199999999999999</v>
      </c>
      <c r="I25" s="140"/>
      <c r="J25" s="356">
        <f>'Comp by Inst Reg-counts'!J34/'Comp by Inst Reg-percent'!$B25</f>
        <v>0.42548941270475432</v>
      </c>
      <c r="K25" s="424"/>
      <c r="L25" s="424"/>
      <c r="M25" s="424"/>
    </row>
    <row r="26" spans="1:22" ht="15" customHeight="1" x14ac:dyDescent="0.2">
      <c r="I26" s="90"/>
      <c r="K26" s="424"/>
      <c r="L26" s="424"/>
      <c r="M26" s="424"/>
    </row>
    <row r="27" spans="1:22" ht="25.5" x14ac:dyDescent="0.2">
      <c r="A27" s="406" t="s">
        <v>145</v>
      </c>
      <c r="B27" s="357" t="s">
        <v>15</v>
      </c>
      <c r="C27" s="357" t="s">
        <v>143</v>
      </c>
      <c r="D27" s="357" t="s">
        <v>5</v>
      </c>
      <c r="E27" s="358" t="s">
        <v>4</v>
      </c>
      <c r="F27" s="357" t="s">
        <v>16</v>
      </c>
      <c r="G27" s="357" t="s">
        <v>144</v>
      </c>
      <c r="H27" s="359" t="s">
        <v>2</v>
      </c>
      <c r="I27" s="247"/>
      <c r="J27" s="367" t="s">
        <v>190</v>
      </c>
      <c r="K27" s="424"/>
      <c r="L27" s="424"/>
      <c r="M27" s="424"/>
    </row>
    <row r="28" spans="1:22" ht="15" x14ac:dyDescent="0.25">
      <c r="A28" s="351" t="s">
        <v>153</v>
      </c>
      <c r="B28" s="346"/>
      <c r="C28" s="356"/>
      <c r="D28" s="356"/>
      <c r="E28" s="356"/>
      <c r="F28" s="356"/>
      <c r="G28" s="356"/>
      <c r="H28" s="361"/>
      <c r="I28" s="151"/>
      <c r="J28" s="366"/>
      <c r="K28" s="424"/>
      <c r="L28" s="424"/>
      <c r="M28" s="424"/>
      <c r="R28" s="164"/>
      <c r="U28" s="107"/>
    </row>
    <row r="29" spans="1:22" ht="15" x14ac:dyDescent="0.25">
      <c r="A29" s="370"/>
      <c r="B29" s="349"/>
      <c r="C29" s="360"/>
      <c r="D29" s="360"/>
      <c r="E29" s="360"/>
      <c r="F29" s="360"/>
      <c r="G29" s="360"/>
      <c r="H29" s="362"/>
      <c r="I29" s="152"/>
      <c r="J29" s="369"/>
      <c r="K29" s="424"/>
      <c r="L29" s="424"/>
      <c r="M29" s="424"/>
      <c r="R29" s="164"/>
      <c r="U29" s="107"/>
    </row>
    <row r="30" spans="1:22" ht="15" x14ac:dyDescent="0.25">
      <c r="A30" s="143" t="s">
        <v>15</v>
      </c>
      <c r="B30" s="433"/>
      <c r="C30" s="431"/>
      <c r="D30" s="431"/>
      <c r="E30" s="431"/>
      <c r="F30" s="431"/>
      <c r="G30" s="431"/>
      <c r="H30" s="432"/>
      <c r="I30" s="151"/>
      <c r="J30" s="369"/>
      <c r="K30" s="424"/>
      <c r="L30" s="424"/>
      <c r="M30" s="424"/>
      <c r="R30" s="109"/>
      <c r="T30" s="106"/>
      <c r="U30" s="107"/>
    </row>
    <row r="31" spans="1:22" x14ac:dyDescent="0.2">
      <c r="I31" s="90"/>
      <c r="K31" s="424"/>
      <c r="L31" s="424"/>
      <c r="M31" s="424"/>
      <c r="N31" s="110"/>
      <c r="O31" s="110"/>
      <c r="P31" s="110"/>
      <c r="Q31" s="110"/>
      <c r="R31" s="110"/>
      <c r="S31" s="108"/>
      <c r="T31" s="110"/>
      <c r="U31" s="110"/>
      <c r="V31" s="110"/>
    </row>
    <row r="32" spans="1:22" ht="25.5" x14ac:dyDescent="0.2">
      <c r="A32" s="406" t="s">
        <v>29</v>
      </c>
      <c r="B32" s="357" t="s">
        <v>15</v>
      </c>
      <c r="C32" s="357" t="s">
        <v>143</v>
      </c>
      <c r="D32" s="357" t="s">
        <v>5</v>
      </c>
      <c r="E32" s="358" t="s">
        <v>4</v>
      </c>
      <c r="F32" s="357" t="s">
        <v>16</v>
      </c>
      <c r="G32" s="357" t="s">
        <v>144</v>
      </c>
      <c r="H32" s="359" t="s">
        <v>2</v>
      </c>
      <c r="I32" s="247"/>
      <c r="J32" s="367" t="s">
        <v>190</v>
      </c>
      <c r="K32" s="424"/>
      <c r="L32" s="424"/>
      <c r="M32" s="424"/>
      <c r="N32" s="110"/>
      <c r="O32" s="110"/>
      <c r="P32" s="110"/>
      <c r="Q32" s="110"/>
      <c r="R32" s="110"/>
      <c r="S32" s="110"/>
      <c r="T32" s="110"/>
      <c r="U32" s="110"/>
      <c r="V32" s="110"/>
    </row>
    <row r="33" spans="1:24" ht="15" x14ac:dyDescent="0.25">
      <c r="A33" s="346" t="s">
        <v>153</v>
      </c>
      <c r="B33" s="346"/>
      <c r="C33" s="347"/>
      <c r="D33" s="347"/>
      <c r="E33" s="347"/>
      <c r="F33" s="347"/>
      <c r="G33" s="347"/>
      <c r="H33" s="348"/>
      <c r="I33" s="154"/>
      <c r="J33" s="366"/>
      <c r="K33" s="424"/>
      <c r="L33" s="424"/>
      <c r="M33" s="424"/>
      <c r="N33" s="9"/>
      <c r="O33" s="9"/>
      <c r="P33" s="9"/>
      <c r="Q33" s="9"/>
      <c r="R33" s="9"/>
      <c r="S33" s="110"/>
      <c r="T33" s="110"/>
      <c r="U33" s="110"/>
      <c r="V33" s="110"/>
    </row>
    <row r="34" spans="1:24" ht="15" x14ac:dyDescent="0.25">
      <c r="A34" s="363"/>
      <c r="B34" s="363"/>
      <c r="C34" s="405"/>
      <c r="D34" s="405"/>
      <c r="E34" s="405"/>
      <c r="F34" s="405"/>
      <c r="G34" s="405"/>
      <c r="H34" s="407"/>
      <c r="I34" s="154"/>
      <c r="J34" s="369"/>
      <c r="K34" s="424"/>
      <c r="L34" s="424"/>
      <c r="M34" s="424"/>
      <c r="N34" s="9"/>
      <c r="O34" s="9"/>
      <c r="P34" s="9"/>
      <c r="Q34" s="9"/>
      <c r="R34" s="9"/>
      <c r="S34" s="110"/>
      <c r="T34" s="110"/>
      <c r="U34" s="110"/>
      <c r="V34" s="110"/>
    </row>
    <row r="35" spans="1:24" x14ac:dyDescent="0.2">
      <c r="A35" s="180" t="s">
        <v>15</v>
      </c>
      <c r="B35" s="156"/>
      <c r="C35" s="175"/>
      <c r="D35" s="175"/>
      <c r="E35" s="175"/>
      <c r="F35" s="175"/>
      <c r="G35" s="175"/>
      <c r="H35" s="176"/>
      <c r="I35" s="151"/>
      <c r="J35" s="420"/>
      <c r="K35" s="424"/>
      <c r="L35" s="424"/>
      <c r="M35" s="424"/>
      <c r="N35" s="140"/>
      <c r="O35" s="140"/>
      <c r="P35" s="140"/>
      <c r="Q35" s="140"/>
      <c r="R35" s="110"/>
      <c r="S35" s="165"/>
      <c r="T35" s="165"/>
      <c r="U35" s="110"/>
      <c r="V35" s="110"/>
      <c r="W35" s="110"/>
      <c r="X35" s="110"/>
    </row>
    <row r="36" spans="1:24" x14ac:dyDescent="0.2">
      <c r="A36" s="157"/>
      <c r="B36" s="156"/>
      <c r="C36" s="156"/>
      <c r="D36" s="156"/>
      <c r="E36" s="156"/>
      <c r="F36" s="156"/>
      <c r="G36" s="156"/>
      <c r="H36" s="156"/>
      <c r="I36" s="151"/>
      <c r="J36" s="141"/>
      <c r="K36" s="424"/>
      <c r="L36" s="424"/>
      <c r="M36" s="110"/>
    </row>
    <row r="37" spans="1:24" ht="25.5" x14ac:dyDescent="0.2">
      <c r="A37" s="34" t="s">
        <v>300</v>
      </c>
      <c r="B37" s="244" t="s">
        <v>15</v>
      </c>
      <c r="C37" s="244" t="s">
        <v>143</v>
      </c>
      <c r="D37" s="244" t="s">
        <v>5</v>
      </c>
      <c r="E37" s="245" t="s">
        <v>4</v>
      </c>
      <c r="F37" s="244" t="s">
        <v>16</v>
      </c>
      <c r="G37" s="244" t="s">
        <v>144</v>
      </c>
      <c r="H37" s="246" t="s">
        <v>2</v>
      </c>
      <c r="I37" s="247"/>
      <c r="J37" s="248" t="s">
        <v>190</v>
      </c>
      <c r="K37" s="424"/>
      <c r="L37" s="424"/>
      <c r="M37" s="110"/>
    </row>
    <row r="38" spans="1:24" ht="15" x14ac:dyDescent="0.25">
      <c r="A38" s="158" t="s">
        <v>175</v>
      </c>
      <c r="B38" s="355">
        <f>B18+B25+B30+B35</f>
        <v>5233</v>
      </c>
      <c r="C38" s="431">
        <v>0.54577777777777781</v>
      </c>
      <c r="D38" s="431">
        <v>0.312</v>
      </c>
      <c r="E38" s="431">
        <v>7.5999999999999998E-2</v>
      </c>
      <c r="F38" s="431">
        <v>6.6222222222222224E-2</v>
      </c>
      <c r="G38" s="431">
        <v>0.38800000000000001</v>
      </c>
      <c r="H38" s="431">
        <v>0.61199999999999999</v>
      </c>
      <c r="I38" s="151"/>
      <c r="J38" s="168">
        <v>0.61199999999999999</v>
      </c>
      <c r="K38" s="424"/>
      <c r="L38" s="424"/>
      <c r="M38" s="110"/>
    </row>
    <row r="39" spans="1:24" x14ac:dyDescent="0.2">
      <c r="A39" s="158" t="s">
        <v>174</v>
      </c>
      <c r="B39" s="355">
        <f>B18+B25+B30+B34</f>
        <v>5233</v>
      </c>
      <c r="C39" s="177">
        <v>0.54577777777777781</v>
      </c>
      <c r="D39" s="177">
        <v>0.312</v>
      </c>
      <c r="E39" s="177">
        <v>7.5999999999999998E-2</v>
      </c>
      <c r="F39" s="177">
        <v>6.6222222222222224E-2</v>
      </c>
      <c r="G39" s="177">
        <v>0.38800000000000001</v>
      </c>
      <c r="H39" s="178">
        <v>0.61199999999999999</v>
      </c>
      <c r="I39" s="151"/>
      <c r="J39" s="168">
        <v>0.61199999999999999</v>
      </c>
      <c r="K39" s="424"/>
      <c r="L39" s="424"/>
      <c r="M39" s="110"/>
    </row>
    <row r="40" spans="1:24" x14ac:dyDescent="0.2">
      <c r="A40" s="159"/>
      <c r="B40" s="151"/>
      <c r="C40" s="151"/>
      <c r="D40" s="151"/>
      <c r="E40" s="151"/>
      <c r="F40" s="151"/>
      <c r="G40" s="151"/>
      <c r="H40" s="151"/>
      <c r="I40" s="151"/>
      <c r="J40" s="151"/>
      <c r="L40" s="110"/>
      <c r="M40" s="110"/>
      <c r="N40" s="110"/>
      <c r="O40" s="110"/>
      <c r="P40" s="110"/>
      <c r="Q40" s="110"/>
      <c r="R40" s="110"/>
      <c r="S40" s="110"/>
      <c r="T40" s="110"/>
      <c r="U40" s="110"/>
      <c r="V40" s="110"/>
      <c r="W40" s="110"/>
      <c r="X40" s="110"/>
    </row>
    <row r="41" spans="1:24" x14ac:dyDescent="0.2">
      <c r="A41" s="1"/>
      <c r="B41" s="1"/>
      <c r="C41" s="1"/>
      <c r="D41" s="1"/>
      <c r="E41" s="1"/>
      <c r="F41" s="1"/>
      <c r="G41" s="1"/>
      <c r="H41" s="1"/>
      <c r="I41" s="1"/>
      <c r="J41" s="1"/>
    </row>
    <row r="42" spans="1:24" x14ac:dyDescent="0.2">
      <c r="A42" s="639"/>
      <c r="B42" s="640"/>
      <c r="C42" s="640"/>
      <c r="D42" s="640"/>
      <c r="E42" s="640"/>
      <c r="F42" s="640"/>
      <c r="G42" s="640"/>
      <c r="H42" s="640"/>
      <c r="I42" s="640"/>
      <c r="J42" s="640"/>
      <c r="K42" s="641"/>
    </row>
    <row r="43" spans="1:24" x14ac:dyDescent="0.2">
      <c r="A43" s="645" t="s">
        <v>346</v>
      </c>
      <c r="B43" s="646"/>
      <c r="C43" s="646"/>
      <c r="D43" s="646"/>
      <c r="E43" s="646"/>
      <c r="F43" s="646"/>
      <c r="G43" s="646"/>
      <c r="H43" s="647"/>
      <c r="I43" s="111"/>
      <c r="J43" s="89"/>
      <c r="K43" s="89"/>
    </row>
    <row r="44" spans="1:24" x14ac:dyDescent="0.2">
      <c r="A44" s="648" t="s">
        <v>154</v>
      </c>
      <c r="B44" s="649"/>
      <c r="C44" s="649"/>
      <c r="D44" s="649"/>
      <c r="E44" s="649"/>
      <c r="F44" s="649"/>
      <c r="G44" s="649"/>
      <c r="H44" s="650"/>
      <c r="I44" s="111"/>
      <c r="J44" s="129"/>
      <c r="K44" s="89"/>
    </row>
    <row r="45" spans="1:24" x14ac:dyDescent="0.2">
      <c r="A45" s="139"/>
      <c r="B45" s="148"/>
      <c r="C45" s="90"/>
      <c r="D45" s="90"/>
      <c r="E45" s="90"/>
      <c r="F45" s="166"/>
      <c r="G45" s="90"/>
      <c r="H45" s="167"/>
      <c r="I45" s="111"/>
      <c r="J45" s="129"/>
      <c r="K45" s="1"/>
    </row>
    <row r="46" spans="1:24" ht="25.5" x14ac:dyDescent="0.2">
      <c r="A46" s="124"/>
      <c r="B46" s="69" t="s">
        <v>15</v>
      </c>
      <c r="C46" s="69" t="s">
        <v>3</v>
      </c>
      <c r="D46" s="69" t="s">
        <v>5</v>
      </c>
      <c r="E46" s="68" t="s">
        <v>4</v>
      </c>
      <c r="F46" s="69" t="s">
        <v>16</v>
      </c>
      <c r="G46" s="69" t="s">
        <v>1</v>
      </c>
      <c r="H46" s="70" t="s">
        <v>2</v>
      </c>
      <c r="I46" s="111"/>
      <c r="J46" s="248" t="s">
        <v>173</v>
      </c>
      <c r="K46" s="1"/>
    </row>
    <row r="47" spans="1:24" x14ac:dyDescent="0.2">
      <c r="A47" s="256" t="s">
        <v>39</v>
      </c>
      <c r="B47" s="394">
        <f>'Comp by Inst Reg-counts'!B54</f>
        <v>972</v>
      </c>
      <c r="C47" s="396">
        <f>'Comp by Inst Reg-counts'!C54/'Comp by Inst Reg-percent'!$B47</f>
        <v>0.28909465020576131</v>
      </c>
      <c r="D47" s="396">
        <f>'Comp by Inst Reg-counts'!D54/'Comp by Inst Reg-percent'!$B47</f>
        <v>0.60493827160493829</v>
      </c>
      <c r="E47" s="396">
        <f>'Comp by Inst Reg-counts'!E54/'Comp by Inst Reg-percent'!$B47</f>
        <v>4.4238683127572016E-2</v>
      </c>
      <c r="F47" s="396">
        <f>'Comp by Inst Reg-counts'!F54/'Comp by Inst Reg-percent'!$B47</f>
        <v>6.1728395061728392E-2</v>
      </c>
      <c r="G47" s="396">
        <f>'Comp by Inst Reg-counts'!G54/'Comp by Inst Reg-percent'!$B47</f>
        <v>0.47633744855967081</v>
      </c>
      <c r="H47" s="396">
        <f>'Comp by Inst Reg-counts'!H54/'Comp by Inst Reg-percent'!$B47</f>
        <v>0.52366255144032925</v>
      </c>
      <c r="I47" s="396"/>
      <c r="J47" s="396">
        <f>'Comp by Inst Reg-counts'!J54/'Comp by Inst Reg-percent'!$B47</f>
        <v>0.35905349794238683</v>
      </c>
      <c r="K47" s="408"/>
      <c r="L47" s="408"/>
      <c r="M47" s="408"/>
    </row>
    <row r="48" spans="1:24" x14ac:dyDescent="0.2">
      <c r="A48" s="255" t="s">
        <v>155</v>
      </c>
      <c r="B48" s="394">
        <f>'Comp by Inst Reg-counts'!B55</f>
        <v>1742</v>
      </c>
      <c r="C48" s="396">
        <f>'Comp by Inst Reg-counts'!C55/'Comp by Inst Reg-percent'!$B48</f>
        <v>0.36739380022962115</v>
      </c>
      <c r="D48" s="396">
        <f>'Comp by Inst Reg-counts'!D55/'Comp by Inst Reg-percent'!$B48</f>
        <v>0.50975889781859929</v>
      </c>
      <c r="E48" s="396">
        <f>'Comp by Inst Reg-counts'!E55/'Comp by Inst Reg-percent'!$B48</f>
        <v>5.5109070034443167E-2</v>
      </c>
      <c r="F48" s="396">
        <f>'Comp by Inst Reg-counts'!F55/'Comp by Inst Reg-percent'!$B48</f>
        <v>6.7738231917336397E-2</v>
      </c>
      <c r="G48" s="396">
        <f>'Comp by Inst Reg-counts'!G55/'Comp by Inst Reg-percent'!$B48</f>
        <v>0.33524684270952926</v>
      </c>
      <c r="H48" s="396">
        <f>'Comp by Inst Reg-counts'!H55/'Comp by Inst Reg-percent'!$B48</f>
        <v>0.66475315729047069</v>
      </c>
      <c r="I48" s="306"/>
      <c r="J48" s="396">
        <f>'Comp by Inst Reg-counts'!J55/'Comp by Inst Reg-percent'!$B48</f>
        <v>0.5126291618828932</v>
      </c>
      <c r="K48" s="408"/>
      <c r="L48" s="408"/>
      <c r="M48" s="408"/>
    </row>
    <row r="49" spans="1:13" x14ac:dyDescent="0.2">
      <c r="A49" s="255" t="s">
        <v>40</v>
      </c>
      <c r="B49" s="394">
        <f>'Comp by Inst Reg-counts'!B56</f>
        <v>1815</v>
      </c>
      <c r="C49" s="396">
        <f>'Comp by Inst Reg-counts'!C56/'Comp by Inst Reg-percent'!$B49</f>
        <v>0.50798898071625342</v>
      </c>
      <c r="D49" s="396">
        <f>'Comp by Inst Reg-counts'!D56/'Comp by Inst Reg-percent'!$B49</f>
        <v>0.35812672176308541</v>
      </c>
      <c r="E49" s="396">
        <f>'Comp by Inst Reg-counts'!E56/'Comp by Inst Reg-percent'!$B49</f>
        <v>6.7768595041322308E-2</v>
      </c>
      <c r="F49" s="396">
        <f>'Comp by Inst Reg-counts'!F56/'Comp by Inst Reg-percent'!$B49</f>
        <v>6.6115702479338845E-2</v>
      </c>
      <c r="G49" s="396">
        <f>'Comp by Inst Reg-counts'!G56/'Comp by Inst Reg-percent'!$B49</f>
        <v>0.40440771349862259</v>
      </c>
      <c r="H49" s="396">
        <f>'Comp by Inst Reg-counts'!H56/'Comp by Inst Reg-percent'!$B49</f>
        <v>0.59559228650137741</v>
      </c>
      <c r="I49" s="306"/>
      <c r="J49" s="396">
        <f>'Comp by Inst Reg-counts'!J56/'Comp by Inst Reg-percent'!$B49</f>
        <v>0.59063360881542704</v>
      </c>
      <c r="K49" s="408"/>
      <c r="L49" s="408"/>
      <c r="M49" s="408"/>
    </row>
    <row r="50" spans="1:13" x14ac:dyDescent="0.2">
      <c r="A50" s="257" t="s">
        <v>149</v>
      </c>
      <c r="B50" s="394">
        <f>'Comp by Inst Reg-counts'!B57</f>
        <v>704</v>
      </c>
      <c r="C50" s="396">
        <f>'Comp by Inst Reg-counts'!C57/'Comp by Inst Reg-percent'!$B50</f>
        <v>0.578125</v>
      </c>
      <c r="D50" s="396">
        <f>'Comp by Inst Reg-counts'!D57/'Comp by Inst Reg-percent'!$B50</f>
        <v>0.19602272727272727</v>
      </c>
      <c r="E50" s="396">
        <f>'Comp by Inst Reg-counts'!E57/'Comp by Inst Reg-percent'!$B50</f>
        <v>7.5284090909090912E-2</v>
      </c>
      <c r="F50" s="396">
        <f>'Comp by Inst Reg-counts'!F57/'Comp by Inst Reg-percent'!$B50</f>
        <v>0.15056818181818182</v>
      </c>
      <c r="G50" s="396">
        <f>'Comp by Inst Reg-counts'!G57/'Comp by Inst Reg-percent'!$B50</f>
        <v>0.31107954545454547</v>
      </c>
      <c r="H50" s="396">
        <f>'Comp by Inst Reg-counts'!H57/'Comp by Inst Reg-percent'!$B50</f>
        <v>0.68892045454545459</v>
      </c>
      <c r="I50" s="306"/>
      <c r="J50" s="397" t="s">
        <v>153</v>
      </c>
      <c r="K50" s="408"/>
      <c r="L50" s="408"/>
      <c r="M50" s="408"/>
    </row>
    <row r="51" spans="1:13" x14ac:dyDescent="0.2">
      <c r="A51" s="169"/>
      <c r="B51" s="135"/>
      <c r="C51" s="169"/>
      <c r="D51" s="90"/>
      <c r="E51" s="90"/>
      <c r="H51" s="118"/>
      <c r="I51" s="111"/>
      <c r="J51" s="129"/>
      <c r="K51" s="89"/>
    </row>
    <row r="52" spans="1:13" x14ac:dyDescent="0.2">
      <c r="A52" s="111"/>
      <c r="B52" s="111"/>
      <c r="C52" s="111"/>
      <c r="D52" s="111"/>
      <c r="E52" s="111"/>
      <c r="F52" s="111"/>
      <c r="G52" s="111"/>
      <c r="H52" s="111"/>
      <c r="I52" s="111"/>
      <c r="J52" s="129"/>
      <c r="K52" s="89"/>
    </row>
    <row r="53" spans="1:13" x14ac:dyDescent="0.2">
      <c r="A53" s="111"/>
      <c r="B53" s="111"/>
      <c r="C53" s="111"/>
      <c r="D53" s="111"/>
      <c r="E53" s="111"/>
      <c r="F53" s="111"/>
      <c r="G53" s="111"/>
      <c r="H53" s="111"/>
      <c r="I53" s="89"/>
      <c r="J53" s="129"/>
      <c r="K53" s="89"/>
    </row>
    <row r="54" spans="1:13" x14ac:dyDescent="0.2">
      <c r="A54" s="111"/>
      <c r="B54" s="111"/>
      <c r="C54" s="111"/>
      <c r="D54" s="111"/>
      <c r="E54" s="111"/>
      <c r="F54" s="111"/>
      <c r="G54" s="111"/>
      <c r="H54" s="111"/>
      <c r="I54" s="138"/>
      <c r="J54" s="129"/>
      <c r="K54" s="89"/>
    </row>
    <row r="55" spans="1:13" x14ac:dyDescent="0.2">
      <c r="A55" s="111"/>
      <c r="B55" s="111"/>
      <c r="C55" s="111"/>
      <c r="D55" s="111"/>
      <c r="E55" s="111"/>
      <c r="F55" s="111"/>
      <c r="G55" s="111"/>
      <c r="H55" s="111"/>
      <c r="I55" s="138"/>
      <c r="J55" s="129"/>
      <c r="K55" s="129"/>
    </row>
    <row r="56" spans="1:13" x14ac:dyDescent="0.2">
      <c r="A56" s="111"/>
      <c r="B56" s="111"/>
      <c r="C56" s="111"/>
      <c r="D56" s="111"/>
      <c r="E56" s="111"/>
      <c r="F56" s="111"/>
      <c r="G56" s="111"/>
      <c r="H56" s="111"/>
      <c r="I56" s="67"/>
      <c r="J56" s="129"/>
    </row>
    <row r="57" spans="1:13" x14ac:dyDescent="0.2">
      <c r="A57" s="111"/>
      <c r="B57" s="111"/>
      <c r="C57" s="111"/>
      <c r="D57" s="111"/>
      <c r="E57" s="111"/>
      <c r="F57" s="111"/>
      <c r="G57" s="111"/>
      <c r="H57" s="111"/>
      <c r="I57" s="170"/>
    </row>
    <row r="58" spans="1:13" x14ac:dyDescent="0.2">
      <c r="A58" s="111"/>
      <c r="B58" s="111"/>
      <c r="C58" s="111"/>
      <c r="D58" s="111"/>
      <c r="E58" s="111"/>
      <c r="F58" s="111"/>
      <c r="G58" s="111"/>
      <c r="H58" s="111"/>
      <c r="I58" s="170"/>
    </row>
    <row r="59" spans="1:13" x14ac:dyDescent="0.2">
      <c r="A59" s="111"/>
      <c r="B59" s="111"/>
      <c r="C59" s="111"/>
      <c r="D59" s="111"/>
      <c r="E59" s="111"/>
      <c r="F59" s="111"/>
      <c r="G59" s="111"/>
      <c r="H59" s="111"/>
      <c r="I59" s="170"/>
    </row>
    <row r="60" spans="1:13" x14ac:dyDescent="0.2">
      <c r="A60" s="111"/>
      <c r="B60" s="111"/>
      <c r="C60" s="111"/>
      <c r="D60" s="111"/>
      <c r="E60" s="111"/>
      <c r="F60" s="111"/>
      <c r="G60" s="111"/>
      <c r="H60" s="111"/>
      <c r="I60" s="170"/>
    </row>
    <row r="61" spans="1:13" x14ac:dyDescent="0.2">
      <c r="A61" s="111"/>
      <c r="B61" s="111"/>
      <c r="C61" s="111"/>
      <c r="D61" s="111"/>
      <c r="E61" s="111"/>
      <c r="F61" s="111"/>
      <c r="G61" s="111"/>
      <c r="H61" s="111"/>
      <c r="I61" s="170"/>
    </row>
    <row r="62" spans="1:13" x14ac:dyDescent="0.2">
      <c r="A62" s="111"/>
      <c r="B62" s="111"/>
      <c r="C62" s="111"/>
      <c r="D62" s="111"/>
      <c r="E62" s="111"/>
      <c r="F62" s="111"/>
      <c r="G62" s="111"/>
      <c r="H62" s="111"/>
      <c r="I62" s="170"/>
    </row>
    <row r="63" spans="1:13" x14ac:dyDescent="0.2">
      <c r="A63" s="111"/>
      <c r="B63" s="111"/>
      <c r="C63" s="111"/>
      <c r="D63" s="111"/>
      <c r="E63" s="111"/>
      <c r="F63" s="111"/>
      <c r="G63" s="111"/>
      <c r="H63" s="111"/>
      <c r="I63" s="170"/>
    </row>
    <row r="64" spans="1:13" x14ac:dyDescent="0.2">
      <c r="A64" s="111"/>
      <c r="B64" s="111"/>
      <c r="C64" s="111"/>
      <c r="D64" s="111"/>
      <c r="E64" s="111"/>
      <c r="F64" s="111"/>
      <c r="G64" s="111"/>
      <c r="H64" s="111"/>
      <c r="I64" s="170"/>
      <c r="K64" s="171"/>
    </row>
    <row r="65" spans="1:10" x14ac:dyDescent="0.2">
      <c r="A65" s="111"/>
      <c r="B65" s="111"/>
      <c r="C65" s="111"/>
      <c r="D65" s="111"/>
      <c r="E65" s="111"/>
      <c r="F65" s="111"/>
      <c r="G65" s="111"/>
      <c r="H65" s="111"/>
      <c r="I65" s="170"/>
      <c r="J65" s="171"/>
    </row>
    <row r="67" spans="1:10" x14ac:dyDescent="0.2">
      <c r="A67" s="160" t="s">
        <v>225</v>
      </c>
    </row>
    <row r="68" spans="1:10" x14ac:dyDescent="0.2">
      <c r="A68" s="12" t="s">
        <v>186</v>
      </c>
    </row>
    <row r="69" spans="1:10" x14ac:dyDescent="0.2">
      <c r="A69" s="12" t="s">
        <v>233</v>
      </c>
      <c r="J69" s="14" t="s">
        <v>31</v>
      </c>
    </row>
  </sheetData>
  <mergeCells count="8">
    <mergeCell ref="A10:H11"/>
    <mergeCell ref="A43:H43"/>
    <mergeCell ref="A44:H44"/>
    <mergeCell ref="A1:K1"/>
    <mergeCell ref="A2:K2"/>
    <mergeCell ref="A3:K3"/>
    <mergeCell ref="A4:K8"/>
    <mergeCell ref="A42:K42"/>
  </mergeCells>
  <hyperlinks>
    <hyperlink ref="J69" location="Contents!A1" display="Back to Contents" xr:uid="{00000000-0004-0000-0600-000000000000}"/>
  </hyperlinks>
  <pageMargins left="0.25" right="0.25" top="0.75" bottom="0.75" header="0.3" footer="0.3"/>
  <pageSetup scale="5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74"/>
  <sheetViews>
    <sheetView workbookViewId="0">
      <selection activeCell="P15" sqref="P15"/>
    </sheetView>
  </sheetViews>
  <sheetFormatPr defaultColWidth="9.140625" defaultRowHeight="15" x14ac:dyDescent="0.25"/>
  <cols>
    <col min="1" max="1" width="12.7109375" style="12" customWidth="1"/>
    <col min="2" max="3" width="9.140625" style="12"/>
    <col min="4" max="4" width="10" style="12" bestFit="1" customWidth="1"/>
    <col min="5" max="5" width="9.140625" style="12" customWidth="1"/>
    <col min="6" max="13" width="9.140625" style="12"/>
    <col min="14" max="14" width="2.42578125" style="12" customWidth="1"/>
    <col min="15" max="15" width="9.140625" style="12"/>
    <col min="16" max="16384" width="9.140625" style="204"/>
  </cols>
  <sheetData>
    <row r="1" spans="1:15" ht="15" customHeight="1" x14ac:dyDescent="0.25">
      <c r="A1" s="670" t="s">
        <v>294</v>
      </c>
      <c r="B1" s="670"/>
      <c r="C1" s="670"/>
      <c r="D1" s="670"/>
      <c r="E1" s="670"/>
      <c r="F1" s="670"/>
      <c r="G1" s="670"/>
      <c r="H1" s="670"/>
      <c r="I1" s="670"/>
      <c r="J1" s="670"/>
      <c r="K1" s="670"/>
      <c r="L1" s="670"/>
      <c r="M1" s="670"/>
    </row>
    <row r="2" spans="1:15" ht="15" customHeight="1" x14ac:dyDescent="0.25">
      <c r="A2" s="671"/>
      <c r="B2" s="671"/>
      <c r="C2" s="671"/>
      <c r="D2" s="671"/>
      <c r="E2" s="671"/>
      <c r="F2" s="671"/>
      <c r="G2" s="671"/>
      <c r="H2" s="671"/>
      <c r="I2" s="671"/>
      <c r="J2" s="671"/>
      <c r="K2" s="671"/>
      <c r="L2" s="671"/>
      <c r="M2" s="671"/>
      <c r="N2" s="89"/>
    </row>
    <row r="3" spans="1:15" ht="15" customHeight="1" x14ac:dyDescent="0.25">
      <c r="A3" s="526" t="s">
        <v>191</v>
      </c>
      <c r="B3" s="527"/>
      <c r="C3" s="527"/>
      <c r="D3" s="527"/>
      <c r="E3" s="527"/>
      <c r="F3" s="527"/>
      <c r="G3" s="527"/>
      <c r="H3" s="527"/>
      <c r="I3" s="527"/>
      <c r="J3" s="527"/>
      <c r="K3" s="527"/>
      <c r="L3" s="527"/>
      <c r="M3" s="528"/>
      <c r="N3" s="89"/>
      <c r="O3" s="129"/>
    </row>
    <row r="4" spans="1:15" ht="15" customHeight="1" x14ac:dyDescent="0.25">
      <c r="A4" s="672" t="s">
        <v>315</v>
      </c>
      <c r="B4" s="672"/>
      <c r="C4" s="672"/>
      <c r="D4" s="672"/>
      <c r="E4" s="672"/>
      <c r="F4" s="672"/>
      <c r="G4" s="672"/>
      <c r="H4" s="672"/>
      <c r="I4" s="672"/>
      <c r="J4" s="672"/>
      <c r="K4" s="672"/>
      <c r="L4" s="672"/>
      <c r="M4" s="672"/>
      <c r="N4" s="89"/>
      <c r="O4" s="129"/>
    </row>
    <row r="5" spans="1:15" ht="15" customHeight="1" x14ac:dyDescent="0.25">
      <c r="A5" s="672"/>
      <c r="B5" s="672"/>
      <c r="C5" s="672"/>
      <c r="D5" s="672"/>
      <c r="E5" s="672"/>
      <c r="F5" s="672"/>
      <c r="G5" s="672"/>
      <c r="H5" s="672"/>
      <c r="I5" s="672"/>
      <c r="J5" s="672"/>
      <c r="K5" s="672"/>
      <c r="L5" s="672"/>
      <c r="M5" s="672"/>
    </row>
    <row r="6" spans="1:15" ht="15" customHeight="1" x14ac:dyDescent="0.25">
      <c r="A6" s="672"/>
      <c r="B6" s="672"/>
      <c r="C6" s="672"/>
      <c r="D6" s="672"/>
      <c r="E6" s="672"/>
      <c r="F6" s="672"/>
      <c r="G6" s="672"/>
      <c r="H6" s="672"/>
      <c r="I6" s="672"/>
      <c r="J6" s="672"/>
      <c r="K6" s="672"/>
      <c r="L6" s="672"/>
      <c r="M6" s="672"/>
    </row>
    <row r="7" spans="1:15" ht="15" customHeight="1" x14ac:dyDescent="0.25">
      <c r="A7" s="672"/>
      <c r="B7" s="672"/>
      <c r="C7" s="672"/>
      <c r="D7" s="672"/>
      <c r="E7" s="672"/>
      <c r="F7" s="672"/>
      <c r="G7" s="672"/>
      <c r="H7" s="672"/>
      <c r="I7" s="672"/>
      <c r="J7" s="672"/>
      <c r="K7" s="672"/>
      <c r="L7" s="672"/>
      <c r="M7" s="672"/>
    </row>
    <row r="8" spans="1:15" ht="15" customHeight="1" x14ac:dyDescent="0.25">
      <c r="A8" s="672"/>
      <c r="B8" s="672"/>
      <c r="C8" s="672"/>
      <c r="D8" s="672"/>
      <c r="E8" s="672"/>
      <c r="F8" s="672"/>
      <c r="G8" s="672"/>
      <c r="H8" s="672"/>
      <c r="I8" s="672"/>
      <c r="J8" s="672"/>
      <c r="K8" s="672"/>
      <c r="L8" s="672"/>
      <c r="M8" s="672"/>
    </row>
    <row r="9" spans="1:15" ht="15" customHeight="1" x14ac:dyDescent="0.25">
      <c r="B9" s="129"/>
      <c r="C9" s="129"/>
      <c r="D9" s="129"/>
      <c r="E9" s="129"/>
      <c r="F9" s="129"/>
      <c r="G9" s="129"/>
    </row>
    <row r="10" spans="1:15" x14ac:dyDescent="0.25">
      <c r="A10" s="661" t="s">
        <v>336</v>
      </c>
      <c r="B10" s="661"/>
      <c r="C10" s="661"/>
      <c r="D10" s="661"/>
      <c r="E10" s="661"/>
      <c r="F10" s="661"/>
      <c r="G10" s="661"/>
      <c r="H10" s="661"/>
      <c r="I10" s="661"/>
      <c r="J10" s="661"/>
      <c r="K10" s="661"/>
      <c r="L10" s="661"/>
      <c r="M10" s="661"/>
    </row>
    <row r="11" spans="1:15" x14ac:dyDescent="0.25">
      <c r="F11" s="50"/>
    </row>
    <row r="12" spans="1:15" ht="26.25" x14ac:dyDescent="0.25">
      <c r="A12" s="52" t="s">
        <v>7</v>
      </c>
      <c r="B12" s="61" t="s">
        <v>234</v>
      </c>
      <c r="C12" s="53" t="s">
        <v>8</v>
      </c>
      <c r="D12" s="53" t="s">
        <v>10</v>
      </c>
      <c r="E12" s="53" t="s">
        <v>9</v>
      </c>
      <c r="F12" s="51"/>
    </row>
    <row r="13" spans="1:15" x14ac:dyDescent="0.25">
      <c r="A13" s="673" t="s">
        <v>11</v>
      </c>
      <c r="B13" s="666" t="s">
        <v>3</v>
      </c>
      <c r="C13" s="54" t="s">
        <v>12</v>
      </c>
      <c r="D13" s="182">
        <v>0.74314430244941421</v>
      </c>
      <c r="E13" s="384">
        <v>15024</v>
      </c>
      <c r="F13" s="48"/>
    </row>
    <row r="14" spans="1:15" x14ac:dyDescent="0.25">
      <c r="A14" s="674"/>
      <c r="B14" s="667"/>
      <c r="C14" s="54" t="s">
        <v>13</v>
      </c>
      <c r="D14" s="182">
        <v>0.64131328995587467</v>
      </c>
      <c r="E14" s="384">
        <v>13371</v>
      </c>
      <c r="F14" s="48"/>
    </row>
    <row r="15" spans="1:15" x14ac:dyDescent="0.25">
      <c r="A15" s="674"/>
      <c r="B15" s="668"/>
      <c r="C15" s="54"/>
      <c r="D15" s="182"/>
      <c r="E15" s="384"/>
      <c r="F15" s="48"/>
    </row>
    <row r="16" spans="1:15" ht="15" customHeight="1" x14ac:dyDescent="0.25">
      <c r="A16" s="674"/>
      <c r="B16" s="666" t="s">
        <v>5</v>
      </c>
      <c r="C16" s="54" t="s">
        <v>12</v>
      </c>
      <c r="D16" s="182">
        <v>0.58735191056232272</v>
      </c>
      <c r="E16" s="384">
        <v>11986</v>
      </c>
      <c r="F16" s="48"/>
    </row>
    <row r="17" spans="1:13" x14ac:dyDescent="0.25">
      <c r="A17" s="674"/>
      <c r="B17" s="667"/>
      <c r="C17" s="54" t="s">
        <v>13</v>
      </c>
      <c r="D17" s="182">
        <v>0.47233914612146727</v>
      </c>
      <c r="E17" s="384">
        <v>9978</v>
      </c>
      <c r="F17" s="48"/>
    </row>
    <row r="18" spans="1:13" x14ac:dyDescent="0.25">
      <c r="A18" s="674"/>
      <c r="B18" s="668"/>
      <c r="C18" s="54"/>
      <c r="D18" s="182"/>
      <c r="E18" s="384"/>
      <c r="F18" s="48"/>
    </row>
    <row r="19" spans="1:13" ht="15" customHeight="1" x14ac:dyDescent="0.25">
      <c r="A19" s="674"/>
      <c r="B19" s="666" t="s">
        <v>4</v>
      </c>
      <c r="C19" s="54" t="s">
        <v>12</v>
      </c>
      <c r="D19" s="182">
        <v>0.48476936466492604</v>
      </c>
      <c r="E19" s="384">
        <v>5745</v>
      </c>
      <c r="F19" s="48"/>
    </row>
    <row r="20" spans="1:13" x14ac:dyDescent="0.25">
      <c r="A20" s="674"/>
      <c r="B20" s="667"/>
      <c r="C20" s="54" t="s">
        <v>13</v>
      </c>
      <c r="D20" s="182">
        <v>0.36019952743502232</v>
      </c>
      <c r="E20" s="384">
        <v>3809</v>
      </c>
      <c r="F20" s="48"/>
    </row>
    <row r="21" spans="1:13" x14ac:dyDescent="0.25">
      <c r="A21" s="674"/>
      <c r="B21" s="668"/>
      <c r="C21" s="54"/>
      <c r="D21" s="182"/>
      <c r="E21" s="384"/>
      <c r="F21" s="48"/>
    </row>
    <row r="22" spans="1:13" x14ac:dyDescent="0.25">
      <c r="A22" s="674"/>
      <c r="B22" s="666" t="s">
        <v>16</v>
      </c>
      <c r="C22" s="54" t="s">
        <v>12</v>
      </c>
      <c r="D22" s="184">
        <v>0.76011701608971238</v>
      </c>
      <c r="E22" s="158">
        <v>4102</v>
      </c>
      <c r="F22" s="48"/>
    </row>
    <row r="23" spans="1:13" x14ac:dyDescent="0.25">
      <c r="A23" s="675"/>
      <c r="B23" s="668"/>
      <c r="C23" s="54" t="s">
        <v>13</v>
      </c>
      <c r="D23" s="168">
        <v>0.66257526632700325</v>
      </c>
      <c r="E23" s="158">
        <v>4318</v>
      </c>
      <c r="F23" s="48"/>
    </row>
    <row r="24" spans="1:13" ht="15" customHeight="1" x14ac:dyDescent="0.25">
      <c r="A24" s="651" t="s">
        <v>294</v>
      </c>
      <c r="B24" s="666" t="s">
        <v>3</v>
      </c>
      <c r="C24" s="54" t="s">
        <v>12</v>
      </c>
      <c r="D24" s="383">
        <v>0.52587991718426508</v>
      </c>
      <c r="E24" s="384">
        <v>483</v>
      </c>
      <c r="F24" s="48"/>
    </row>
    <row r="25" spans="1:13" ht="15" customHeight="1" x14ac:dyDescent="0.25">
      <c r="A25" s="652"/>
      <c r="B25" s="667"/>
      <c r="C25" s="54" t="s">
        <v>13</v>
      </c>
      <c r="D25" s="383">
        <v>0.53608247422680411</v>
      </c>
      <c r="E25" s="384">
        <v>388</v>
      </c>
    </row>
    <row r="26" spans="1:13" x14ac:dyDescent="0.25">
      <c r="A26" s="652"/>
      <c r="B26" s="668"/>
      <c r="C26" s="54"/>
      <c r="D26" s="383"/>
      <c r="E26" s="384"/>
    </row>
    <row r="27" spans="1:13" x14ac:dyDescent="0.25">
      <c r="A27" s="652"/>
      <c r="B27" s="666" t="s">
        <v>5</v>
      </c>
      <c r="C27" s="54" t="s">
        <v>12</v>
      </c>
      <c r="D27" s="383">
        <v>0.44951140065146578</v>
      </c>
      <c r="E27" s="384">
        <v>307</v>
      </c>
    </row>
    <row r="28" spans="1:13" x14ac:dyDescent="0.25">
      <c r="A28" s="652"/>
      <c r="B28" s="667"/>
      <c r="C28" s="54" t="s">
        <v>13</v>
      </c>
      <c r="D28" s="383">
        <v>0.421875</v>
      </c>
      <c r="E28" s="384">
        <v>256</v>
      </c>
      <c r="F28" s="185"/>
      <c r="G28" s="185"/>
      <c r="H28" s="185"/>
      <c r="I28" s="185"/>
      <c r="J28" s="185"/>
      <c r="K28" s="185"/>
      <c r="L28" s="185"/>
      <c r="M28" s="185"/>
    </row>
    <row r="29" spans="1:13" x14ac:dyDescent="0.25">
      <c r="A29" s="652"/>
      <c r="B29" s="668"/>
      <c r="C29" s="54"/>
      <c r="D29" s="383"/>
      <c r="E29" s="384"/>
      <c r="F29" s="669"/>
    </row>
    <row r="30" spans="1:13" ht="15" customHeight="1" x14ac:dyDescent="0.25">
      <c r="A30" s="652"/>
      <c r="B30" s="666" t="s">
        <v>4</v>
      </c>
      <c r="C30" s="54" t="s">
        <v>12</v>
      </c>
      <c r="D30" s="383">
        <v>0.38750000000000001</v>
      </c>
      <c r="E30" s="384">
        <v>80</v>
      </c>
      <c r="F30" s="669"/>
    </row>
    <row r="31" spans="1:13" x14ac:dyDescent="0.25">
      <c r="A31" s="652"/>
      <c r="B31" s="667"/>
      <c r="C31" s="54" t="s">
        <v>13</v>
      </c>
      <c r="D31" s="383">
        <v>0.33766233766233766</v>
      </c>
      <c r="E31" s="384">
        <v>77</v>
      </c>
      <c r="F31" s="48"/>
    </row>
    <row r="32" spans="1:13" x14ac:dyDescent="0.25">
      <c r="A32" s="652"/>
      <c r="B32" s="668"/>
      <c r="C32" s="54"/>
      <c r="D32" s="383"/>
      <c r="E32" s="384"/>
      <c r="F32" s="48"/>
    </row>
    <row r="33" spans="1:14" ht="15" customHeight="1" x14ac:dyDescent="0.25">
      <c r="A33" s="652"/>
      <c r="B33" s="666" t="s">
        <v>16</v>
      </c>
      <c r="C33" s="54" t="s">
        <v>12</v>
      </c>
      <c r="D33" s="385">
        <v>0.61111111111111116</v>
      </c>
      <c r="E33" s="158">
        <v>36</v>
      </c>
      <c r="F33" s="48"/>
    </row>
    <row r="34" spans="1:14" x14ac:dyDescent="0.25">
      <c r="A34" s="653"/>
      <c r="B34" s="668"/>
      <c r="C34" s="54" t="s">
        <v>13</v>
      </c>
      <c r="D34" s="386">
        <v>0.52380952380952372</v>
      </c>
      <c r="E34" s="158">
        <v>21</v>
      </c>
      <c r="F34" s="48"/>
    </row>
    <row r="35" spans="1:14" x14ac:dyDescent="0.25">
      <c r="F35" s="48"/>
    </row>
    <row r="36" spans="1:14" x14ac:dyDescent="0.25">
      <c r="A36" s="12" t="s">
        <v>30</v>
      </c>
      <c r="F36" s="48"/>
    </row>
    <row r="37" spans="1:14" x14ac:dyDescent="0.25">
      <c r="F37" s="48"/>
    </row>
    <row r="38" spans="1:14" x14ac:dyDescent="0.25">
      <c r="F38" s="48"/>
    </row>
    <row r="39" spans="1:14" x14ac:dyDescent="0.25">
      <c r="F39" s="48"/>
    </row>
    <row r="40" spans="1:14" x14ac:dyDescent="0.25">
      <c r="F40" s="48"/>
    </row>
    <row r="41" spans="1:14" x14ac:dyDescent="0.25">
      <c r="A41" s="661" t="s">
        <v>337</v>
      </c>
      <c r="B41" s="661"/>
      <c r="C41" s="661"/>
      <c r="D41" s="661"/>
      <c r="E41" s="661"/>
      <c r="F41" s="661"/>
      <c r="G41" s="661"/>
      <c r="H41" s="661"/>
      <c r="I41" s="661"/>
      <c r="J41" s="661"/>
      <c r="K41" s="661"/>
      <c r="L41" s="661"/>
      <c r="M41" s="661"/>
      <c r="N41" s="13"/>
    </row>
    <row r="42" spans="1:14" x14ac:dyDescent="0.25">
      <c r="F42" s="48"/>
    </row>
    <row r="43" spans="1:14" ht="26.25" x14ac:dyDescent="0.25">
      <c r="A43" s="57" t="s">
        <v>7</v>
      </c>
      <c r="B43" s="61" t="s">
        <v>234</v>
      </c>
      <c r="C43" s="44" t="s">
        <v>8</v>
      </c>
      <c r="D43" s="49" t="s">
        <v>10</v>
      </c>
      <c r="E43" s="49" t="s">
        <v>9</v>
      </c>
      <c r="F43" s="48"/>
    </row>
    <row r="44" spans="1:14" x14ac:dyDescent="0.25">
      <c r="A44" s="651" t="s">
        <v>11</v>
      </c>
      <c r="B44" s="662" t="s">
        <v>3</v>
      </c>
      <c r="C44" s="186" t="s">
        <v>12</v>
      </c>
      <c r="D44" s="182">
        <v>0.40473807140473805</v>
      </c>
      <c r="E44" s="183">
        <v>11988</v>
      </c>
      <c r="F44" s="48"/>
    </row>
    <row r="45" spans="1:14" x14ac:dyDescent="0.25">
      <c r="A45" s="652"/>
      <c r="B45" s="655"/>
      <c r="C45" s="186" t="s">
        <v>13</v>
      </c>
      <c r="D45" s="182">
        <v>0.35261044176706829</v>
      </c>
      <c r="E45" s="183">
        <v>11205</v>
      </c>
      <c r="F45" s="48"/>
    </row>
    <row r="46" spans="1:14" x14ac:dyDescent="0.25">
      <c r="A46" s="652"/>
      <c r="B46" s="663"/>
      <c r="C46" s="186"/>
      <c r="D46" s="182"/>
      <c r="E46" s="183"/>
    </row>
    <row r="47" spans="1:14" x14ac:dyDescent="0.25">
      <c r="A47" s="652"/>
      <c r="B47" s="662" t="s">
        <v>5</v>
      </c>
      <c r="C47" s="186" t="s">
        <v>12</v>
      </c>
      <c r="D47" s="182">
        <v>0.35637240987794494</v>
      </c>
      <c r="E47" s="183">
        <v>14092</v>
      </c>
    </row>
    <row r="48" spans="1:14" x14ac:dyDescent="0.25">
      <c r="A48" s="652"/>
      <c r="B48" s="655"/>
      <c r="C48" s="186" t="s">
        <v>13</v>
      </c>
      <c r="D48" s="182">
        <v>0.31103934732727118</v>
      </c>
      <c r="E48" s="183">
        <v>11767</v>
      </c>
    </row>
    <row r="49" spans="1:5" x14ac:dyDescent="0.25">
      <c r="A49" s="652"/>
      <c r="B49" s="656"/>
      <c r="C49" s="186"/>
      <c r="D49" s="182"/>
      <c r="E49" s="183"/>
    </row>
    <row r="50" spans="1:5" ht="15" customHeight="1" x14ac:dyDescent="0.25">
      <c r="A50" s="652"/>
      <c r="B50" s="657" t="s">
        <v>4</v>
      </c>
      <c r="C50" s="187" t="s">
        <v>12</v>
      </c>
      <c r="D50" s="182">
        <v>0.21193287756370416</v>
      </c>
      <c r="E50" s="183">
        <v>4827</v>
      </c>
    </row>
    <row r="51" spans="1:5" ht="15" customHeight="1" x14ac:dyDescent="0.25">
      <c r="A51" s="652"/>
      <c r="B51" s="658"/>
      <c r="C51" s="188" t="s">
        <v>13</v>
      </c>
      <c r="D51" s="182">
        <v>0.17188219052001841</v>
      </c>
      <c r="E51" s="183">
        <v>4346</v>
      </c>
    </row>
    <row r="52" spans="1:5" x14ac:dyDescent="0.25">
      <c r="A52" s="652"/>
      <c r="B52" s="659"/>
      <c r="C52" s="54"/>
      <c r="D52" s="182"/>
      <c r="E52" s="183"/>
    </row>
    <row r="53" spans="1:5" x14ac:dyDescent="0.25">
      <c r="A53" s="652"/>
      <c r="B53" s="664" t="s">
        <v>16</v>
      </c>
      <c r="C53" s="54" t="s">
        <v>12</v>
      </c>
      <c r="D53" s="184">
        <v>0.41366102776891156</v>
      </c>
      <c r="E53" s="124">
        <v>3133</v>
      </c>
    </row>
    <row r="54" spans="1:5" x14ac:dyDescent="0.25">
      <c r="A54" s="653"/>
      <c r="B54" s="665"/>
      <c r="C54" s="54" t="s">
        <v>13</v>
      </c>
      <c r="D54" s="168">
        <v>0.34108040201005024</v>
      </c>
      <c r="E54" s="124">
        <v>3184</v>
      </c>
    </row>
    <row r="55" spans="1:5" x14ac:dyDescent="0.25">
      <c r="A55" s="651" t="s">
        <v>294</v>
      </c>
      <c r="B55" s="654" t="s">
        <v>3</v>
      </c>
      <c r="C55" s="189" t="s">
        <v>12</v>
      </c>
      <c r="D55" s="383">
        <v>0.43003412969283278</v>
      </c>
      <c r="E55" s="384">
        <v>293</v>
      </c>
    </row>
    <row r="56" spans="1:5" x14ac:dyDescent="0.25">
      <c r="A56" s="652"/>
      <c r="B56" s="655"/>
      <c r="C56" s="186" t="s">
        <v>13</v>
      </c>
      <c r="D56" s="383">
        <v>0.32183908045977011</v>
      </c>
      <c r="E56" s="384">
        <v>261</v>
      </c>
    </row>
    <row r="57" spans="1:5" x14ac:dyDescent="0.25">
      <c r="A57" s="652"/>
      <c r="B57" s="656"/>
      <c r="C57" s="186"/>
      <c r="D57" s="383"/>
      <c r="E57" s="384"/>
    </row>
    <row r="58" spans="1:5" x14ac:dyDescent="0.25">
      <c r="A58" s="652"/>
      <c r="B58" s="654" t="s">
        <v>5</v>
      </c>
      <c r="C58" s="186" t="s">
        <v>12</v>
      </c>
      <c r="D58" s="383">
        <v>0.34165067178502878</v>
      </c>
      <c r="E58" s="384">
        <v>521</v>
      </c>
    </row>
    <row r="59" spans="1:5" x14ac:dyDescent="0.25">
      <c r="A59" s="652"/>
      <c r="B59" s="655"/>
      <c r="C59" s="186" t="s">
        <v>13</v>
      </c>
      <c r="D59" s="383">
        <v>0.33793103448275863</v>
      </c>
      <c r="E59" s="384">
        <v>290</v>
      </c>
    </row>
    <row r="60" spans="1:5" x14ac:dyDescent="0.25">
      <c r="A60" s="652"/>
      <c r="B60" s="656"/>
      <c r="C60" s="186"/>
      <c r="D60" s="383"/>
      <c r="E60" s="384"/>
    </row>
    <row r="61" spans="1:5" ht="15" customHeight="1" x14ac:dyDescent="0.25">
      <c r="A61" s="652"/>
      <c r="B61" s="657" t="s">
        <v>4</v>
      </c>
      <c r="C61" s="188" t="s">
        <v>12</v>
      </c>
      <c r="D61" s="383">
        <v>0.3</v>
      </c>
      <c r="E61" s="384">
        <v>60</v>
      </c>
    </row>
    <row r="62" spans="1:5" ht="15" customHeight="1" x14ac:dyDescent="0.25">
      <c r="A62" s="652"/>
      <c r="B62" s="658"/>
      <c r="C62" s="82" t="s">
        <v>13</v>
      </c>
      <c r="D62" s="383">
        <v>0.14634146341463414</v>
      </c>
      <c r="E62" s="384">
        <v>41</v>
      </c>
    </row>
    <row r="63" spans="1:5" x14ac:dyDescent="0.25">
      <c r="A63" s="652"/>
      <c r="B63" s="659"/>
      <c r="C63" s="112"/>
      <c r="D63" s="383"/>
      <c r="E63" s="384"/>
    </row>
    <row r="64" spans="1:5" x14ac:dyDescent="0.25">
      <c r="A64" s="652"/>
      <c r="B64" s="657" t="s">
        <v>16</v>
      </c>
      <c r="C64" s="54" t="s">
        <v>12</v>
      </c>
      <c r="D64" s="385">
        <v>0.4017857142857143</v>
      </c>
      <c r="E64" s="158">
        <v>112</v>
      </c>
    </row>
    <row r="65" spans="1:12" x14ac:dyDescent="0.25">
      <c r="A65" s="653"/>
      <c r="B65" s="660"/>
      <c r="C65" s="54" t="s">
        <v>13</v>
      </c>
      <c r="D65" s="386">
        <v>0.25263157894736843</v>
      </c>
      <c r="E65" s="158">
        <v>95</v>
      </c>
    </row>
    <row r="72" spans="1:12" x14ac:dyDescent="0.25">
      <c r="A72" s="12" t="s">
        <v>186</v>
      </c>
      <c r="L72" s="14" t="s">
        <v>31</v>
      </c>
    </row>
    <row r="73" spans="1:12" x14ac:dyDescent="0.25">
      <c r="A73" s="12" t="s">
        <v>222</v>
      </c>
    </row>
    <row r="74" spans="1:12" x14ac:dyDescent="0.25">
      <c r="A74" s="12" t="s">
        <v>221</v>
      </c>
    </row>
  </sheetData>
  <mergeCells count="27">
    <mergeCell ref="A13:A23"/>
    <mergeCell ref="B13:B15"/>
    <mergeCell ref="B16:B18"/>
    <mergeCell ref="B19:B21"/>
    <mergeCell ref="B22:B23"/>
    <mergeCell ref="A1:M1"/>
    <mergeCell ref="A2:M2"/>
    <mergeCell ref="A3:M3"/>
    <mergeCell ref="A4:M8"/>
    <mergeCell ref="A10:M10"/>
    <mergeCell ref="A24:A34"/>
    <mergeCell ref="B24:B26"/>
    <mergeCell ref="B27:B29"/>
    <mergeCell ref="F29:F30"/>
    <mergeCell ref="B30:B32"/>
    <mergeCell ref="B33:B34"/>
    <mergeCell ref="A41:M41"/>
    <mergeCell ref="A44:A54"/>
    <mergeCell ref="B44:B46"/>
    <mergeCell ref="B47:B49"/>
    <mergeCell ref="B50:B52"/>
    <mergeCell ref="B53:B54"/>
    <mergeCell ref="A55:A65"/>
    <mergeCell ref="B55:B57"/>
    <mergeCell ref="B58:B60"/>
    <mergeCell ref="B61:B63"/>
    <mergeCell ref="B64:B65"/>
  </mergeCells>
  <hyperlinks>
    <hyperlink ref="L72" location="Contents!A1" display="Back to Contents" xr:uid="{00000000-0004-0000-0700-000000000000}"/>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S183"/>
  <sheetViews>
    <sheetView zoomScaleNormal="100" zoomScaleSheetLayoutView="100" workbookViewId="0">
      <selection activeCell="J60" sqref="J60"/>
    </sheetView>
  </sheetViews>
  <sheetFormatPr defaultColWidth="9.140625" defaultRowHeight="14.25" x14ac:dyDescent="0.2"/>
  <cols>
    <col min="1" max="1" width="14.42578125" style="12" customWidth="1"/>
    <col min="2" max="2" width="18.85546875" style="12" customWidth="1"/>
    <col min="3" max="3" width="16.42578125" style="12" customWidth="1"/>
    <col min="4" max="5" width="12.7109375" style="12" customWidth="1"/>
    <col min="6" max="6" width="13.28515625" style="12" customWidth="1"/>
    <col min="7" max="7" width="12.140625" style="12" customWidth="1"/>
    <col min="8" max="8" width="13.85546875" style="12" customWidth="1"/>
    <col min="9" max="9" width="12.7109375" style="12" customWidth="1"/>
    <col min="10" max="10" width="14" style="12" customWidth="1"/>
    <col min="11" max="12" width="12.7109375" style="12" customWidth="1"/>
    <col min="13" max="20" width="12.7109375" style="1" customWidth="1"/>
    <col min="21" max="25" width="9.140625" style="1"/>
    <col min="26" max="26" width="9.140625" style="1" customWidth="1"/>
    <col min="27" max="16384" width="9.140625" style="1"/>
  </cols>
  <sheetData>
    <row r="1" spans="1:15" ht="15" customHeight="1" x14ac:dyDescent="0.2">
      <c r="A1" s="526" t="s">
        <v>294</v>
      </c>
      <c r="B1" s="527"/>
      <c r="C1" s="527"/>
      <c r="D1" s="527"/>
      <c r="E1" s="527"/>
      <c r="F1" s="527"/>
      <c r="G1" s="527"/>
      <c r="H1" s="527"/>
      <c r="I1" s="527"/>
      <c r="J1" s="527"/>
      <c r="K1" s="528"/>
      <c r="L1" s="1"/>
    </row>
    <row r="2" spans="1:15" ht="15" customHeight="1" x14ac:dyDescent="0.2">
      <c r="A2" s="697"/>
      <c r="B2" s="698"/>
      <c r="C2" s="698"/>
      <c r="D2" s="698"/>
      <c r="E2" s="698"/>
      <c r="F2" s="698"/>
      <c r="G2" s="698"/>
      <c r="H2" s="698"/>
      <c r="I2" s="698"/>
      <c r="J2" s="698"/>
      <c r="K2" s="699"/>
      <c r="L2" s="89"/>
      <c r="M2" s="9"/>
      <c r="N2" s="9"/>
      <c r="O2" s="9"/>
    </row>
    <row r="3" spans="1:15" s="87" customFormat="1" ht="15" customHeight="1" x14ac:dyDescent="0.2">
      <c r="A3" s="526" t="s">
        <v>208</v>
      </c>
      <c r="B3" s="527"/>
      <c r="C3" s="527"/>
      <c r="D3" s="527"/>
      <c r="E3" s="527"/>
      <c r="F3" s="527"/>
      <c r="G3" s="527"/>
      <c r="H3" s="527"/>
      <c r="I3" s="527"/>
      <c r="J3" s="527"/>
      <c r="K3" s="528"/>
      <c r="L3" s="129"/>
    </row>
    <row r="4" spans="1:15" s="87" customFormat="1" ht="15" customHeight="1" x14ac:dyDescent="0.2">
      <c r="A4" s="558" t="s">
        <v>317</v>
      </c>
      <c r="B4" s="559"/>
      <c r="C4" s="559"/>
      <c r="D4" s="559"/>
      <c r="E4" s="559"/>
      <c r="F4" s="559"/>
      <c r="G4" s="559"/>
      <c r="H4" s="559"/>
      <c r="I4" s="559"/>
      <c r="J4" s="559"/>
      <c r="K4" s="560"/>
      <c r="L4" s="129"/>
    </row>
    <row r="5" spans="1:15" s="87" customFormat="1" ht="15" customHeight="1" x14ac:dyDescent="0.2">
      <c r="A5" s="561"/>
      <c r="B5" s="562"/>
      <c r="C5" s="562"/>
      <c r="D5" s="562"/>
      <c r="E5" s="562"/>
      <c r="F5" s="562"/>
      <c r="G5" s="562"/>
      <c r="H5" s="562"/>
      <c r="I5" s="562"/>
      <c r="J5" s="562"/>
      <c r="K5" s="563"/>
      <c r="L5" s="129"/>
    </row>
    <row r="6" spans="1:15" s="87" customFormat="1" ht="15" customHeight="1" x14ac:dyDescent="0.2">
      <c r="A6" s="561"/>
      <c r="B6" s="562"/>
      <c r="C6" s="562"/>
      <c r="D6" s="562"/>
      <c r="E6" s="562"/>
      <c r="F6" s="562"/>
      <c r="G6" s="562"/>
      <c r="H6" s="562"/>
      <c r="I6" s="562"/>
      <c r="J6" s="562"/>
      <c r="K6" s="563"/>
      <c r="L6" s="129"/>
    </row>
    <row r="7" spans="1:15" s="87" customFormat="1" ht="15" customHeight="1" x14ac:dyDescent="0.2">
      <c r="A7" s="561"/>
      <c r="B7" s="562"/>
      <c r="C7" s="562"/>
      <c r="D7" s="562"/>
      <c r="E7" s="562"/>
      <c r="F7" s="562"/>
      <c r="G7" s="562"/>
      <c r="H7" s="562"/>
      <c r="I7" s="562"/>
      <c r="J7" s="562"/>
      <c r="K7" s="563"/>
      <c r="L7" s="129"/>
    </row>
    <row r="8" spans="1:15" s="87" customFormat="1" ht="15" customHeight="1" x14ac:dyDescent="0.2">
      <c r="A8" s="564"/>
      <c r="B8" s="565"/>
      <c r="C8" s="565"/>
      <c r="D8" s="565"/>
      <c r="E8" s="565"/>
      <c r="F8" s="565"/>
      <c r="G8" s="565"/>
      <c r="H8" s="565"/>
      <c r="I8" s="565"/>
      <c r="J8" s="565"/>
      <c r="K8" s="566"/>
      <c r="L8" s="129"/>
    </row>
    <row r="9" spans="1:15" s="87" customFormat="1" ht="15" customHeight="1" thickBot="1" x14ac:dyDescent="0.25">
      <c r="A9" s="89"/>
      <c r="B9" s="89"/>
      <c r="C9" s="89"/>
      <c r="D9" s="89"/>
      <c r="E9" s="89"/>
      <c r="F9" s="89"/>
      <c r="G9" s="89"/>
      <c r="H9" s="89"/>
      <c r="I9" s="129"/>
      <c r="J9" s="129"/>
      <c r="K9" s="129"/>
    </row>
    <row r="10" spans="1:15" s="87" customFormat="1" ht="26.25" customHeight="1" x14ac:dyDescent="0.2">
      <c r="A10" s="701" t="s">
        <v>257</v>
      </c>
      <c r="B10" s="702"/>
      <c r="C10" s="702"/>
      <c r="D10" s="702"/>
      <c r="E10" s="703"/>
      <c r="F10" s="132"/>
      <c r="G10" s="90"/>
      <c r="H10" s="89"/>
      <c r="I10" s="129"/>
      <c r="J10" s="129"/>
      <c r="K10" s="129"/>
    </row>
    <row r="11" spans="1:15" s="87" customFormat="1" ht="15" customHeight="1" x14ac:dyDescent="0.2">
      <c r="A11" s="704" t="s">
        <v>187</v>
      </c>
      <c r="B11" s="705"/>
      <c r="C11" s="705"/>
      <c r="D11" s="705"/>
      <c r="E11" s="706"/>
      <c r="F11" s="132"/>
      <c r="G11" s="90"/>
      <c r="H11" s="89"/>
      <c r="I11" s="129"/>
      <c r="J11" s="129"/>
      <c r="K11" s="129"/>
    </row>
    <row r="12" spans="1:15" s="87" customFormat="1" ht="15" customHeight="1" thickBot="1" x14ac:dyDescent="0.25">
      <c r="A12" s="371"/>
      <c r="B12" s="372"/>
      <c r="C12" s="373"/>
      <c r="D12" s="373"/>
      <c r="E12" s="374"/>
      <c r="F12" s="172"/>
      <c r="G12" s="149"/>
      <c r="H12" s="89"/>
      <c r="I12" s="129"/>
      <c r="J12" s="129"/>
      <c r="K12" s="129"/>
    </row>
    <row r="13" spans="1:15" s="87" customFormat="1" ht="15" customHeight="1" thickTop="1" x14ac:dyDescent="0.2">
      <c r="A13" s="375"/>
      <c r="B13" s="463">
        <v>2015</v>
      </c>
      <c r="C13" s="466">
        <v>2016</v>
      </c>
      <c r="D13" s="467">
        <v>2017</v>
      </c>
      <c r="E13" s="376">
        <v>2020</v>
      </c>
      <c r="F13" s="315">
        <v>2025</v>
      </c>
      <c r="G13" s="316">
        <v>2030</v>
      </c>
      <c r="H13" s="172"/>
      <c r="I13" s="149"/>
      <c r="J13" s="89"/>
      <c r="K13" s="129"/>
      <c r="L13" s="129"/>
      <c r="M13" s="129"/>
    </row>
    <row r="14" spans="1:15" s="87" customFormat="1" ht="15" customHeight="1" x14ac:dyDescent="0.2">
      <c r="A14" s="377" t="s">
        <v>294</v>
      </c>
      <c r="B14" s="378">
        <v>0.5041077883667433</v>
      </c>
      <c r="C14" s="378">
        <f>C15/C16</f>
        <v>0.49384663931839695</v>
      </c>
      <c r="D14" s="378">
        <v>0.4954886068206148</v>
      </c>
      <c r="E14" s="409">
        <f>E15/E16</f>
        <v>0.55163418750959026</v>
      </c>
      <c r="F14" s="410">
        <f>F15/F16</f>
        <v>0.58016061867935753</v>
      </c>
      <c r="G14" s="411">
        <f>G15/G16</f>
        <v>0.61831732836462661</v>
      </c>
      <c r="H14" s="172"/>
      <c r="I14" s="149"/>
      <c r="J14" s="89"/>
      <c r="K14" s="129"/>
      <c r="L14" s="129"/>
      <c r="M14" s="129"/>
    </row>
    <row r="15" spans="1:15" s="87" customFormat="1" ht="15" customHeight="1" x14ac:dyDescent="0.2">
      <c r="A15" s="379" t="s">
        <v>261</v>
      </c>
      <c r="B15" s="464">
        <v>3068</v>
      </c>
      <c r="C15" s="464">
        <v>3130</v>
      </c>
      <c r="D15" s="464">
        <v>3240</v>
      </c>
      <c r="E15" s="310">
        <v>3595</v>
      </c>
      <c r="F15" s="127">
        <v>3901</v>
      </c>
      <c r="G15" s="311">
        <v>4314</v>
      </c>
      <c r="H15" s="172"/>
      <c r="I15" s="149"/>
      <c r="J15" s="89"/>
      <c r="K15" s="129"/>
      <c r="L15" s="129"/>
      <c r="M15" s="129"/>
    </row>
    <row r="16" spans="1:15" s="87" customFormat="1" x14ac:dyDescent="0.2">
      <c r="A16" s="379" t="s">
        <v>262</v>
      </c>
      <c r="B16" s="465">
        <v>6086</v>
      </c>
      <c r="C16" s="465">
        <v>6338</v>
      </c>
      <c r="D16" s="465">
        <v>6539</v>
      </c>
      <c r="E16" s="310">
        <v>6517</v>
      </c>
      <c r="F16" s="127">
        <v>6724</v>
      </c>
      <c r="G16" s="311">
        <v>6977</v>
      </c>
      <c r="H16" s="172"/>
      <c r="I16" s="149"/>
      <c r="J16" s="89"/>
      <c r="K16" s="129"/>
      <c r="L16" s="129"/>
      <c r="M16" s="129"/>
      <c r="N16" s="190"/>
      <c r="O16" s="190"/>
    </row>
    <row r="17" spans="1:13" s="87" customFormat="1" ht="15" thickBot="1" x14ac:dyDescent="0.25">
      <c r="A17" s="380" t="s">
        <v>256</v>
      </c>
      <c r="B17" s="381">
        <v>0.52701371778538941</v>
      </c>
      <c r="C17" s="381">
        <v>0.51921667974588326</v>
      </c>
      <c r="D17" s="381">
        <v>0.52342531247434199</v>
      </c>
      <c r="E17" s="382">
        <v>0.57999999999999996</v>
      </c>
      <c r="F17" s="317">
        <v>0.61</v>
      </c>
      <c r="G17" s="318">
        <v>0.65</v>
      </c>
      <c r="H17" s="172"/>
      <c r="I17" s="149"/>
      <c r="J17" s="89"/>
      <c r="K17" s="129"/>
      <c r="L17" s="129"/>
      <c r="M17" s="129"/>
    </row>
    <row r="18" spans="1:13" x14ac:dyDescent="0.2">
      <c r="A18" s="129"/>
      <c r="B18" s="129"/>
      <c r="C18" s="129"/>
      <c r="D18" s="191"/>
      <c r="E18" s="129"/>
      <c r="F18" s="129"/>
      <c r="G18" s="129"/>
      <c r="H18" s="129"/>
      <c r="I18" s="129"/>
      <c r="J18" s="129"/>
      <c r="K18" s="129"/>
      <c r="L18" s="1"/>
    </row>
    <row r="19" spans="1:13" s="270" customFormat="1" x14ac:dyDescent="0.2">
      <c r="A19" s="258" t="s">
        <v>343</v>
      </c>
      <c r="B19" s="265"/>
      <c r="C19" s="265"/>
      <c r="D19" s="265"/>
      <c r="E19" s="268"/>
      <c r="F19" s="265"/>
      <c r="G19" s="265"/>
      <c r="H19" s="269"/>
      <c r="I19" s="269"/>
      <c r="J19" s="265"/>
      <c r="K19" s="266"/>
      <c r="L19" s="129"/>
      <c r="M19" s="190"/>
    </row>
    <row r="20" spans="1:13" ht="15" thickBot="1" x14ac:dyDescent="0.25">
      <c r="A20" s="124"/>
      <c r="B20" s="700" t="s">
        <v>201</v>
      </c>
      <c r="C20" s="700"/>
      <c r="D20" s="700"/>
      <c r="E20" s="700"/>
      <c r="F20" s="700"/>
      <c r="G20" s="700"/>
      <c r="H20" s="707" t="s">
        <v>251</v>
      </c>
      <c r="I20" s="707"/>
      <c r="J20" s="707"/>
      <c r="K20" s="707"/>
      <c r="L20" s="129"/>
      <c r="M20" s="87"/>
    </row>
    <row r="21" spans="1:13" ht="38.25" x14ac:dyDescent="0.2">
      <c r="A21" s="271"/>
      <c r="B21" s="272" t="s">
        <v>156</v>
      </c>
      <c r="C21" s="273" t="s">
        <v>200</v>
      </c>
      <c r="D21" s="276" t="s">
        <v>235</v>
      </c>
      <c r="E21" s="277" t="s">
        <v>236</v>
      </c>
      <c r="F21" s="278" t="s">
        <v>237</v>
      </c>
      <c r="G21" s="279" t="s">
        <v>203</v>
      </c>
      <c r="H21" s="280" t="s">
        <v>263</v>
      </c>
      <c r="I21" s="281" t="s">
        <v>199</v>
      </c>
      <c r="J21" s="282" t="s">
        <v>202</v>
      </c>
      <c r="K21" s="283" t="s">
        <v>238</v>
      </c>
      <c r="L21" s="192"/>
      <c r="M21" s="87"/>
    </row>
    <row r="22" spans="1:13" x14ac:dyDescent="0.2">
      <c r="A22" s="203" t="s">
        <v>294</v>
      </c>
      <c r="B22" s="274">
        <v>6747</v>
      </c>
      <c r="C22" s="275">
        <v>6539</v>
      </c>
      <c r="D22" s="287">
        <v>1603</v>
      </c>
      <c r="E22" s="206">
        <v>1502</v>
      </c>
      <c r="F22" s="288">
        <v>135</v>
      </c>
      <c r="G22" s="297">
        <f>SUM(D22:F22)</f>
        <v>3240</v>
      </c>
      <c r="H22" s="291">
        <f>D22/C22</f>
        <v>0.24514451751032268</v>
      </c>
      <c r="I22" s="292">
        <f>E22/C22</f>
        <v>0.22969873069276647</v>
      </c>
      <c r="J22" s="293">
        <f>F22/C22</f>
        <v>2.0645358617525617E-2</v>
      </c>
      <c r="K22" s="298">
        <f>G22/C22</f>
        <v>0.4954886068206148</v>
      </c>
      <c r="L22" s="129"/>
    </row>
    <row r="23" spans="1:13" ht="15.75" thickBot="1" x14ac:dyDescent="0.3">
      <c r="A23" s="199" t="s">
        <v>11</v>
      </c>
      <c r="B23" s="471">
        <v>334424</v>
      </c>
      <c r="C23" s="471">
        <v>316666</v>
      </c>
      <c r="D23" s="471">
        <v>80352</v>
      </c>
      <c r="E23" s="471">
        <v>74338</v>
      </c>
      <c r="F23" s="471">
        <v>11137</v>
      </c>
      <c r="G23" s="470">
        <f>SUM(D23:F23)</f>
        <v>165827</v>
      </c>
      <c r="H23" s="294">
        <f>D23/C23</f>
        <v>0.25374369209198333</v>
      </c>
      <c r="I23" s="295">
        <f>E23/C23</f>
        <v>0.23475207316225929</v>
      </c>
      <c r="J23" s="296">
        <f>F23/C23</f>
        <v>3.5169547725363633E-2</v>
      </c>
      <c r="K23" s="299">
        <f>G23/C23</f>
        <v>0.52366531297960628</v>
      </c>
      <c r="L23" s="129"/>
    </row>
    <row r="24" spans="1:13" x14ac:dyDescent="0.2">
      <c r="A24" s="170"/>
      <c r="B24" s="170"/>
      <c r="C24" s="170"/>
      <c r="D24" s="170"/>
      <c r="F24" s="192"/>
      <c r="G24" s="192"/>
      <c r="I24" s="129"/>
      <c r="J24" s="129"/>
    </row>
    <row r="25" spans="1:13" x14ac:dyDescent="0.2">
      <c r="A25" s="170"/>
      <c r="B25" s="170"/>
      <c r="C25" s="170"/>
      <c r="D25" s="170"/>
      <c r="F25" s="192"/>
      <c r="G25" s="192"/>
      <c r="I25" s="129"/>
      <c r="J25" s="129"/>
    </row>
    <row r="26" spans="1:13" x14ac:dyDescent="0.2">
      <c r="A26" s="170"/>
      <c r="B26" s="170"/>
      <c r="C26" s="170"/>
      <c r="D26" s="170"/>
      <c r="F26" s="192"/>
      <c r="G26" s="192"/>
      <c r="I26" s="129"/>
      <c r="J26" s="129"/>
    </row>
    <row r="27" spans="1:13" x14ac:dyDescent="0.2">
      <c r="A27" s="170"/>
      <c r="B27" s="170"/>
      <c r="C27" s="170"/>
      <c r="D27" s="170"/>
      <c r="F27" s="192"/>
      <c r="G27" s="192"/>
      <c r="I27" s="129"/>
      <c r="J27" s="129"/>
    </row>
    <row r="28" spans="1:13" x14ac:dyDescent="0.2">
      <c r="A28" s="170"/>
      <c r="B28" s="170"/>
      <c r="C28" s="170"/>
      <c r="D28" s="170"/>
      <c r="F28" s="192"/>
      <c r="G28" s="192"/>
      <c r="I28" s="129"/>
      <c r="J28" s="129"/>
    </row>
    <row r="29" spans="1:13" x14ac:dyDescent="0.2">
      <c r="A29" s="170"/>
      <c r="B29" s="170"/>
      <c r="C29" s="170"/>
      <c r="D29" s="170"/>
      <c r="F29" s="192"/>
      <c r="G29" s="192"/>
      <c r="I29" s="129"/>
      <c r="J29" s="129"/>
    </row>
    <row r="30" spans="1:13" x14ac:dyDescent="0.2">
      <c r="A30" s="170"/>
      <c r="B30" s="170"/>
      <c r="C30" s="170"/>
      <c r="D30" s="170"/>
      <c r="F30" s="192"/>
      <c r="G30" s="192"/>
      <c r="I30" s="129"/>
      <c r="J30" s="129"/>
    </row>
    <row r="31" spans="1:13" x14ac:dyDescent="0.2">
      <c r="A31" s="170"/>
      <c r="B31" s="170"/>
      <c r="C31" s="170"/>
      <c r="D31" s="170"/>
      <c r="F31" s="192"/>
      <c r="G31" s="192"/>
      <c r="I31" s="129"/>
      <c r="J31" s="129"/>
    </row>
    <row r="32" spans="1:13" x14ac:dyDescent="0.2">
      <c r="A32" s="170"/>
      <c r="B32" s="170"/>
      <c r="C32" s="170"/>
      <c r="D32" s="170"/>
      <c r="F32" s="192"/>
      <c r="G32" s="192"/>
      <c r="I32" s="129"/>
      <c r="J32" s="129"/>
    </row>
    <row r="33" spans="1:19" x14ac:dyDescent="0.2">
      <c r="A33" s="170"/>
      <c r="B33" s="170"/>
      <c r="C33" s="170"/>
      <c r="D33" s="170"/>
      <c r="F33" s="192"/>
      <c r="G33" s="192"/>
      <c r="I33" s="129"/>
      <c r="J33" s="129"/>
    </row>
    <row r="34" spans="1:19" x14ac:dyDescent="0.2">
      <c r="A34" s="170"/>
      <c r="B34" s="170"/>
      <c r="C34" s="170"/>
      <c r="D34" s="170"/>
      <c r="F34" s="192"/>
      <c r="G34" s="192"/>
      <c r="I34" s="129"/>
      <c r="J34" s="129"/>
    </row>
    <row r="35" spans="1:19" x14ac:dyDescent="0.2">
      <c r="A35" s="170"/>
      <c r="B35" s="170"/>
      <c r="C35" s="170"/>
      <c r="D35" s="170"/>
      <c r="F35" s="192"/>
      <c r="G35" s="192"/>
      <c r="I35" s="129"/>
      <c r="J35" s="129"/>
    </row>
    <row r="36" spans="1:19" x14ac:dyDescent="0.2">
      <c r="A36" s="170"/>
      <c r="B36" s="170"/>
      <c r="C36" s="170"/>
      <c r="D36" s="170"/>
      <c r="F36" s="192"/>
      <c r="G36" s="192"/>
      <c r="I36" s="129"/>
      <c r="J36" s="129"/>
    </row>
    <row r="37" spans="1:19" x14ac:dyDescent="0.2">
      <c r="A37" s="170"/>
      <c r="B37" s="170"/>
      <c r="C37" s="170"/>
      <c r="D37" s="170"/>
      <c r="F37" s="192"/>
      <c r="G37" s="192"/>
      <c r="I37" s="129"/>
      <c r="J37" s="129"/>
    </row>
    <row r="38" spans="1:19" x14ac:dyDescent="0.2">
      <c r="A38" s="170"/>
      <c r="B38" s="170"/>
      <c r="C38" s="170"/>
      <c r="D38" s="170"/>
      <c r="F38" s="192"/>
      <c r="G38" s="192"/>
      <c r="I38" s="129"/>
      <c r="J38" s="129"/>
      <c r="M38" s="87"/>
      <c r="N38" s="87"/>
      <c r="O38" s="190"/>
      <c r="P38" s="190"/>
      <c r="R38" s="87"/>
      <c r="S38" s="87"/>
    </row>
    <row r="39" spans="1:19" x14ac:dyDescent="0.2">
      <c r="A39" s="170"/>
      <c r="B39" s="170"/>
      <c r="C39" s="170"/>
      <c r="D39" s="170"/>
      <c r="F39" s="192"/>
      <c r="G39" s="192"/>
      <c r="I39" s="129"/>
      <c r="J39" s="129"/>
      <c r="M39" s="87"/>
      <c r="N39" s="87"/>
      <c r="O39" s="190"/>
      <c r="P39" s="190"/>
      <c r="R39" s="87"/>
      <c r="S39" s="87"/>
    </row>
    <row r="40" spans="1:19" x14ac:dyDescent="0.2">
      <c r="A40" s="132"/>
      <c r="B40" s="132"/>
      <c r="C40" s="170"/>
      <c r="D40" s="170"/>
      <c r="E40" s="170"/>
      <c r="I40" s="129"/>
      <c r="J40" s="129"/>
      <c r="K40" s="129"/>
      <c r="L40" s="129"/>
      <c r="M40" s="87"/>
      <c r="N40" s="87"/>
      <c r="O40" s="190"/>
      <c r="P40" s="190"/>
      <c r="R40" s="87"/>
      <c r="S40" s="87"/>
    </row>
    <row r="41" spans="1:19" x14ac:dyDescent="0.2">
      <c r="A41" s="258" t="s">
        <v>342</v>
      </c>
      <c r="B41" s="173"/>
      <c r="C41" s="174"/>
      <c r="D41" s="174"/>
      <c r="E41" s="174"/>
      <c r="F41" s="284"/>
      <c r="G41" s="285"/>
      <c r="I41" s="129"/>
      <c r="J41" s="129"/>
      <c r="K41" s="129"/>
      <c r="L41" s="129"/>
      <c r="M41" s="87"/>
      <c r="N41" s="87"/>
      <c r="O41" s="190"/>
      <c r="P41" s="190"/>
      <c r="R41" s="87"/>
      <c r="S41" s="87"/>
    </row>
    <row r="42" spans="1:19" ht="16.5" customHeight="1" x14ac:dyDescent="0.2">
      <c r="A42" s="286"/>
      <c r="B42" s="685" t="s">
        <v>163</v>
      </c>
      <c r="C42" s="686"/>
      <c r="D42" s="686"/>
      <c r="E42" s="686"/>
      <c r="F42" s="686"/>
      <c r="G42" s="687"/>
      <c r="I42" s="129"/>
      <c r="J42" s="129"/>
      <c r="K42" s="129"/>
      <c r="L42" s="129"/>
      <c r="M42" s="87"/>
      <c r="N42" s="87"/>
      <c r="O42" s="190"/>
      <c r="P42" s="190"/>
      <c r="R42" s="87"/>
      <c r="S42" s="87"/>
    </row>
    <row r="43" spans="1:19" ht="25.5" x14ac:dyDescent="0.2">
      <c r="A43" s="124"/>
      <c r="B43" s="252" t="s">
        <v>205</v>
      </c>
      <c r="C43" s="253" t="s">
        <v>3</v>
      </c>
      <c r="D43" s="253" t="s">
        <v>5</v>
      </c>
      <c r="E43" s="253" t="s">
        <v>4</v>
      </c>
      <c r="F43" s="253" t="s">
        <v>16</v>
      </c>
      <c r="G43" s="253" t="s">
        <v>62</v>
      </c>
      <c r="I43" s="129"/>
      <c r="J43" s="129"/>
      <c r="K43" s="129"/>
      <c r="L43" s="129"/>
      <c r="O43" s="190"/>
      <c r="P43" s="190"/>
    </row>
    <row r="44" spans="1:19" ht="15" x14ac:dyDescent="0.25">
      <c r="A44" s="193" t="s">
        <v>294</v>
      </c>
      <c r="B44" s="387">
        <v>6747</v>
      </c>
      <c r="C44" s="133">
        <v>1246</v>
      </c>
      <c r="D44" s="133">
        <v>1742</v>
      </c>
      <c r="E44" s="133">
        <v>133</v>
      </c>
      <c r="F44" s="133">
        <v>119</v>
      </c>
      <c r="G44" s="133">
        <f>SUM(C44:F44)</f>
        <v>3240</v>
      </c>
      <c r="H44" s="118"/>
      <c r="I44" s="149"/>
      <c r="J44" s="149"/>
      <c r="K44" s="149"/>
      <c r="L44" s="149"/>
      <c r="O44" s="190"/>
      <c r="P44" s="190"/>
    </row>
    <row r="45" spans="1:19" s="12" customFormat="1" ht="15" customHeight="1" x14ac:dyDescent="0.2">
      <c r="A45" s="195" t="s">
        <v>11</v>
      </c>
      <c r="B45" s="194">
        <v>334424</v>
      </c>
      <c r="C45" s="133">
        <v>55924</v>
      </c>
      <c r="D45" s="133">
        <v>75972</v>
      </c>
      <c r="E45" s="133">
        <v>19502</v>
      </c>
      <c r="F45" s="133">
        <v>14353</v>
      </c>
      <c r="G45" s="133">
        <f>SUM(C45:F45)</f>
        <v>165751</v>
      </c>
      <c r="I45" s="90"/>
      <c r="J45" s="90"/>
      <c r="K45" s="90"/>
      <c r="L45" s="90"/>
    </row>
    <row r="46" spans="1:19" s="12" customFormat="1" ht="15" customHeight="1" x14ac:dyDescent="0.2">
      <c r="A46" s="132"/>
      <c r="B46" s="172"/>
      <c r="C46" s="132"/>
      <c r="D46" s="132"/>
      <c r="E46" s="132"/>
      <c r="F46" s="132"/>
      <c r="I46" s="90"/>
      <c r="J46" s="90"/>
      <c r="K46" s="196"/>
      <c r="L46" s="196"/>
    </row>
    <row r="47" spans="1:19" ht="17.25" customHeight="1" x14ac:dyDescent="0.2">
      <c r="A47" s="708" t="s">
        <v>338</v>
      </c>
      <c r="B47" s="708"/>
      <c r="C47" s="708"/>
      <c r="D47" s="708"/>
      <c r="E47" s="708"/>
      <c r="F47" s="708"/>
      <c r="G47" s="708"/>
      <c r="H47" s="708"/>
    </row>
    <row r="48" spans="1:19" ht="17.25" customHeight="1" x14ac:dyDescent="0.2">
      <c r="A48" s="709" t="s">
        <v>274</v>
      </c>
      <c r="B48" s="710"/>
      <c r="C48" s="710"/>
      <c r="D48" s="710"/>
      <c r="E48" s="710"/>
      <c r="F48" s="710"/>
      <c r="G48" s="710"/>
      <c r="H48" s="711"/>
    </row>
    <row r="49" spans="1:13" ht="25.5" x14ac:dyDescent="0.2">
      <c r="A49" s="691" t="s">
        <v>64</v>
      </c>
      <c r="B49" s="691" t="s">
        <v>54</v>
      </c>
      <c r="C49" s="694" t="s">
        <v>204</v>
      </c>
      <c r="D49" s="694" t="s">
        <v>68</v>
      </c>
      <c r="E49" s="712" t="s">
        <v>69</v>
      </c>
      <c r="F49" s="713"/>
      <c r="G49" s="714"/>
      <c r="H49" s="25" t="s">
        <v>180</v>
      </c>
    </row>
    <row r="50" spans="1:13" x14ac:dyDescent="0.2">
      <c r="A50" s="693"/>
      <c r="B50" s="693"/>
      <c r="C50" s="695"/>
      <c r="D50" s="695"/>
      <c r="E50" s="691" t="s">
        <v>177</v>
      </c>
      <c r="F50" s="691" t="s">
        <v>39</v>
      </c>
      <c r="G50" s="691" t="s">
        <v>178</v>
      </c>
      <c r="H50" s="693" t="s">
        <v>179</v>
      </c>
    </row>
    <row r="51" spans="1:13" ht="27" customHeight="1" x14ac:dyDescent="0.2">
      <c r="A51" s="692"/>
      <c r="B51" s="692"/>
      <c r="C51" s="696"/>
      <c r="D51" s="696"/>
      <c r="E51" s="692"/>
      <c r="F51" s="692"/>
      <c r="G51" s="692"/>
      <c r="H51" s="692"/>
    </row>
    <row r="52" spans="1:13" ht="27" customHeight="1" x14ac:dyDescent="0.2">
      <c r="A52" s="389" t="s">
        <v>294</v>
      </c>
      <c r="B52" s="300" t="s">
        <v>55</v>
      </c>
      <c r="C52" s="20">
        <v>8302</v>
      </c>
      <c r="D52" s="20">
        <v>0</v>
      </c>
      <c r="E52" s="20">
        <v>71</v>
      </c>
      <c r="F52" s="20">
        <v>106</v>
      </c>
      <c r="G52" s="20">
        <v>76</v>
      </c>
      <c r="H52" s="388">
        <v>0.9</v>
      </c>
    </row>
    <row r="53" spans="1:13" ht="15" customHeight="1" x14ac:dyDescent="0.2">
      <c r="A53" s="514"/>
      <c r="B53" s="300" t="s">
        <v>56</v>
      </c>
      <c r="C53" s="20">
        <v>5842</v>
      </c>
      <c r="D53" s="20">
        <v>5842</v>
      </c>
      <c r="E53" s="20">
        <v>783</v>
      </c>
      <c r="F53" s="20">
        <v>327</v>
      </c>
      <c r="G53" s="20">
        <v>650</v>
      </c>
      <c r="H53" s="388">
        <v>11.1</v>
      </c>
    </row>
    <row r="54" spans="1:13" ht="15" customHeight="1" x14ac:dyDescent="0.2">
      <c r="A54" s="18"/>
      <c r="B54" s="300" t="s">
        <v>57</v>
      </c>
      <c r="C54" s="20">
        <v>4594</v>
      </c>
      <c r="D54" s="20">
        <v>4594</v>
      </c>
      <c r="E54" s="20">
        <v>146</v>
      </c>
      <c r="F54" s="20">
        <v>41</v>
      </c>
      <c r="G54" s="20">
        <v>2535</v>
      </c>
      <c r="H54" s="388">
        <v>55.2</v>
      </c>
    </row>
    <row r="55" spans="1:13" s="12" customFormat="1" ht="15" customHeight="1" x14ac:dyDescent="0.2">
      <c r="A55" s="19"/>
      <c r="B55" s="300" t="s">
        <v>58</v>
      </c>
      <c r="C55" s="20">
        <v>18738</v>
      </c>
      <c r="D55" s="20">
        <v>10436</v>
      </c>
      <c r="E55" s="20">
        <v>1000</v>
      </c>
      <c r="F55" s="20">
        <v>474</v>
      </c>
      <c r="G55" s="20">
        <v>3261</v>
      </c>
      <c r="H55" s="388">
        <v>17.399999999999999</v>
      </c>
    </row>
    <row r="56" spans="1:13" s="12" customFormat="1" ht="16.5" customHeight="1" x14ac:dyDescent="0.2">
      <c r="J56" s="450" t="s">
        <v>316</v>
      </c>
    </row>
    <row r="57" spans="1:13" x14ac:dyDescent="0.2">
      <c r="A57" s="639"/>
      <c r="B57" s="640"/>
      <c r="C57" s="640"/>
      <c r="D57" s="640"/>
      <c r="E57" s="640"/>
      <c r="F57" s="640"/>
      <c r="G57" s="640"/>
      <c r="H57" s="640"/>
      <c r="I57" s="640"/>
      <c r="J57" s="640"/>
      <c r="K57" s="641"/>
    </row>
    <row r="58" spans="1:13" ht="38.25" customHeight="1" x14ac:dyDescent="0.2">
      <c r="A58" s="72" t="s">
        <v>344</v>
      </c>
      <c r="B58" s="72"/>
      <c r="C58" s="72"/>
      <c r="D58" s="72"/>
      <c r="E58" s="72"/>
      <c r="F58" s="72"/>
      <c r="G58" s="72"/>
      <c r="H58" s="72"/>
    </row>
    <row r="59" spans="1:13" x14ac:dyDescent="0.2">
      <c r="A59" s="676" t="s">
        <v>70</v>
      </c>
      <c r="B59" s="676"/>
      <c r="C59" s="676"/>
      <c r="D59" s="676"/>
      <c r="E59" s="676"/>
      <c r="F59" s="676"/>
      <c r="G59" s="676"/>
      <c r="H59" s="676"/>
    </row>
    <row r="60" spans="1:13" ht="51" x14ac:dyDescent="0.2">
      <c r="A60" s="26" t="s">
        <v>71</v>
      </c>
      <c r="B60" s="77" t="s">
        <v>72</v>
      </c>
      <c r="C60" s="75" t="s">
        <v>67</v>
      </c>
      <c r="D60" s="27" t="s">
        <v>69</v>
      </c>
      <c r="E60" s="28"/>
      <c r="F60" s="29"/>
      <c r="G60" s="677" t="s">
        <v>181</v>
      </c>
      <c r="H60" s="680" t="s">
        <v>273</v>
      </c>
    </row>
    <row r="61" spans="1:13" x14ac:dyDescent="0.2">
      <c r="A61" s="30"/>
      <c r="B61" s="78"/>
      <c r="C61" s="80"/>
      <c r="D61" s="680" t="s">
        <v>177</v>
      </c>
      <c r="E61" s="683" t="s">
        <v>39</v>
      </c>
      <c r="F61" s="680" t="s">
        <v>178</v>
      </c>
      <c r="G61" s="678"/>
      <c r="H61" s="681"/>
    </row>
    <row r="62" spans="1:13" x14ac:dyDescent="0.2">
      <c r="A62" s="30"/>
      <c r="B62" s="79"/>
      <c r="C62" s="76"/>
      <c r="D62" s="682"/>
      <c r="E62" s="684"/>
      <c r="F62" s="682"/>
      <c r="G62" s="679"/>
      <c r="H62" s="682"/>
    </row>
    <row r="63" spans="1:13" x14ac:dyDescent="0.2">
      <c r="A63" s="390" t="s">
        <v>294</v>
      </c>
      <c r="B63" s="34" t="s">
        <v>58</v>
      </c>
      <c r="C63" s="35">
        <v>18738</v>
      </c>
      <c r="D63" s="35">
        <f>SUM(D64:D176)</f>
        <v>1000</v>
      </c>
      <c r="E63" s="35">
        <f>SUM(E64:E176)</f>
        <v>474</v>
      </c>
      <c r="F63" s="35">
        <f>SUM(F64:F176)</f>
        <v>3261</v>
      </c>
      <c r="G63" s="413">
        <f>F63/C63</f>
        <v>0.17403138008325328</v>
      </c>
      <c r="H63" s="35">
        <f>SUM(H64:H176)</f>
        <v>349</v>
      </c>
      <c r="I63" s="118"/>
      <c r="J63" s="118"/>
      <c r="K63" s="118"/>
      <c r="L63" s="434"/>
      <c r="M63" s="118"/>
    </row>
    <row r="64" spans="1:13" x14ac:dyDescent="0.2">
      <c r="A64" s="515"/>
      <c r="B64" s="437" t="s">
        <v>73</v>
      </c>
      <c r="C64" s="438"/>
      <c r="D64" s="32">
        <v>0</v>
      </c>
      <c r="E64" s="32">
        <v>0</v>
      </c>
      <c r="F64" s="32">
        <v>45</v>
      </c>
      <c r="G64" s="31"/>
      <c r="H64" s="33">
        <v>0</v>
      </c>
      <c r="I64" s="118"/>
    </row>
    <row r="65" spans="1:8" x14ac:dyDescent="0.2">
      <c r="A65" s="34"/>
      <c r="B65" s="437" t="s">
        <v>280</v>
      </c>
      <c r="C65" s="438"/>
      <c r="D65" s="32">
        <v>5</v>
      </c>
      <c r="E65" s="32">
        <v>0</v>
      </c>
      <c r="F65" s="32">
        <v>708</v>
      </c>
      <c r="G65" s="31"/>
      <c r="H65" s="33">
        <v>59</v>
      </c>
    </row>
    <row r="66" spans="1:8" x14ac:dyDescent="0.2">
      <c r="A66" s="197"/>
      <c r="B66" s="437" t="s">
        <v>74</v>
      </c>
      <c r="C66" s="438"/>
      <c r="D66" s="84">
        <v>0</v>
      </c>
      <c r="E66" s="32">
        <v>0</v>
      </c>
      <c r="F66" s="32">
        <v>4</v>
      </c>
      <c r="G66" s="31"/>
      <c r="H66" s="33">
        <v>0</v>
      </c>
    </row>
    <row r="67" spans="1:8" x14ac:dyDescent="0.2">
      <c r="A67" s="34"/>
      <c r="B67" s="437" t="s">
        <v>75</v>
      </c>
      <c r="C67" s="438"/>
      <c r="D67" s="32">
        <v>0</v>
      </c>
      <c r="E67" s="32">
        <v>0</v>
      </c>
      <c r="F67" s="32">
        <v>55</v>
      </c>
      <c r="G67" s="31"/>
      <c r="H67" s="33">
        <v>0</v>
      </c>
    </row>
    <row r="68" spans="1:8" x14ac:dyDescent="0.2">
      <c r="A68" s="34"/>
      <c r="B68" s="437" t="s">
        <v>76</v>
      </c>
      <c r="C68" s="438"/>
      <c r="D68" s="32">
        <v>0</v>
      </c>
      <c r="E68" s="32">
        <v>0</v>
      </c>
      <c r="F68" s="32">
        <v>12</v>
      </c>
      <c r="G68" s="31"/>
      <c r="H68" s="33">
        <v>0</v>
      </c>
    </row>
    <row r="69" spans="1:8" x14ac:dyDescent="0.2">
      <c r="A69" s="34"/>
      <c r="B69" s="437" t="s">
        <v>329</v>
      </c>
      <c r="C69" s="438"/>
      <c r="D69" s="32">
        <v>0</v>
      </c>
      <c r="E69" s="32">
        <v>0</v>
      </c>
      <c r="F69" s="32">
        <v>1</v>
      </c>
      <c r="G69" s="31"/>
      <c r="H69" s="33">
        <v>0</v>
      </c>
    </row>
    <row r="70" spans="1:8" x14ac:dyDescent="0.2">
      <c r="A70" s="34"/>
      <c r="B70" s="437" t="s">
        <v>77</v>
      </c>
      <c r="C70" s="438"/>
      <c r="D70" s="32">
        <v>0</v>
      </c>
      <c r="E70" s="32">
        <v>0</v>
      </c>
      <c r="F70" s="32">
        <v>42</v>
      </c>
      <c r="G70" s="31"/>
      <c r="H70" s="33">
        <v>2</v>
      </c>
    </row>
    <row r="71" spans="1:8" x14ac:dyDescent="0.2">
      <c r="A71" s="34"/>
      <c r="B71" s="437" t="s">
        <v>78</v>
      </c>
      <c r="C71" s="438"/>
      <c r="D71" s="32">
        <v>1</v>
      </c>
      <c r="E71" s="32">
        <v>0</v>
      </c>
      <c r="F71" s="32">
        <v>17</v>
      </c>
      <c r="G71" s="31"/>
      <c r="H71" s="33">
        <v>2</v>
      </c>
    </row>
    <row r="72" spans="1:8" x14ac:dyDescent="0.2">
      <c r="A72" s="34"/>
      <c r="B72" s="437" t="s">
        <v>79</v>
      </c>
      <c r="C72" s="438"/>
      <c r="D72" s="32">
        <v>0</v>
      </c>
      <c r="E72" s="32">
        <v>0</v>
      </c>
      <c r="F72" s="32">
        <v>2</v>
      </c>
      <c r="G72" s="31"/>
      <c r="H72" s="33">
        <v>0</v>
      </c>
    </row>
    <row r="73" spans="1:8" x14ac:dyDescent="0.2">
      <c r="A73" s="34"/>
      <c r="B73" s="437" t="s">
        <v>281</v>
      </c>
      <c r="C73" s="438"/>
      <c r="D73" s="32">
        <v>0</v>
      </c>
      <c r="E73" s="32">
        <v>0</v>
      </c>
      <c r="F73" s="32">
        <v>42</v>
      </c>
      <c r="G73" s="31"/>
      <c r="H73" s="33">
        <v>2</v>
      </c>
    </row>
    <row r="74" spans="1:8" x14ac:dyDescent="0.2">
      <c r="A74" s="34"/>
      <c r="B74" s="437" t="s">
        <v>80</v>
      </c>
      <c r="C74" s="438"/>
      <c r="D74" s="32">
        <v>0</v>
      </c>
      <c r="E74" s="32">
        <v>0</v>
      </c>
      <c r="F74" s="32">
        <v>17</v>
      </c>
      <c r="G74" s="31"/>
      <c r="H74" s="33">
        <v>0</v>
      </c>
    </row>
    <row r="75" spans="1:8" x14ac:dyDescent="0.2">
      <c r="A75" s="34"/>
      <c r="B75" s="437" t="s">
        <v>277</v>
      </c>
      <c r="C75" s="438"/>
      <c r="D75" s="32">
        <v>289</v>
      </c>
      <c r="E75" s="32">
        <v>124</v>
      </c>
      <c r="F75" s="32">
        <v>4</v>
      </c>
      <c r="G75" s="31"/>
      <c r="H75" s="33">
        <v>4</v>
      </c>
    </row>
    <row r="76" spans="1:8" x14ac:dyDescent="0.2">
      <c r="A76" s="34"/>
      <c r="B76" s="437" t="s">
        <v>81</v>
      </c>
      <c r="C76" s="438"/>
      <c r="D76" s="32">
        <v>0</v>
      </c>
      <c r="E76" s="32">
        <v>0</v>
      </c>
      <c r="F76" s="32">
        <v>13</v>
      </c>
      <c r="G76" s="31"/>
      <c r="H76" s="33">
        <v>2</v>
      </c>
    </row>
    <row r="77" spans="1:8" x14ac:dyDescent="0.2">
      <c r="A77" s="34"/>
      <c r="B77" s="437" t="s">
        <v>282</v>
      </c>
      <c r="C77" s="438"/>
      <c r="D77" s="32">
        <v>0</v>
      </c>
      <c r="E77" s="32">
        <v>0</v>
      </c>
      <c r="F77" s="32">
        <v>1</v>
      </c>
      <c r="G77" s="31"/>
      <c r="H77" s="33">
        <v>1</v>
      </c>
    </row>
    <row r="78" spans="1:8" x14ac:dyDescent="0.2">
      <c r="A78" s="34"/>
      <c r="B78" s="437" t="s">
        <v>82</v>
      </c>
      <c r="C78" s="438"/>
      <c r="D78" s="32">
        <v>0</v>
      </c>
      <c r="E78" s="32">
        <v>0</v>
      </c>
      <c r="F78" s="32">
        <v>2</v>
      </c>
      <c r="G78" s="31"/>
      <c r="H78" s="33">
        <v>0</v>
      </c>
    </row>
    <row r="79" spans="1:8" x14ac:dyDescent="0.2">
      <c r="A79" s="34"/>
      <c r="B79" s="437" t="s">
        <v>83</v>
      </c>
      <c r="C79" s="438"/>
      <c r="D79" s="32">
        <v>0</v>
      </c>
      <c r="E79" s="32">
        <v>0</v>
      </c>
      <c r="F79" s="32">
        <v>7</v>
      </c>
      <c r="G79" s="31"/>
      <c r="H79" s="33">
        <v>0</v>
      </c>
    </row>
    <row r="80" spans="1:8" x14ac:dyDescent="0.2">
      <c r="A80" s="34"/>
      <c r="B80" s="437" t="s">
        <v>84</v>
      </c>
      <c r="C80" s="438"/>
      <c r="D80" s="32">
        <v>0</v>
      </c>
      <c r="E80" s="32">
        <v>0</v>
      </c>
      <c r="F80" s="32">
        <v>12</v>
      </c>
      <c r="G80" s="31"/>
      <c r="H80" s="33">
        <v>5</v>
      </c>
    </row>
    <row r="81" spans="1:8" x14ac:dyDescent="0.2">
      <c r="A81" s="34"/>
      <c r="B81" s="437" t="s">
        <v>50</v>
      </c>
      <c r="C81" s="438"/>
      <c r="D81" s="32">
        <v>0</v>
      </c>
      <c r="E81" s="32">
        <v>0</v>
      </c>
      <c r="F81" s="32">
        <v>10</v>
      </c>
      <c r="G81" s="31"/>
      <c r="H81" s="33">
        <v>1</v>
      </c>
    </row>
    <row r="82" spans="1:8" x14ac:dyDescent="0.2">
      <c r="A82" s="34"/>
      <c r="B82" s="437" t="s">
        <v>85</v>
      </c>
      <c r="C82" s="438"/>
      <c r="D82" s="32">
        <v>0</v>
      </c>
      <c r="E82" s="32">
        <v>0</v>
      </c>
      <c r="F82" s="32">
        <v>6</v>
      </c>
      <c r="G82" s="31"/>
      <c r="H82" s="33">
        <v>0</v>
      </c>
    </row>
    <row r="83" spans="1:8" x14ac:dyDescent="0.2">
      <c r="A83" s="34"/>
      <c r="B83" s="437" t="s">
        <v>86</v>
      </c>
      <c r="C83" s="438"/>
      <c r="D83" s="32">
        <v>0</v>
      </c>
      <c r="E83" s="32">
        <v>0</v>
      </c>
      <c r="F83" s="32">
        <v>6</v>
      </c>
      <c r="G83" s="31"/>
      <c r="H83" s="33">
        <v>2</v>
      </c>
    </row>
    <row r="84" spans="1:8" x14ac:dyDescent="0.2">
      <c r="A84" s="34"/>
      <c r="B84" s="437" t="s">
        <v>87</v>
      </c>
      <c r="C84" s="438"/>
      <c r="D84" s="32">
        <v>0</v>
      </c>
      <c r="E84" s="32">
        <v>0</v>
      </c>
      <c r="F84" s="32">
        <v>8</v>
      </c>
      <c r="G84" s="31"/>
      <c r="H84" s="33">
        <v>0</v>
      </c>
    </row>
    <row r="85" spans="1:8" x14ac:dyDescent="0.2">
      <c r="A85" s="197"/>
      <c r="B85" s="437" t="s">
        <v>88</v>
      </c>
      <c r="C85" s="438"/>
      <c r="D85" s="84">
        <v>0</v>
      </c>
      <c r="E85" s="32">
        <v>0</v>
      </c>
      <c r="F85" s="32">
        <v>4</v>
      </c>
      <c r="G85" s="31"/>
      <c r="H85" s="33">
        <v>0</v>
      </c>
    </row>
    <row r="86" spans="1:8" x14ac:dyDescent="0.2">
      <c r="A86" s="34"/>
      <c r="B86" s="437" t="s">
        <v>51</v>
      </c>
      <c r="C86" s="438"/>
      <c r="D86" s="32">
        <v>0</v>
      </c>
      <c r="E86" s="32">
        <v>0</v>
      </c>
      <c r="F86" s="32">
        <v>8</v>
      </c>
      <c r="G86" s="31"/>
      <c r="H86" s="33">
        <v>0</v>
      </c>
    </row>
    <row r="87" spans="1:8" x14ac:dyDescent="0.2">
      <c r="A87" s="34"/>
      <c r="B87" s="437" t="s">
        <v>89</v>
      </c>
      <c r="C87" s="438"/>
      <c r="D87" s="32">
        <v>0</v>
      </c>
      <c r="E87" s="32">
        <v>0</v>
      </c>
      <c r="F87" s="32">
        <v>4</v>
      </c>
      <c r="G87" s="31"/>
      <c r="H87" s="33">
        <v>0</v>
      </c>
    </row>
    <row r="88" spans="1:8" x14ac:dyDescent="0.2">
      <c r="A88" s="34"/>
      <c r="B88" s="437" t="s">
        <v>90</v>
      </c>
      <c r="C88" s="438"/>
      <c r="D88" s="32">
        <v>2</v>
      </c>
      <c r="E88" s="32">
        <v>0</v>
      </c>
      <c r="F88" s="32">
        <v>43</v>
      </c>
      <c r="G88" s="31"/>
      <c r="H88" s="33">
        <v>8</v>
      </c>
    </row>
    <row r="89" spans="1:8" x14ac:dyDescent="0.2">
      <c r="A89" s="34"/>
      <c r="B89" s="437" t="s">
        <v>91</v>
      </c>
      <c r="C89" s="438"/>
      <c r="D89" s="32">
        <v>0</v>
      </c>
      <c r="E89" s="32">
        <v>0</v>
      </c>
      <c r="F89" s="32">
        <v>1</v>
      </c>
      <c r="G89" s="31"/>
      <c r="H89" s="33">
        <v>1</v>
      </c>
    </row>
    <row r="90" spans="1:8" x14ac:dyDescent="0.2">
      <c r="A90" s="34"/>
      <c r="B90" s="437" t="s">
        <v>92</v>
      </c>
      <c r="C90" s="438"/>
      <c r="D90" s="32">
        <v>0</v>
      </c>
      <c r="E90" s="32">
        <v>0</v>
      </c>
      <c r="F90" s="32">
        <v>56</v>
      </c>
      <c r="G90" s="31"/>
      <c r="H90" s="33">
        <v>4</v>
      </c>
    </row>
    <row r="91" spans="1:8" x14ac:dyDescent="0.2">
      <c r="A91" s="34"/>
      <c r="B91" s="437" t="s">
        <v>93</v>
      </c>
      <c r="C91" s="438"/>
      <c r="D91" s="32">
        <v>0</v>
      </c>
      <c r="E91" s="32">
        <v>0</v>
      </c>
      <c r="F91" s="32">
        <v>3</v>
      </c>
      <c r="G91" s="31"/>
      <c r="H91" s="33">
        <v>0</v>
      </c>
    </row>
    <row r="92" spans="1:8" x14ac:dyDescent="0.2">
      <c r="A92" s="34"/>
      <c r="B92" s="437" t="s">
        <v>47</v>
      </c>
      <c r="C92" s="438"/>
      <c r="D92" s="32">
        <v>0</v>
      </c>
      <c r="E92" s="32">
        <v>0</v>
      </c>
      <c r="F92" s="32">
        <v>11</v>
      </c>
      <c r="G92" s="31"/>
      <c r="H92" s="33">
        <v>0</v>
      </c>
    </row>
    <row r="93" spans="1:8" x14ac:dyDescent="0.2">
      <c r="A93" s="34"/>
      <c r="B93" s="437" t="s">
        <v>48</v>
      </c>
      <c r="C93" s="438"/>
      <c r="D93" s="32">
        <v>0</v>
      </c>
      <c r="E93" s="32">
        <v>0</v>
      </c>
      <c r="F93" s="32">
        <v>1</v>
      </c>
      <c r="G93" s="31"/>
      <c r="H93" s="33">
        <v>0</v>
      </c>
    </row>
    <row r="94" spans="1:8" x14ac:dyDescent="0.2">
      <c r="A94" s="34"/>
      <c r="B94" s="437" t="s">
        <v>94</v>
      </c>
      <c r="C94" s="438"/>
      <c r="D94" s="32">
        <v>0</v>
      </c>
      <c r="E94" s="32">
        <v>0</v>
      </c>
      <c r="F94" s="32">
        <v>243</v>
      </c>
      <c r="G94" s="31"/>
      <c r="H94" s="33">
        <v>8</v>
      </c>
    </row>
    <row r="95" spans="1:8" x14ac:dyDescent="0.2">
      <c r="A95" s="34"/>
      <c r="B95" s="437" t="s">
        <v>95</v>
      </c>
      <c r="C95" s="438"/>
      <c r="D95" s="32">
        <v>0</v>
      </c>
      <c r="E95" s="32">
        <v>0</v>
      </c>
      <c r="F95" s="32">
        <v>2</v>
      </c>
      <c r="G95" s="31"/>
      <c r="H95" s="33">
        <v>1</v>
      </c>
    </row>
    <row r="96" spans="1:8" x14ac:dyDescent="0.2">
      <c r="A96" s="34"/>
      <c r="B96" s="437" t="s">
        <v>96</v>
      </c>
      <c r="C96" s="438"/>
      <c r="D96" s="32">
        <v>0</v>
      </c>
      <c r="E96" s="32">
        <v>1</v>
      </c>
      <c r="F96" s="32">
        <v>36</v>
      </c>
      <c r="G96" s="31"/>
      <c r="H96" s="33">
        <v>1</v>
      </c>
    </row>
    <row r="97" spans="1:8" x14ac:dyDescent="0.2">
      <c r="A97" s="34"/>
      <c r="B97" s="437" t="s">
        <v>275</v>
      </c>
      <c r="C97" s="438"/>
      <c r="D97" s="32">
        <v>0</v>
      </c>
      <c r="E97" s="32">
        <v>0</v>
      </c>
      <c r="F97" s="32">
        <v>1</v>
      </c>
      <c r="G97" s="31"/>
      <c r="H97" s="33">
        <v>0</v>
      </c>
    </row>
    <row r="98" spans="1:8" x14ac:dyDescent="0.2">
      <c r="A98" s="34"/>
      <c r="B98" s="437" t="s">
        <v>97</v>
      </c>
      <c r="C98" s="438"/>
      <c r="D98" s="32">
        <v>0</v>
      </c>
      <c r="E98" s="32">
        <v>0</v>
      </c>
      <c r="F98" s="32">
        <v>91</v>
      </c>
      <c r="G98" s="31"/>
      <c r="H98" s="33">
        <v>7</v>
      </c>
    </row>
    <row r="99" spans="1:8" x14ac:dyDescent="0.2">
      <c r="A99" s="34"/>
      <c r="B99" s="437" t="s">
        <v>98</v>
      </c>
      <c r="C99" s="438"/>
      <c r="D99" s="32">
        <v>0</v>
      </c>
      <c r="E99" s="32">
        <v>0</v>
      </c>
      <c r="F99" s="32">
        <v>57</v>
      </c>
      <c r="G99" s="31"/>
      <c r="H99" s="33">
        <v>9</v>
      </c>
    </row>
    <row r="100" spans="1:8" x14ac:dyDescent="0.2">
      <c r="A100" s="34"/>
      <c r="B100" s="437" t="s">
        <v>99</v>
      </c>
      <c r="C100" s="438"/>
      <c r="D100" s="32">
        <v>0</v>
      </c>
      <c r="E100" s="32">
        <v>0</v>
      </c>
      <c r="F100" s="32">
        <v>631</v>
      </c>
      <c r="G100" s="31"/>
      <c r="H100" s="33">
        <v>52</v>
      </c>
    </row>
    <row r="101" spans="1:8" x14ac:dyDescent="0.2">
      <c r="A101" s="34"/>
      <c r="B101" s="437" t="s">
        <v>100</v>
      </c>
      <c r="C101" s="438"/>
      <c r="D101" s="32">
        <v>0</v>
      </c>
      <c r="E101" s="32">
        <v>0</v>
      </c>
      <c r="F101" s="32">
        <v>2</v>
      </c>
      <c r="G101" s="31"/>
      <c r="H101" s="33">
        <v>1</v>
      </c>
    </row>
    <row r="102" spans="1:8" x14ac:dyDescent="0.2">
      <c r="A102" s="34"/>
      <c r="B102" s="437" t="s">
        <v>101</v>
      </c>
      <c r="C102" s="438"/>
      <c r="D102" s="32">
        <v>0</v>
      </c>
      <c r="E102" s="32">
        <v>0</v>
      </c>
      <c r="F102" s="32">
        <v>10</v>
      </c>
      <c r="G102" s="31"/>
      <c r="H102" s="33">
        <v>1</v>
      </c>
    </row>
    <row r="103" spans="1:8" x14ac:dyDescent="0.2">
      <c r="A103" s="34"/>
      <c r="B103" s="437" t="s">
        <v>52</v>
      </c>
      <c r="C103" s="438"/>
      <c r="D103" s="32">
        <v>0</v>
      </c>
      <c r="E103" s="32">
        <v>0</v>
      </c>
      <c r="F103" s="32">
        <v>2</v>
      </c>
      <c r="G103" s="31"/>
      <c r="H103" s="33">
        <v>0</v>
      </c>
    </row>
    <row r="104" spans="1:8" x14ac:dyDescent="0.2">
      <c r="A104" s="34"/>
      <c r="B104" s="437" t="s">
        <v>334</v>
      </c>
      <c r="C104" s="438"/>
      <c r="D104" s="32">
        <v>0</v>
      </c>
      <c r="E104" s="32">
        <v>0</v>
      </c>
      <c r="F104" s="32">
        <v>1</v>
      </c>
      <c r="G104" s="31"/>
      <c r="H104" s="33">
        <v>0</v>
      </c>
    </row>
    <row r="105" spans="1:8" x14ac:dyDescent="0.2">
      <c r="A105" s="34"/>
      <c r="B105" s="437" t="s">
        <v>102</v>
      </c>
      <c r="C105" s="438"/>
      <c r="D105" s="32">
        <v>0</v>
      </c>
      <c r="E105" s="32">
        <v>0</v>
      </c>
      <c r="F105" s="32">
        <v>32</v>
      </c>
      <c r="G105" s="31"/>
      <c r="H105" s="33">
        <v>5</v>
      </c>
    </row>
    <row r="106" spans="1:8" x14ac:dyDescent="0.2">
      <c r="A106" s="34"/>
      <c r="B106" s="437" t="s">
        <v>103</v>
      </c>
      <c r="C106" s="438"/>
      <c r="D106" s="32">
        <v>0</v>
      </c>
      <c r="E106" s="32">
        <v>0</v>
      </c>
      <c r="F106" s="32">
        <v>160</v>
      </c>
      <c r="G106" s="31"/>
      <c r="H106" s="33">
        <v>1</v>
      </c>
    </row>
    <row r="107" spans="1:8" x14ac:dyDescent="0.2">
      <c r="A107" s="34"/>
      <c r="B107" s="437" t="s">
        <v>104</v>
      </c>
      <c r="C107" s="438"/>
      <c r="D107" s="32">
        <v>0</v>
      </c>
      <c r="E107" s="32">
        <v>0</v>
      </c>
      <c r="F107" s="32">
        <v>13</v>
      </c>
      <c r="G107" s="31"/>
      <c r="H107" s="33">
        <v>2</v>
      </c>
    </row>
    <row r="108" spans="1:8" x14ac:dyDescent="0.2">
      <c r="A108" s="197"/>
      <c r="B108" s="437" t="s">
        <v>105</v>
      </c>
      <c r="C108" s="438"/>
      <c r="D108" s="84">
        <v>0</v>
      </c>
      <c r="E108" s="32">
        <v>0</v>
      </c>
      <c r="F108" s="32">
        <v>7</v>
      </c>
      <c r="G108" s="31"/>
      <c r="H108" s="33">
        <v>2</v>
      </c>
    </row>
    <row r="109" spans="1:8" x14ac:dyDescent="0.2">
      <c r="A109" s="34"/>
      <c r="B109" s="437" t="s">
        <v>49</v>
      </c>
      <c r="C109" s="438"/>
      <c r="D109" s="32">
        <v>0</v>
      </c>
      <c r="E109" s="32">
        <v>0</v>
      </c>
      <c r="F109" s="32">
        <v>69</v>
      </c>
      <c r="G109" s="31"/>
      <c r="H109" s="33">
        <v>7</v>
      </c>
    </row>
    <row r="110" spans="1:8" x14ac:dyDescent="0.2">
      <c r="A110" s="34"/>
      <c r="B110" s="437" t="s">
        <v>106</v>
      </c>
      <c r="C110" s="438"/>
      <c r="D110" s="32">
        <v>0</v>
      </c>
      <c r="E110" s="32">
        <v>0</v>
      </c>
      <c r="F110" s="32">
        <v>3</v>
      </c>
      <c r="G110" s="31"/>
      <c r="H110" s="33">
        <v>0</v>
      </c>
    </row>
    <row r="111" spans="1:8" x14ac:dyDescent="0.2">
      <c r="A111" s="34"/>
      <c r="B111" s="437" t="s">
        <v>107</v>
      </c>
      <c r="C111" s="438"/>
      <c r="D111" s="32">
        <v>0</v>
      </c>
      <c r="E111" s="32">
        <v>0</v>
      </c>
      <c r="F111" s="32">
        <v>575</v>
      </c>
      <c r="G111" s="31"/>
      <c r="H111" s="33">
        <v>142</v>
      </c>
    </row>
    <row r="112" spans="1:8" x14ac:dyDescent="0.2">
      <c r="A112" s="34"/>
      <c r="B112" s="437" t="s">
        <v>108</v>
      </c>
      <c r="C112" s="438"/>
      <c r="D112" s="32">
        <v>0</v>
      </c>
      <c r="E112" s="32">
        <v>0</v>
      </c>
      <c r="F112" s="32">
        <v>5</v>
      </c>
      <c r="G112" s="31"/>
      <c r="H112" s="33">
        <v>0</v>
      </c>
    </row>
    <row r="113" spans="1:10" x14ac:dyDescent="0.2">
      <c r="A113" s="34"/>
      <c r="B113" s="437" t="s">
        <v>53</v>
      </c>
      <c r="C113" s="438"/>
      <c r="D113" s="32">
        <v>0</v>
      </c>
      <c r="E113" s="32">
        <v>0</v>
      </c>
      <c r="F113" s="32">
        <v>10</v>
      </c>
      <c r="G113" s="31"/>
      <c r="H113" s="33">
        <v>0</v>
      </c>
    </row>
    <row r="114" spans="1:10" x14ac:dyDescent="0.2">
      <c r="A114" s="34"/>
      <c r="B114" s="437" t="s">
        <v>109</v>
      </c>
      <c r="C114" s="438"/>
      <c r="D114" s="32">
        <v>0</v>
      </c>
      <c r="E114" s="32">
        <v>0</v>
      </c>
      <c r="F114" s="32">
        <v>2</v>
      </c>
      <c r="G114" s="31"/>
      <c r="H114" s="33">
        <v>0</v>
      </c>
    </row>
    <row r="115" spans="1:10" x14ac:dyDescent="0.2">
      <c r="A115" s="34"/>
      <c r="B115" s="437" t="s">
        <v>110</v>
      </c>
      <c r="C115" s="438"/>
      <c r="D115" s="32">
        <v>0</v>
      </c>
      <c r="E115" s="32">
        <v>0</v>
      </c>
      <c r="F115" s="32">
        <v>6</v>
      </c>
      <c r="G115" s="31"/>
      <c r="H115" s="33">
        <v>1</v>
      </c>
    </row>
    <row r="116" spans="1:10" x14ac:dyDescent="0.2">
      <c r="A116" s="34"/>
      <c r="B116" s="437" t="s">
        <v>111</v>
      </c>
      <c r="C116" s="438"/>
      <c r="D116" s="32">
        <v>0</v>
      </c>
      <c r="E116" s="32">
        <v>0</v>
      </c>
      <c r="F116" s="32">
        <v>59</v>
      </c>
      <c r="G116" s="31"/>
      <c r="H116" s="33">
        <v>8</v>
      </c>
    </row>
    <row r="117" spans="1:10" x14ac:dyDescent="0.2">
      <c r="A117" s="34"/>
      <c r="B117" s="437" t="s">
        <v>328</v>
      </c>
      <c r="C117" s="438"/>
      <c r="D117" s="32">
        <v>0</v>
      </c>
      <c r="E117" s="32">
        <v>0</v>
      </c>
      <c r="F117" s="32">
        <v>1</v>
      </c>
      <c r="G117" s="31"/>
      <c r="H117" s="33">
        <v>0</v>
      </c>
    </row>
    <row r="118" spans="1:10" x14ac:dyDescent="0.2">
      <c r="A118" s="34"/>
      <c r="B118" s="437" t="s">
        <v>283</v>
      </c>
      <c r="C118" s="438"/>
      <c r="D118" s="32">
        <v>0</v>
      </c>
      <c r="E118" s="32">
        <v>1</v>
      </c>
      <c r="F118" s="32">
        <v>3</v>
      </c>
      <c r="G118" s="31"/>
      <c r="H118" s="33">
        <v>0</v>
      </c>
    </row>
    <row r="119" spans="1:10" x14ac:dyDescent="0.2">
      <c r="A119" s="34"/>
      <c r="B119" s="437" t="s">
        <v>264</v>
      </c>
      <c r="C119" s="438"/>
      <c r="D119" s="32">
        <v>0</v>
      </c>
      <c r="E119" s="32">
        <v>0</v>
      </c>
      <c r="F119" s="32">
        <v>2</v>
      </c>
      <c r="G119" s="31"/>
      <c r="H119" s="33">
        <v>0</v>
      </c>
    </row>
    <row r="120" spans="1:10" x14ac:dyDescent="0.2">
      <c r="A120" s="34"/>
      <c r="B120" s="437" t="s">
        <v>112</v>
      </c>
      <c r="C120" s="438"/>
      <c r="D120" s="32">
        <v>0</v>
      </c>
      <c r="E120" s="32">
        <v>0</v>
      </c>
      <c r="F120" s="32">
        <v>8</v>
      </c>
      <c r="G120" s="31"/>
      <c r="H120" s="33">
        <v>1</v>
      </c>
    </row>
    <row r="121" spans="1:10" x14ac:dyDescent="0.2">
      <c r="A121" s="34"/>
      <c r="B121" s="437" t="s">
        <v>113</v>
      </c>
      <c r="C121" s="438"/>
      <c r="D121" s="32">
        <v>0</v>
      </c>
      <c r="E121" s="32">
        <v>0</v>
      </c>
      <c r="F121" s="32">
        <v>85</v>
      </c>
      <c r="G121" s="31"/>
      <c r="H121" s="33">
        <v>7</v>
      </c>
    </row>
    <row r="122" spans="1:10" x14ac:dyDescent="0.2">
      <c r="A122" s="34"/>
      <c r="B122" s="437" t="s">
        <v>44</v>
      </c>
      <c r="C122" s="438"/>
      <c r="D122" s="32">
        <v>6</v>
      </c>
      <c r="E122" s="32">
        <v>0</v>
      </c>
      <c r="F122" s="32">
        <v>0</v>
      </c>
      <c r="G122" s="31"/>
      <c r="H122" s="33">
        <v>0</v>
      </c>
    </row>
    <row r="123" spans="1:10" x14ac:dyDescent="0.2">
      <c r="A123" s="34"/>
      <c r="B123" s="437" t="s">
        <v>114</v>
      </c>
      <c r="C123" s="438"/>
      <c r="D123" s="32">
        <v>5</v>
      </c>
      <c r="E123" s="32">
        <v>0</v>
      </c>
      <c r="F123" s="32">
        <v>0</v>
      </c>
      <c r="G123" s="31"/>
      <c r="H123" s="33">
        <v>0</v>
      </c>
    </row>
    <row r="124" spans="1:10" x14ac:dyDescent="0.2">
      <c r="A124" s="34"/>
      <c r="B124" s="437" t="s">
        <v>284</v>
      </c>
      <c r="C124" s="438"/>
      <c r="D124" s="32">
        <v>1</v>
      </c>
      <c r="E124" s="32">
        <v>1</v>
      </c>
      <c r="F124" s="32">
        <v>0</v>
      </c>
      <c r="G124" s="31"/>
      <c r="H124" s="33">
        <v>0</v>
      </c>
    </row>
    <row r="125" spans="1:10" x14ac:dyDescent="0.2">
      <c r="A125" s="34"/>
      <c r="B125" s="437" t="s">
        <v>115</v>
      </c>
      <c r="C125" s="438"/>
      <c r="D125" s="32">
        <v>1</v>
      </c>
      <c r="E125" s="32">
        <v>3</v>
      </c>
      <c r="F125" s="32">
        <v>0</v>
      </c>
      <c r="G125" s="31"/>
      <c r="H125" s="33">
        <v>0</v>
      </c>
    </row>
    <row r="126" spans="1:10" x14ac:dyDescent="0.2">
      <c r="A126" s="34"/>
      <c r="B126" s="437" t="s">
        <v>335</v>
      </c>
      <c r="C126" s="438"/>
      <c r="D126" s="32">
        <v>4</v>
      </c>
      <c r="E126" s="32">
        <v>0</v>
      </c>
      <c r="F126" s="32">
        <v>0</v>
      </c>
      <c r="G126" s="31"/>
      <c r="H126" s="33">
        <v>0</v>
      </c>
    </row>
    <row r="127" spans="1:10" x14ac:dyDescent="0.2">
      <c r="A127" s="34"/>
      <c r="B127" s="437" t="s">
        <v>285</v>
      </c>
      <c r="C127" s="438"/>
      <c r="D127" s="32">
        <v>3</v>
      </c>
      <c r="E127" s="32">
        <v>1</v>
      </c>
      <c r="F127" s="32">
        <v>0</v>
      </c>
      <c r="G127" s="31"/>
      <c r="H127" s="33">
        <v>0</v>
      </c>
      <c r="J127" s="450" t="s">
        <v>316</v>
      </c>
    </row>
    <row r="128" spans="1:10" ht="38.25" customHeight="1" x14ac:dyDescent="0.2">
      <c r="A128" s="72" t="s">
        <v>344</v>
      </c>
      <c r="B128" s="72"/>
      <c r="C128" s="72"/>
      <c r="D128" s="72"/>
      <c r="E128" s="72"/>
      <c r="F128" s="72"/>
      <c r="G128" s="72"/>
      <c r="H128" s="72"/>
    </row>
    <row r="129" spans="1:8" x14ac:dyDescent="0.2">
      <c r="A129" s="676" t="s">
        <v>70</v>
      </c>
      <c r="B129" s="676"/>
      <c r="C129" s="676"/>
      <c r="D129" s="676"/>
      <c r="E129" s="676"/>
      <c r="F129" s="676"/>
      <c r="G129" s="676"/>
      <c r="H129" s="676"/>
    </row>
    <row r="130" spans="1:8" ht="51" x14ac:dyDescent="0.2">
      <c r="A130" s="26" t="s">
        <v>71</v>
      </c>
      <c r="B130" s="446" t="s">
        <v>72</v>
      </c>
      <c r="C130" s="444" t="s">
        <v>67</v>
      </c>
      <c r="D130" s="27" t="s">
        <v>69</v>
      </c>
      <c r="E130" s="28"/>
      <c r="F130" s="29"/>
      <c r="G130" s="677" t="s">
        <v>181</v>
      </c>
      <c r="H130" s="680" t="s">
        <v>273</v>
      </c>
    </row>
    <row r="131" spans="1:8" x14ac:dyDescent="0.2">
      <c r="A131" s="30"/>
      <c r="B131" s="447"/>
      <c r="C131" s="449"/>
      <c r="D131" s="680" t="s">
        <v>177</v>
      </c>
      <c r="E131" s="683" t="s">
        <v>39</v>
      </c>
      <c r="F131" s="680" t="s">
        <v>178</v>
      </c>
      <c r="G131" s="678"/>
      <c r="H131" s="681"/>
    </row>
    <row r="132" spans="1:8" x14ac:dyDescent="0.2">
      <c r="A132" s="30"/>
      <c r="B132" s="448"/>
      <c r="C132" s="445"/>
      <c r="D132" s="682"/>
      <c r="E132" s="684"/>
      <c r="F132" s="682"/>
      <c r="G132" s="679"/>
      <c r="H132" s="682"/>
    </row>
    <row r="133" spans="1:8" x14ac:dyDescent="0.2">
      <c r="A133" s="34"/>
      <c r="B133" s="437" t="s">
        <v>117</v>
      </c>
      <c r="C133" s="438"/>
      <c r="D133" s="32">
        <v>3</v>
      </c>
      <c r="E133" s="32">
        <v>2</v>
      </c>
      <c r="F133" s="32">
        <v>0</v>
      </c>
      <c r="G133" s="31"/>
      <c r="H133" s="33">
        <v>0</v>
      </c>
    </row>
    <row r="134" spans="1:8" x14ac:dyDescent="0.2">
      <c r="A134" s="34"/>
      <c r="B134" s="437" t="s">
        <v>45</v>
      </c>
      <c r="C134" s="438"/>
      <c r="D134" s="32">
        <v>1</v>
      </c>
      <c r="E134" s="32">
        <v>1</v>
      </c>
      <c r="F134" s="32">
        <v>0</v>
      </c>
      <c r="G134" s="31"/>
      <c r="H134" s="33">
        <v>0</v>
      </c>
    </row>
    <row r="135" spans="1:8" x14ac:dyDescent="0.2">
      <c r="A135" s="34"/>
      <c r="B135" s="437" t="s">
        <v>286</v>
      </c>
      <c r="C135" s="438"/>
      <c r="D135" s="32">
        <v>3</v>
      </c>
      <c r="E135" s="32">
        <v>0</v>
      </c>
      <c r="F135" s="32">
        <v>0</v>
      </c>
      <c r="G135" s="31"/>
      <c r="H135" s="33">
        <v>0</v>
      </c>
    </row>
    <row r="136" spans="1:8" x14ac:dyDescent="0.2">
      <c r="A136" s="34"/>
      <c r="B136" s="437" t="s">
        <v>324</v>
      </c>
      <c r="C136" s="438"/>
      <c r="D136" s="32">
        <v>1</v>
      </c>
      <c r="E136" s="32">
        <v>0</v>
      </c>
      <c r="F136" s="32">
        <v>0</v>
      </c>
      <c r="G136" s="31"/>
      <c r="H136" s="33">
        <v>0</v>
      </c>
    </row>
    <row r="137" spans="1:8" x14ac:dyDescent="0.2">
      <c r="A137" s="34"/>
      <c r="B137" s="437" t="s">
        <v>325</v>
      </c>
      <c r="C137" s="438"/>
      <c r="D137" s="32">
        <v>1</v>
      </c>
      <c r="E137" s="32">
        <v>0</v>
      </c>
      <c r="F137" s="32">
        <v>0</v>
      </c>
      <c r="G137" s="31"/>
      <c r="H137" s="33">
        <v>0</v>
      </c>
    </row>
    <row r="138" spans="1:8" x14ac:dyDescent="0.2">
      <c r="A138" s="34"/>
      <c r="B138" s="437" t="s">
        <v>326</v>
      </c>
      <c r="C138" s="438"/>
      <c r="D138" s="32">
        <v>1</v>
      </c>
      <c r="E138" s="32">
        <v>0</v>
      </c>
      <c r="F138" s="32">
        <v>0</v>
      </c>
      <c r="G138" s="31"/>
      <c r="H138" s="33">
        <v>0</v>
      </c>
    </row>
    <row r="139" spans="1:8" x14ac:dyDescent="0.2">
      <c r="A139" s="34"/>
      <c r="B139" s="437" t="s">
        <v>119</v>
      </c>
      <c r="C139" s="438"/>
      <c r="D139" s="32">
        <v>1</v>
      </c>
      <c r="E139" s="32">
        <v>0</v>
      </c>
      <c r="F139" s="32">
        <v>0</v>
      </c>
      <c r="G139" s="31"/>
      <c r="H139" s="33">
        <v>0</v>
      </c>
    </row>
    <row r="140" spans="1:8" x14ac:dyDescent="0.2">
      <c r="A140" s="34"/>
      <c r="B140" s="437" t="s">
        <v>120</v>
      </c>
      <c r="C140" s="438"/>
      <c r="D140" s="32">
        <v>2</v>
      </c>
      <c r="E140" s="32">
        <v>1</v>
      </c>
      <c r="F140" s="32">
        <v>0</v>
      </c>
      <c r="G140" s="31"/>
      <c r="H140" s="33">
        <v>0</v>
      </c>
    </row>
    <row r="141" spans="1:8" x14ac:dyDescent="0.2">
      <c r="A141" s="34"/>
      <c r="B141" s="437" t="s">
        <v>332</v>
      </c>
      <c r="C141" s="438"/>
      <c r="D141" s="32">
        <v>2</v>
      </c>
      <c r="E141" s="32">
        <v>0</v>
      </c>
      <c r="F141" s="32">
        <v>0</v>
      </c>
      <c r="G141" s="31"/>
      <c r="H141" s="33">
        <v>0</v>
      </c>
    </row>
    <row r="142" spans="1:8" x14ac:dyDescent="0.2">
      <c r="A142" s="34"/>
      <c r="B142" s="437" t="s">
        <v>288</v>
      </c>
      <c r="C142" s="438"/>
      <c r="D142" s="32">
        <v>226</v>
      </c>
      <c r="E142" s="32">
        <v>103</v>
      </c>
      <c r="F142" s="32">
        <v>0</v>
      </c>
      <c r="G142" s="31"/>
      <c r="H142" s="33">
        <v>0</v>
      </c>
    </row>
    <row r="143" spans="1:8" x14ac:dyDescent="0.2">
      <c r="A143" s="34"/>
      <c r="B143" s="437" t="s">
        <v>333</v>
      </c>
      <c r="C143" s="438"/>
      <c r="D143" s="32">
        <v>1</v>
      </c>
      <c r="E143" s="32">
        <v>0</v>
      </c>
      <c r="F143" s="32">
        <v>0</v>
      </c>
      <c r="G143" s="31"/>
      <c r="H143" s="33">
        <v>0</v>
      </c>
    </row>
    <row r="144" spans="1:8" x14ac:dyDescent="0.2">
      <c r="A144" s="34"/>
      <c r="B144" s="437" t="s">
        <v>265</v>
      </c>
      <c r="C144" s="438"/>
      <c r="D144" s="32">
        <v>1</v>
      </c>
      <c r="E144" s="32">
        <v>0</v>
      </c>
      <c r="F144" s="32">
        <v>0</v>
      </c>
      <c r="G144" s="31"/>
      <c r="H144" s="33">
        <v>0</v>
      </c>
    </row>
    <row r="145" spans="1:8" x14ac:dyDescent="0.2">
      <c r="A145" s="34"/>
      <c r="B145" s="437" t="s">
        <v>266</v>
      </c>
      <c r="C145" s="438"/>
      <c r="D145" s="32">
        <v>1</v>
      </c>
      <c r="E145" s="32">
        <v>0</v>
      </c>
      <c r="F145" s="32">
        <v>0</v>
      </c>
      <c r="G145" s="31"/>
      <c r="H145" s="33">
        <v>0</v>
      </c>
    </row>
    <row r="146" spans="1:8" x14ac:dyDescent="0.2">
      <c r="A146" s="34"/>
      <c r="B146" s="437" t="s">
        <v>276</v>
      </c>
      <c r="C146" s="438"/>
      <c r="D146" s="32">
        <v>1</v>
      </c>
      <c r="E146" s="32">
        <v>0</v>
      </c>
      <c r="F146" s="32">
        <v>0</v>
      </c>
      <c r="G146" s="31"/>
      <c r="H146" s="33">
        <v>0</v>
      </c>
    </row>
    <row r="147" spans="1:8" x14ac:dyDescent="0.2">
      <c r="A147" s="197"/>
      <c r="B147" s="437" t="s">
        <v>267</v>
      </c>
      <c r="C147" s="438"/>
      <c r="D147" s="84">
        <v>1</v>
      </c>
      <c r="E147" s="32">
        <v>0</v>
      </c>
      <c r="F147" s="32">
        <v>0</v>
      </c>
      <c r="G147" s="31"/>
      <c r="H147" s="33">
        <v>0</v>
      </c>
    </row>
    <row r="148" spans="1:8" x14ac:dyDescent="0.2">
      <c r="A148" s="34"/>
      <c r="B148" s="437" t="s">
        <v>122</v>
      </c>
      <c r="C148" s="438"/>
      <c r="D148" s="32">
        <v>1</v>
      </c>
      <c r="E148" s="32">
        <v>2</v>
      </c>
      <c r="F148" s="32">
        <v>0</v>
      </c>
      <c r="G148" s="31"/>
      <c r="H148" s="33">
        <v>0</v>
      </c>
    </row>
    <row r="149" spans="1:8" x14ac:dyDescent="0.2">
      <c r="A149" s="34"/>
      <c r="B149" s="437" t="s">
        <v>124</v>
      </c>
      <c r="C149" s="438"/>
      <c r="D149" s="32">
        <v>2</v>
      </c>
      <c r="E149" s="32">
        <v>1</v>
      </c>
      <c r="F149" s="32">
        <v>0</v>
      </c>
      <c r="G149" s="31"/>
      <c r="H149" s="33">
        <v>0</v>
      </c>
    </row>
    <row r="150" spans="1:8" x14ac:dyDescent="0.2">
      <c r="A150" s="34"/>
      <c r="B150" s="437" t="s">
        <v>289</v>
      </c>
      <c r="C150" s="438"/>
      <c r="D150" s="32">
        <v>331</v>
      </c>
      <c r="E150" s="32">
        <v>145</v>
      </c>
      <c r="F150" s="32">
        <v>0</v>
      </c>
      <c r="G150" s="31"/>
      <c r="H150" s="33">
        <v>0</v>
      </c>
    </row>
    <row r="151" spans="1:8" x14ac:dyDescent="0.2">
      <c r="A151" s="34"/>
      <c r="B151" s="437" t="s">
        <v>268</v>
      </c>
      <c r="C151" s="438"/>
      <c r="D151" s="32">
        <v>2</v>
      </c>
      <c r="E151" s="32">
        <v>0</v>
      </c>
      <c r="F151" s="32">
        <v>0</v>
      </c>
      <c r="G151" s="31"/>
      <c r="H151" s="33">
        <v>0</v>
      </c>
    </row>
    <row r="152" spans="1:8" x14ac:dyDescent="0.2">
      <c r="A152" s="34"/>
      <c r="B152" s="437" t="s">
        <v>125</v>
      </c>
      <c r="C152" s="438"/>
      <c r="D152" s="32">
        <v>1</v>
      </c>
      <c r="E152" s="32">
        <v>8</v>
      </c>
      <c r="F152" s="32">
        <v>0</v>
      </c>
      <c r="G152" s="31"/>
      <c r="H152" s="33">
        <v>0</v>
      </c>
    </row>
    <row r="153" spans="1:8" x14ac:dyDescent="0.2">
      <c r="A153" s="34"/>
      <c r="B153" s="437" t="s">
        <v>126</v>
      </c>
      <c r="C153" s="438"/>
      <c r="D153" s="32">
        <v>45</v>
      </c>
      <c r="E153" s="32">
        <v>33</v>
      </c>
      <c r="F153" s="32">
        <v>0</v>
      </c>
      <c r="G153" s="31"/>
      <c r="H153" s="33">
        <v>0</v>
      </c>
    </row>
    <row r="154" spans="1:8" x14ac:dyDescent="0.2">
      <c r="A154" s="34"/>
      <c r="B154" s="437" t="s">
        <v>290</v>
      </c>
      <c r="C154" s="438"/>
      <c r="D154" s="32">
        <v>1</v>
      </c>
      <c r="E154" s="32">
        <v>1</v>
      </c>
      <c r="F154" s="32">
        <v>0</v>
      </c>
      <c r="G154" s="31"/>
      <c r="H154" s="33">
        <v>0</v>
      </c>
    </row>
    <row r="155" spans="1:8" x14ac:dyDescent="0.2">
      <c r="A155" s="34"/>
      <c r="B155" s="437" t="s">
        <v>46</v>
      </c>
      <c r="C155" s="438"/>
      <c r="D155" s="32">
        <v>4</v>
      </c>
      <c r="E155" s="32">
        <v>4</v>
      </c>
      <c r="F155" s="32">
        <v>0</v>
      </c>
      <c r="G155" s="31"/>
      <c r="H155" s="33">
        <v>0</v>
      </c>
    </row>
    <row r="156" spans="1:8" x14ac:dyDescent="0.2">
      <c r="A156" s="34"/>
      <c r="B156" s="437" t="s">
        <v>139</v>
      </c>
      <c r="C156" s="438"/>
      <c r="D156" s="32">
        <v>1</v>
      </c>
      <c r="E156" s="32">
        <v>0</v>
      </c>
      <c r="F156" s="32">
        <v>0</v>
      </c>
      <c r="G156" s="31"/>
      <c r="H156" s="33">
        <v>0</v>
      </c>
    </row>
    <row r="157" spans="1:8" x14ac:dyDescent="0.2">
      <c r="A157" s="197"/>
      <c r="B157" s="437" t="s">
        <v>327</v>
      </c>
      <c r="C157" s="438"/>
      <c r="D157" s="84">
        <v>1</v>
      </c>
      <c r="E157" s="32">
        <v>0</v>
      </c>
      <c r="F157" s="32">
        <v>0</v>
      </c>
      <c r="G157" s="31"/>
      <c r="H157" s="33">
        <v>0</v>
      </c>
    </row>
    <row r="158" spans="1:8" x14ac:dyDescent="0.2">
      <c r="A158" s="34"/>
      <c r="B158" s="437" t="s">
        <v>291</v>
      </c>
      <c r="C158" s="438"/>
      <c r="D158" s="32">
        <v>1</v>
      </c>
      <c r="E158" s="32">
        <v>0</v>
      </c>
      <c r="F158" s="32">
        <v>0</v>
      </c>
      <c r="G158" s="31"/>
      <c r="H158" s="33">
        <v>0</v>
      </c>
    </row>
    <row r="159" spans="1:8" x14ac:dyDescent="0.2">
      <c r="A159" s="34"/>
      <c r="B159" s="437" t="s">
        <v>127</v>
      </c>
      <c r="C159" s="438"/>
      <c r="D159" s="32">
        <v>3</v>
      </c>
      <c r="E159" s="32">
        <v>0</v>
      </c>
      <c r="F159" s="32">
        <v>0</v>
      </c>
      <c r="G159" s="31"/>
      <c r="H159" s="33">
        <v>0</v>
      </c>
    </row>
    <row r="160" spans="1:8" x14ac:dyDescent="0.2">
      <c r="A160" s="197"/>
      <c r="B160" s="437" t="s">
        <v>292</v>
      </c>
      <c r="C160" s="438"/>
      <c r="D160" s="84">
        <v>23</v>
      </c>
      <c r="E160" s="32">
        <v>18</v>
      </c>
      <c r="F160" s="32">
        <v>0</v>
      </c>
      <c r="G160" s="31"/>
      <c r="H160" s="33">
        <v>0</v>
      </c>
    </row>
    <row r="161" spans="1:8" x14ac:dyDescent="0.2">
      <c r="A161" s="34"/>
      <c r="B161" s="437" t="s">
        <v>128</v>
      </c>
      <c r="C161" s="438"/>
      <c r="D161" s="32">
        <v>1</v>
      </c>
      <c r="E161" s="32">
        <v>2</v>
      </c>
      <c r="F161" s="32">
        <v>0</v>
      </c>
      <c r="G161" s="31"/>
      <c r="H161" s="33">
        <v>0</v>
      </c>
    </row>
    <row r="162" spans="1:8" x14ac:dyDescent="0.2">
      <c r="A162" s="34"/>
      <c r="B162" s="437" t="s">
        <v>129</v>
      </c>
      <c r="C162" s="438"/>
      <c r="D162" s="32">
        <v>1</v>
      </c>
      <c r="E162" s="32">
        <v>1</v>
      </c>
      <c r="F162" s="32">
        <v>0</v>
      </c>
      <c r="G162" s="31"/>
      <c r="H162" s="33">
        <v>0</v>
      </c>
    </row>
    <row r="163" spans="1:8" x14ac:dyDescent="0.2">
      <c r="A163" s="34"/>
      <c r="B163" s="437" t="s">
        <v>130</v>
      </c>
      <c r="C163" s="438"/>
      <c r="D163" s="32">
        <v>2</v>
      </c>
      <c r="E163" s="32">
        <v>0</v>
      </c>
      <c r="F163" s="32">
        <v>0</v>
      </c>
      <c r="G163" s="31"/>
      <c r="H163" s="33">
        <v>0</v>
      </c>
    </row>
    <row r="164" spans="1:8" x14ac:dyDescent="0.2">
      <c r="A164" s="34"/>
      <c r="B164" s="437" t="s">
        <v>293</v>
      </c>
      <c r="C164" s="438"/>
      <c r="D164" s="32">
        <v>4</v>
      </c>
      <c r="E164" s="32">
        <v>0</v>
      </c>
      <c r="F164" s="32">
        <v>0</v>
      </c>
      <c r="G164" s="31"/>
      <c r="H164" s="33">
        <v>0</v>
      </c>
    </row>
    <row r="165" spans="1:8" x14ac:dyDescent="0.2">
      <c r="A165" s="34"/>
      <c r="B165" s="437" t="s">
        <v>131</v>
      </c>
      <c r="C165" s="438"/>
      <c r="D165" s="32">
        <v>13</v>
      </c>
      <c r="E165" s="32">
        <v>6</v>
      </c>
      <c r="F165" s="32">
        <v>0</v>
      </c>
      <c r="G165" s="31"/>
      <c r="H165" s="33">
        <v>0</v>
      </c>
    </row>
    <row r="166" spans="1:8" x14ac:dyDescent="0.2">
      <c r="A166" s="34"/>
      <c r="B166" s="437" t="s">
        <v>279</v>
      </c>
      <c r="C166" s="438"/>
      <c r="D166" s="32">
        <v>0</v>
      </c>
      <c r="E166" s="32">
        <v>1</v>
      </c>
      <c r="F166" s="32">
        <v>0</v>
      </c>
      <c r="G166" s="31"/>
      <c r="H166" s="33">
        <v>0</v>
      </c>
    </row>
    <row r="167" spans="1:8" x14ac:dyDescent="0.2">
      <c r="A167" s="34"/>
      <c r="B167" s="437" t="s">
        <v>116</v>
      </c>
      <c r="C167" s="438"/>
      <c r="D167" s="32">
        <v>0</v>
      </c>
      <c r="E167" s="32">
        <v>1</v>
      </c>
      <c r="F167" s="32">
        <v>0</v>
      </c>
      <c r="G167" s="31"/>
      <c r="H167" s="33">
        <v>0</v>
      </c>
    </row>
    <row r="168" spans="1:8" x14ac:dyDescent="0.2">
      <c r="A168" s="34"/>
      <c r="B168" s="437" t="s">
        <v>330</v>
      </c>
      <c r="C168" s="438"/>
      <c r="D168" s="32">
        <v>0</v>
      </c>
      <c r="E168" s="32">
        <v>1</v>
      </c>
      <c r="F168" s="32">
        <v>0</v>
      </c>
      <c r="G168" s="31"/>
      <c r="H168" s="33">
        <v>0</v>
      </c>
    </row>
    <row r="169" spans="1:8" x14ac:dyDescent="0.2">
      <c r="A169" s="34"/>
      <c r="B169" s="437" t="s">
        <v>118</v>
      </c>
      <c r="C169" s="438"/>
      <c r="D169" s="32">
        <v>0</v>
      </c>
      <c r="E169" s="32">
        <v>1</v>
      </c>
      <c r="F169" s="32">
        <v>0</v>
      </c>
      <c r="G169" s="31"/>
      <c r="H169" s="33">
        <v>0</v>
      </c>
    </row>
    <row r="170" spans="1:8" x14ac:dyDescent="0.2">
      <c r="A170" s="34"/>
      <c r="B170" s="437" t="s">
        <v>287</v>
      </c>
      <c r="C170" s="438"/>
      <c r="D170" s="32">
        <v>0</v>
      </c>
      <c r="E170" s="32">
        <v>1</v>
      </c>
      <c r="F170" s="32">
        <v>0</v>
      </c>
      <c r="G170" s="31"/>
      <c r="H170" s="33">
        <v>0</v>
      </c>
    </row>
    <row r="171" spans="1:8" x14ac:dyDescent="0.2">
      <c r="A171" s="34"/>
      <c r="B171" s="437" t="s">
        <v>331</v>
      </c>
      <c r="C171" s="438"/>
      <c r="D171" s="32">
        <v>0</v>
      </c>
      <c r="E171" s="32">
        <v>1</v>
      </c>
      <c r="F171" s="32">
        <v>0</v>
      </c>
      <c r="G171" s="31"/>
      <c r="H171" s="33">
        <v>0</v>
      </c>
    </row>
    <row r="172" spans="1:8" x14ac:dyDescent="0.2">
      <c r="A172" s="197"/>
      <c r="B172" s="437" t="s">
        <v>133</v>
      </c>
      <c r="C172" s="438"/>
      <c r="D172" s="84">
        <v>0</v>
      </c>
      <c r="E172" s="32">
        <v>1</v>
      </c>
      <c r="F172" s="32">
        <v>0</v>
      </c>
      <c r="G172" s="31"/>
      <c r="H172" s="33">
        <v>0</v>
      </c>
    </row>
    <row r="173" spans="1:8" x14ac:dyDescent="0.2">
      <c r="A173" s="34"/>
      <c r="B173" s="437" t="s">
        <v>121</v>
      </c>
      <c r="C173" s="438"/>
      <c r="D173" s="32">
        <v>0</v>
      </c>
      <c r="E173" s="32">
        <v>4</v>
      </c>
      <c r="F173" s="32">
        <v>0</v>
      </c>
      <c r="G173" s="31"/>
      <c r="H173" s="33">
        <v>0</v>
      </c>
    </row>
    <row r="174" spans="1:8" x14ac:dyDescent="0.2">
      <c r="A174" s="34"/>
      <c r="B174" s="437" t="s">
        <v>339</v>
      </c>
      <c r="C174" s="438"/>
      <c r="D174" s="32">
        <v>0</v>
      </c>
      <c r="E174" s="32">
        <v>1</v>
      </c>
      <c r="F174" s="32">
        <v>0</v>
      </c>
      <c r="G174" s="31"/>
      <c r="H174" s="33">
        <v>0</v>
      </c>
    </row>
    <row r="175" spans="1:8" x14ac:dyDescent="0.2">
      <c r="A175" s="34"/>
      <c r="B175" s="437" t="s">
        <v>123</v>
      </c>
      <c r="C175" s="438"/>
      <c r="D175" s="32">
        <v>0</v>
      </c>
      <c r="E175" s="32">
        <v>1</v>
      </c>
      <c r="F175" s="32">
        <v>0</v>
      </c>
      <c r="G175" s="31"/>
      <c r="H175" s="33">
        <v>0</v>
      </c>
    </row>
    <row r="176" spans="1:8" x14ac:dyDescent="0.2">
      <c r="A176" s="34"/>
      <c r="B176" s="437" t="s">
        <v>278</v>
      </c>
      <c r="C176" s="438"/>
      <c r="D176" s="32">
        <v>0</v>
      </c>
      <c r="E176" s="32">
        <v>2</v>
      </c>
      <c r="F176" s="32">
        <v>0</v>
      </c>
      <c r="G176" s="31"/>
      <c r="H176" s="33">
        <v>0</v>
      </c>
    </row>
    <row r="177" spans="1:10" ht="14.25" customHeight="1" x14ac:dyDescent="0.2">
      <c r="A177" s="34"/>
      <c r="B177" s="437"/>
      <c r="C177" s="438"/>
      <c r="D177" s="32"/>
      <c r="E177" s="32"/>
      <c r="F177" s="32"/>
      <c r="G177" s="31"/>
      <c r="H177" s="33"/>
    </row>
    <row r="179" spans="1:10" ht="25.5" customHeight="1" x14ac:dyDescent="0.2">
      <c r="A179" s="689" t="s">
        <v>270</v>
      </c>
      <c r="B179" s="689"/>
      <c r="C179" s="689"/>
      <c r="D179" s="689"/>
      <c r="E179" s="689"/>
      <c r="F179" s="689"/>
      <c r="G179" s="689"/>
      <c r="H179" s="689"/>
      <c r="I179" s="689"/>
    </row>
    <row r="180" spans="1:10" ht="26.25" customHeight="1" x14ac:dyDescent="0.2">
      <c r="A180" s="690" t="s">
        <v>271</v>
      </c>
      <c r="B180" s="690"/>
      <c r="C180" s="690"/>
      <c r="D180" s="690"/>
      <c r="E180" s="690"/>
      <c r="F180" s="690"/>
      <c r="G180" s="690"/>
      <c r="H180" s="690"/>
      <c r="I180" s="690"/>
    </row>
    <row r="181" spans="1:10" x14ac:dyDescent="0.2">
      <c r="A181" s="688" t="s">
        <v>340</v>
      </c>
      <c r="B181" s="688"/>
      <c r="C181" s="688"/>
      <c r="D181" s="688"/>
      <c r="E181" s="688"/>
      <c r="F181" s="688"/>
      <c r="G181" s="688"/>
      <c r="H181" s="688"/>
      <c r="I181" s="688"/>
    </row>
    <row r="182" spans="1:10" x14ac:dyDescent="0.2">
      <c r="A182" s="688" t="s">
        <v>272</v>
      </c>
      <c r="B182" s="688"/>
      <c r="C182" s="688"/>
      <c r="D182" s="688"/>
      <c r="E182" s="688"/>
      <c r="F182" s="688"/>
      <c r="G182" s="688"/>
      <c r="H182" s="688"/>
      <c r="I182" s="688"/>
    </row>
    <row r="183" spans="1:10" x14ac:dyDescent="0.2">
      <c r="A183" s="205" t="s">
        <v>132</v>
      </c>
      <c r="J183" s="14" t="s">
        <v>31</v>
      </c>
    </row>
  </sheetData>
  <mergeCells count="37">
    <mergeCell ref="A47:H47"/>
    <mergeCell ref="A48:H48"/>
    <mergeCell ref="A49:A51"/>
    <mergeCell ref="B49:B51"/>
    <mergeCell ref="C49:C51"/>
    <mergeCell ref="E50:E51"/>
    <mergeCell ref="E49:G49"/>
    <mergeCell ref="A1:K1"/>
    <mergeCell ref="A2:K2"/>
    <mergeCell ref="A3:K3"/>
    <mergeCell ref="A4:K8"/>
    <mergeCell ref="B20:G20"/>
    <mergeCell ref="A10:E10"/>
    <mergeCell ref="A11:E11"/>
    <mergeCell ref="H20:K20"/>
    <mergeCell ref="B42:G42"/>
    <mergeCell ref="A182:I182"/>
    <mergeCell ref="D61:D62"/>
    <mergeCell ref="E61:E62"/>
    <mergeCell ref="F61:F62"/>
    <mergeCell ref="G60:G62"/>
    <mergeCell ref="H60:H62"/>
    <mergeCell ref="A179:I179"/>
    <mergeCell ref="A180:I180"/>
    <mergeCell ref="A181:I181"/>
    <mergeCell ref="F50:F51"/>
    <mergeCell ref="G50:G51"/>
    <mergeCell ref="H50:H51"/>
    <mergeCell ref="D49:D51"/>
    <mergeCell ref="A57:K57"/>
    <mergeCell ref="A59:H59"/>
    <mergeCell ref="A129:H129"/>
    <mergeCell ref="G130:G132"/>
    <mergeCell ref="H130:H132"/>
    <mergeCell ref="D131:D132"/>
    <mergeCell ref="E131:E132"/>
    <mergeCell ref="F131:F132"/>
  </mergeCells>
  <hyperlinks>
    <hyperlink ref="J183" location="Contents!A1" display="Back to Contents" xr:uid="{00000000-0004-0000-0800-000000000000}"/>
  </hyperlinks>
  <pageMargins left="0.25" right="0.25" top="0.75" bottom="0.75" header="0.3" footer="0.3"/>
  <pageSetup scale="66" fitToHeight="0" orientation="portrait" r:id="rId1"/>
  <rowBreaks count="1" manualBreakCount="1">
    <brk id="57" max="1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12</vt:i4>
      </vt:variant>
    </vt:vector>
  </HeadingPairs>
  <TitlesOfParts>
    <vt:vector size="25" baseType="lpstr">
      <vt:lpstr>Contents</vt:lpstr>
      <vt:lpstr>Map</vt:lpstr>
      <vt:lpstr>Occ. Growth</vt:lpstr>
      <vt:lpstr>Pop. Proj.</vt:lpstr>
      <vt:lpstr>Attainment</vt:lpstr>
      <vt:lpstr>Comp by Inst Reg-counts</vt:lpstr>
      <vt:lpstr>Comp by Inst Reg-percent</vt:lpstr>
      <vt:lpstr>6-YR Grad Rate</vt:lpstr>
      <vt:lpstr>HS to Coll. </vt:lpstr>
      <vt:lpstr>HS to Coll - College Readiness</vt:lpstr>
      <vt:lpstr>Enrollment-Region of Residence</vt:lpstr>
      <vt:lpstr>Enrollment at Inst in Region</vt:lpstr>
      <vt:lpstr>Enrollment In&amp;Out</vt:lpstr>
      <vt:lpstr>Attainment!Print_Area</vt:lpstr>
      <vt:lpstr>'Comp by Inst Reg-counts'!Print_Area</vt:lpstr>
      <vt:lpstr>'Comp by Inst Reg-percent'!Print_Area</vt:lpstr>
      <vt:lpstr>Contents!Print_Area</vt:lpstr>
      <vt:lpstr>'Enrollment at Inst in Region'!Print_Area</vt:lpstr>
      <vt:lpstr>'Enrollment In&amp;Out'!Print_Area</vt:lpstr>
      <vt:lpstr>'Enrollment-Region of Residence'!Print_Area</vt:lpstr>
      <vt:lpstr>'HS to Coll - College Readiness'!Print_Area</vt:lpstr>
      <vt:lpstr>'HS to Coll. '!Print_Area</vt:lpstr>
      <vt:lpstr>Map!Print_Area</vt:lpstr>
      <vt:lpstr>'Occ. Growth'!Print_Area</vt:lpstr>
      <vt:lpstr>'Pop. Proj.'!Print_Area</vt:lpstr>
    </vt:vector>
  </TitlesOfParts>
  <Manager/>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Regional Context  Data Workbook - West Texas</dc:title>
  <dc:subject>Regional Data</dc:subject>
  <dc:creator>Strategic Planning and Funding</dc:creator>
  <cp:keywords>regions, west texas</cp:keywords>
  <cp:lastModifiedBy>Martinez, Luis (Luis-Pablo)</cp:lastModifiedBy>
  <dcterms:created xsi:type="dcterms:W3CDTF">2006-09-16T00:00:00Z</dcterms:created>
  <dcterms:modified xsi:type="dcterms:W3CDTF">2018-12-03T21:29:38Z</dcterms:modified>
</cp:coreProperties>
</file>