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4.xml" ContentType="application/vnd.openxmlformats-officedocument.drawingml.chartshapes+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8.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2.xml" ContentType="application/vnd.openxmlformats-officedocument.themeOverrid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heme/themeOverride3.xml" ContentType="application/vnd.openxmlformats-officedocument.themeOverride+xml"/>
  <Override PartName="/xl/drawings/drawing11.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2.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APP\PA\Strategic Planning\Annual Projects\Regional Plan\2018\Regional Workbooks\Workbooks_Posted_December2018\"/>
    </mc:Choice>
  </mc:AlternateContent>
  <bookViews>
    <workbookView xWindow="0" yWindow="0" windowWidth="28800" windowHeight="11835" tabRatio="891" activeTab="9"/>
  </bookViews>
  <sheets>
    <sheet name="Contents" sheetId="1" r:id="rId1"/>
    <sheet name="Map" sheetId="10" r:id="rId2"/>
    <sheet name="Occ. Growth" sheetId="7" r:id="rId3"/>
    <sheet name="Pop. Proj." sheetId="4" r:id="rId4"/>
    <sheet name="Attainment" sheetId="22" r:id="rId5"/>
    <sheet name="Comp by Inst Reg-counts" sheetId="17" r:id="rId6"/>
    <sheet name="Comp by Inst Reg-percent" sheetId="16" r:id="rId7"/>
    <sheet name="6-Year Grad Rates" sheetId="26" r:id="rId8"/>
    <sheet name="HS to Coll. " sheetId="12" r:id="rId9"/>
    <sheet name="HS to Coll - College Readiness" sheetId="19" r:id="rId10"/>
    <sheet name="Enrollment-Region of Residence" sheetId="3" r:id="rId11"/>
    <sheet name="Enrollment at Inst in Region" sheetId="21" r:id="rId12"/>
    <sheet name="Enrollment In&amp;Out" sheetId="9" r:id="rId13"/>
  </sheets>
  <externalReferences>
    <externalReference r:id="rId14"/>
  </externalReferences>
  <definedNames>
    <definedName name="black" localSheetId="7">#REF!</definedName>
    <definedName name="black">#REF!</definedName>
    <definedName name="black6">#REF!</definedName>
    <definedName name="black7">#REF!</definedName>
    <definedName name="Completion_by_Region_of_Fice_FY" localSheetId="7">#REF!</definedName>
    <definedName name="Completion_by_Region_of_Fice_FY">#REF!</definedName>
    <definedName name="Completion_Pell_By_Level_Region" localSheetId="7">#REF!</definedName>
    <definedName name="Completion_Pell_By_Level_Region">#REF!</definedName>
    <definedName name="female" localSheetId="7">#REF!</definedName>
    <definedName name="female">#REF!</definedName>
    <definedName name="female6">#REF!</definedName>
    <definedName name="female7">#REF!</definedName>
    <definedName name="hispanic" localSheetId="7">#REF!</definedName>
    <definedName name="hispanic">#REF!</definedName>
    <definedName name="hispanic6">#REF!</definedName>
    <definedName name="hispanic7">#REF!</definedName>
    <definedName name="iname">#REF!</definedName>
    <definedName name="InstiName" localSheetId="7">#REF!</definedName>
    <definedName name="InstiName">#REF!</definedName>
    <definedName name="InstiName7">#REF!</definedName>
    <definedName name="instname" localSheetId="7">#REF!</definedName>
    <definedName name="instname">#REF!</definedName>
    <definedName name="instname6">#REF!</definedName>
    <definedName name="instname7">#REF!</definedName>
    <definedName name="male" localSheetId="7">#REF!</definedName>
    <definedName name="male">#REF!</definedName>
    <definedName name="male6">#REF!</definedName>
    <definedName name="male7">#REF!</definedName>
    <definedName name="other" localSheetId="7">#REF!</definedName>
    <definedName name="other">#REF!</definedName>
    <definedName name="other6">#REF!</definedName>
    <definedName name="other7">#REF!</definedName>
    <definedName name="PellTotal" localSheetId="7">#REF!</definedName>
    <definedName name="PellTotal">#REF!</definedName>
    <definedName name="PellTotal6">#REF!</definedName>
    <definedName name="_xlnm.Print_Area" localSheetId="4">Attainment!$A$1:$G$53</definedName>
    <definedName name="_xlnm.Print_Area" localSheetId="5">'Comp by Inst Reg-counts'!$A$1:$K$84</definedName>
    <definedName name="_xlnm.Print_Area" localSheetId="6">'Comp by Inst Reg-percent'!$A$1:$K$78</definedName>
    <definedName name="_xlnm.Print_Area" localSheetId="0">Contents!$A$1:$H$31</definedName>
    <definedName name="_xlnm.Print_Area" localSheetId="11">'Enrollment at Inst in Region'!$A$1:$M$45</definedName>
    <definedName name="_xlnm.Print_Area" localSheetId="12">'Enrollment In&amp;Out'!$A$1:$G$64</definedName>
    <definedName name="_xlnm.Print_Area" localSheetId="10">'Enrollment-Region of Residence'!$A$1:$M$35</definedName>
    <definedName name="_xlnm.Print_Area" localSheetId="9">'HS to Coll - College Readiness'!$A$1:$I$67</definedName>
    <definedName name="_xlnm.Print_Area" localSheetId="8">'HS to Coll. '!$A$1:$K$241</definedName>
    <definedName name="_xlnm.Print_Area" localSheetId="1">Map!$A$1:$H$44</definedName>
    <definedName name="_xlnm.Print_Area" localSheetId="2">'Occ. Growth'!$A$1:$G$26</definedName>
    <definedName name="_xlnm.Print_Area" localSheetId="3">'Pop. Proj.'!$A$1:$K$47</definedName>
    <definedName name="total" localSheetId="7">#REF!</definedName>
    <definedName name="total">#REF!</definedName>
    <definedName name="total6">#REF!</definedName>
    <definedName name="total7">#REF!</definedName>
    <definedName name="totalx">#REF!</definedName>
    <definedName name="white" localSheetId="7">#REF!</definedName>
    <definedName name="white">#REF!</definedName>
    <definedName name="white6">#REF!</definedName>
    <definedName name="white7">#REF!</definedName>
  </definedNames>
  <calcPr calcId="17902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54" i="17" l="1"/>
  <c r="N54" i="17"/>
  <c r="L54" i="17"/>
  <c r="M45" i="17"/>
  <c r="N45" i="17"/>
  <c r="L45" i="17"/>
  <c r="M32" i="17" l="1"/>
  <c r="N40" i="17"/>
  <c r="M40" i="17"/>
  <c r="L40" i="17"/>
  <c r="L32" i="17"/>
  <c r="N32" i="17"/>
  <c r="B58" i="16"/>
  <c r="E58" i="16" s="1"/>
  <c r="B59" i="16"/>
  <c r="J59" i="16" s="1"/>
  <c r="B60" i="16"/>
  <c r="G60" i="16" s="1"/>
  <c r="B57" i="16"/>
  <c r="F57" i="16" s="1"/>
  <c r="E78" i="17"/>
  <c r="E77" i="17"/>
  <c r="C70" i="17"/>
  <c r="D70" i="17"/>
  <c r="E70" i="17"/>
  <c r="F70" i="17"/>
  <c r="G70" i="17"/>
  <c r="H70" i="17"/>
  <c r="B70" i="17"/>
  <c r="L58" i="17" l="1"/>
  <c r="L57" i="17"/>
  <c r="N57" i="17"/>
  <c r="N58" i="17"/>
  <c r="M57" i="17"/>
  <c r="M58" i="17"/>
  <c r="C59" i="16"/>
  <c r="F60" i="16"/>
  <c r="G59" i="16"/>
  <c r="H58" i="16"/>
  <c r="D58" i="16"/>
  <c r="E57" i="16"/>
  <c r="J58" i="16"/>
  <c r="C58" i="16"/>
  <c r="E60" i="16"/>
  <c r="F59" i="16"/>
  <c r="G58" i="16"/>
  <c r="H57" i="16"/>
  <c r="D57" i="16"/>
  <c r="C57" i="16"/>
  <c r="H60" i="16"/>
  <c r="D60" i="16"/>
  <c r="E59" i="16"/>
  <c r="F58" i="16"/>
  <c r="G57" i="16"/>
  <c r="J57" i="16"/>
  <c r="C60" i="16"/>
  <c r="H59" i="16"/>
  <c r="D59" i="16"/>
  <c r="B42" i="16" l="1"/>
  <c r="B41" i="16"/>
  <c r="B40" i="16"/>
  <c r="B43" i="16"/>
  <c r="B39" i="16"/>
  <c r="B38" i="16"/>
  <c r="B33" i="16"/>
  <c r="B28" i="16"/>
  <c r="B27" i="16"/>
  <c r="E27" i="16" s="1"/>
  <c r="B26" i="16"/>
  <c r="B25" i="16"/>
  <c r="B17" i="16"/>
  <c r="J17" i="16" s="1"/>
  <c r="B16" i="16"/>
  <c r="J16" i="16" s="1"/>
  <c r="B19" i="16"/>
  <c r="H19" i="16" s="1"/>
  <c r="B15" i="16"/>
  <c r="B18" i="16"/>
  <c r="J18" i="16" s="1"/>
  <c r="B14" i="16"/>
  <c r="C14" i="16" s="1"/>
  <c r="B13" i="16"/>
  <c r="J13" i="16" s="1"/>
  <c r="E54" i="17"/>
  <c r="F54" i="17"/>
  <c r="H54" i="17"/>
  <c r="D54" i="17"/>
  <c r="G54" i="17"/>
  <c r="C54" i="17"/>
  <c r="B54" i="17"/>
  <c r="F45" i="17"/>
  <c r="E45" i="17"/>
  <c r="H45" i="17"/>
  <c r="D45" i="17"/>
  <c r="G45" i="17"/>
  <c r="C45" i="17"/>
  <c r="B45" i="17"/>
  <c r="F40" i="17"/>
  <c r="E40" i="17"/>
  <c r="H40" i="17"/>
  <c r="D40" i="17"/>
  <c r="G40" i="17"/>
  <c r="C40" i="17"/>
  <c r="B40" i="17"/>
  <c r="F32" i="17"/>
  <c r="E32" i="17"/>
  <c r="H32" i="17"/>
  <c r="D32" i="17"/>
  <c r="G32" i="17"/>
  <c r="C32" i="17"/>
  <c r="B32" i="17"/>
  <c r="B45" i="16" l="1"/>
  <c r="F14" i="16"/>
  <c r="G16" i="16"/>
  <c r="E18" i="16"/>
  <c r="H17" i="16"/>
  <c r="B35" i="16"/>
  <c r="F35" i="16" s="1"/>
  <c r="J33" i="16"/>
  <c r="D14" i="16"/>
  <c r="H16" i="16"/>
  <c r="H14" i="16"/>
  <c r="C28" i="16"/>
  <c r="J28" i="16"/>
  <c r="F25" i="16"/>
  <c r="J25" i="16"/>
  <c r="H27" i="16"/>
  <c r="C26" i="16"/>
  <c r="J26" i="16"/>
  <c r="C27" i="16"/>
  <c r="J27" i="16"/>
  <c r="H26" i="16"/>
  <c r="D25" i="16"/>
  <c r="E26" i="16"/>
  <c r="H25" i="16"/>
  <c r="F28" i="16"/>
  <c r="G28" i="16"/>
  <c r="F27" i="16"/>
  <c r="G25" i="16"/>
  <c r="G27" i="16"/>
  <c r="F26" i="16"/>
  <c r="E25" i="16"/>
  <c r="D28" i="16"/>
  <c r="E28" i="16"/>
  <c r="D27" i="16"/>
  <c r="G26" i="16"/>
  <c r="D26" i="16"/>
  <c r="H28" i="16"/>
  <c r="F18" i="16"/>
  <c r="E17" i="16"/>
  <c r="C17" i="16"/>
  <c r="H18" i="16"/>
  <c r="G17" i="16"/>
  <c r="F17" i="16"/>
  <c r="G19" i="16"/>
  <c r="B30" i="16"/>
  <c r="C25" i="16"/>
  <c r="C18" i="16"/>
  <c r="E14" i="16"/>
  <c r="D16" i="16"/>
  <c r="F16" i="16"/>
  <c r="D19" i="16"/>
  <c r="E16" i="16"/>
  <c r="C19" i="16"/>
  <c r="D18" i="16"/>
  <c r="D17" i="16"/>
  <c r="C16" i="16"/>
  <c r="G18" i="16"/>
  <c r="F15" i="16"/>
  <c r="J15" i="16"/>
  <c r="E19" i="16"/>
  <c r="J19" i="16"/>
  <c r="G14" i="16"/>
  <c r="J14" i="16"/>
  <c r="E15" i="16"/>
  <c r="F19" i="16"/>
  <c r="G15" i="16"/>
  <c r="D15" i="16"/>
  <c r="F13" i="16"/>
  <c r="B21" i="16"/>
  <c r="H15" i="16"/>
  <c r="C15" i="16"/>
  <c r="D13" i="16"/>
  <c r="H13" i="16"/>
  <c r="C13" i="16"/>
  <c r="E13" i="16"/>
  <c r="G13" i="16"/>
  <c r="E58" i="17"/>
  <c r="G58" i="17"/>
  <c r="F58" i="17"/>
  <c r="C58" i="17"/>
  <c r="H57" i="17"/>
  <c r="H58" i="17"/>
  <c r="D57" i="17"/>
  <c r="D58" i="17"/>
  <c r="B57" i="17"/>
  <c r="B58" i="17"/>
  <c r="C79" i="17" s="1"/>
  <c r="E79" i="17" s="1"/>
  <c r="C57" i="17"/>
  <c r="E57" i="17"/>
  <c r="G57" i="17"/>
  <c r="F57" i="17"/>
  <c r="F30" i="16" l="1"/>
  <c r="B48" i="16"/>
  <c r="J48" i="16" s="1"/>
  <c r="B49" i="16"/>
  <c r="F45" i="16"/>
  <c r="J45" i="16"/>
  <c r="C45" i="16"/>
  <c r="D45" i="16"/>
  <c r="H45" i="16"/>
  <c r="G45" i="16"/>
  <c r="E45" i="16"/>
  <c r="E35" i="16"/>
  <c r="D35" i="16"/>
  <c r="J35" i="16"/>
  <c r="G35" i="16"/>
  <c r="H35" i="16"/>
  <c r="C35" i="16"/>
  <c r="D30" i="16"/>
  <c r="J30" i="16"/>
  <c r="E30" i="16"/>
  <c r="C30" i="16"/>
  <c r="H30" i="16"/>
  <c r="G30" i="16"/>
  <c r="C21" i="16"/>
  <c r="J21" i="16"/>
  <c r="F21" i="16"/>
  <c r="H21" i="16"/>
  <c r="G21" i="16"/>
  <c r="E21" i="16"/>
  <c r="D21" i="16"/>
  <c r="E49" i="16" l="1"/>
  <c r="J49" i="16"/>
  <c r="G48" i="16"/>
  <c r="F49" i="16"/>
  <c r="D49" i="16"/>
  <c r="G49" i="16"/>
  <c r="C49" i="16"/>
  <c r="H49" i="16"/>
  <c r="D48" i="16"/>
  <c r="F48" i="16"/>
  <c r="C48" i="16"/>
  <c r="E48" i="16"/>
  <c r="H48" i="16"/>
  <c r="C15" i="3" l="1"/>
  <c r="H15" i="3" s="1"/>
  <c r="D45" i="9"/>
  <c r="E45" i="9" s="1"/>
  <c r="D44" i="9"/>
  <c r="F44" i="9" s="1"/>
  <c r="I15" i="3" l="1"/>
  <c r="K15" i="3"/>
  <c r="J15" i="3"/>
  <c r="E22" i="9"/>
  <c r="B28" i="9"/>
  <c r="F22" i="9"/>
  <c r="C46" i="9" s="1"/>
  <c r="B37" i="9"/>
  <c r="B46" i="9" s="1"/>
  <c r="B47" i="9" s="1"/>
  <c r="B21" i="9"/>
  <c r="F45" i="9"/>
  <c r="E44" i="9"/>
  <c r="C12" i="21"/>
  <c r="C13" i="21"/>
  <c r="C14" i="21"/>
  <c r="C15" i="21"/>
  <c r="B39" i="9" l="1"/>
  <c r="D46" i="9"/>
  <c r="E46" i="9" s="1"/>
  <c r="C47" i="9"/>
  <c r="H63" i="12"/>
  <c r="E63" i="12"/>
  <c r="F63" i="12"/>
  <c r="D63" i="12"/>
  <c r="D47" i="9" l="1"/>
  <c r="E47" i="9" s="1"/>
  <c r="F46" i="9"/>
  <c r="G63" i="12"/>
  <c r="F47" i="9" l="1"/>
  <c r="G44" i="12"/>
  <c r="C14" i="12" l="1"/>
  <c r="E14" i="12" l="1"/>
  <c r="C14" i="3" l="1"/>
  <c r="C13" i="3"/>
  <c r="C12" i="3"/>
  <c r="H12" i="3" s="1"/>
  <c r="J14" i="3" l="1"/>
  <c r="H14" i="3"/>
  <c r="I14" i="3"/>
  <c r="K14" i="3"/>
  <c r="K12" i="3"/>
  <c r="J12" i="3"/>
  <c r="I12" i="3"/>
  <c r="J13" i="3"/>
  <c r="K13" i="3"/>
  <c r="H13" i="3"/>
  <c r="I13" i="3"/>
  <c r="J22" i="12" l="1"/>
  <c r="I22" i="12"/>
  <c r="H22" i="12"/>
  <c r="G14" i="12" l="1"/>
  <c r="F14" i="12"/>
  <c r="K36" i="4" l="1"/>
  <c r="K37" i="4"/>
  <c r="K38" i="4"/>
  <c r="K39" i="4"/>
  <c r="K41" i="4"/>
  <c r="K42" i="4"/>
  <c r="K43" i="4"/>
  <c r="K44" i="4"/>
  <c r="K32" i="4"/>
  <c r="K33" i="4"/>
  <c r="K34" i="4"/>
  <c r="K31" i="4"/>
  <c r="J36" i="4" l="1"/>
  <c r="J37" i="4"/>
  <c r="J38" i="4"/>
  <c r="J39" i="4"/>
  <c r="G45" i="12" l="1"/>
  <c r="J23" i="12"/>
  <c r="I23" i="12"/>
  <c r="H23" i="12"/>
  <c r="G23" i="12"/>
  <c r="K23" i="12" s="1"/>
  <c r="K22" i="12"/>
  <c r="J44" i="4"/>
  <c r="H44" i="4"/>
  <c r="F44" i="4"/>
  <c r="D44" i="4"/>
  <c r="J43" i="4"/>
  <c r="H43" i="4"/>
  <c r="F43" i="4"/>
  <c r="D43" i="4"/>
  <c r="J42" i="4"/>
  <c r="H42" i="4"/>
  <c r="F42" i="4"/>
  <c r="D42" i="4"/>
  <c r="J41" i="4"/>
  <c r="H41" i="4"/>
  <c r="F41" i="4"/>
  <c r="D41" i="4"/>
  <c r="H39" i="4"/>
  <c r="F39" i="4"/>
  <c r="D39" i="4"/>
  <c r="H38" i="4"/>
  <c r="F38" i="4"/>
  <c r="D38" i="4"/>
  <c r="H37" i="4"/>
  <c r="F37" i="4"/>
  <c r="D37" i="4"/>
  <c r="H36" i="4"/>
  <c r="F36" i="4"/>
  <c r="D36" i="4"/>
  <c r="J34" i="4"/>
  <c r="H34" i="4"/>
  <c r="F34" i="4"/>
  <c r="D34" i="4"/>
  <c r="J33" i="4"/>
  <c r="H33" i="4"/>
  <c r="F33" i="4"/>
  <c r="D33" i="4"/>
  <c r="J32" i="4"/>
  <c r="H32" i="4"/>
  <c r="F32" i="4"/>
  <c r="D32" i="4"/>
  <c r="J31" i="4"/>
  <c r="H31" i="4"/>
  <c r="F31" i="4"/>
  <c r="D31" i="4"/>
</calcChain>
</file>

<file path=xl/sharedStrings.xml><?xml version="1.0" encoding="utf-8"?>
<sst xmlns="http://schemas.openxmlformats.org/spreadsheetml/2006/main" count="801" uniqueCount="417">
  <si>
    <t>High Plains</t>
  </si>
  <si>
    <t>Male</t>
  </si>
  <si>
    <t>Female</t>
  </si>
  <si>
    <t>White</t>
  </si>
  <si>
    <t>African American</t>
  </si>
  <si>
    <t>Hispanic</t>
  </si>
  <si>
    <t>Year</t>
  </si>
  <si>
    <t>Region</t>
  </si>
  <si>
    <t>Gender</t>
  </si>
  <si>
    <t>Cohort Size</t>
  </si>
  <si>
    <t>6-year</t>
  </si>
  <si>
    <t>Statewide</t>
  </si>
  <si>
    <t>F</t>
  </si>
  <si>
    <t>M</t>
  </si>
  <si>
    <t>Description</t>
  </si>
  <si>
    <t>Total</t>
  </si>
  <si>
    <t>Other</t>
  </si>
  <si>
    <t>4-Yr</t>
  </si>
  <si>
    <t>2-Yr</t>
  </si>
  <si>
    <t>Public</t>
  </si>
  <si>
    <t>Two-Year Public Colleges</t>
  </si>
  <si>
    <t>Metroplex</t>
  </si>
  <si>
    <t>Northwest</t>
  </si>
  <si>
    <t>South Texas</t>
  </si>
  <si>
    <t>Gulf Coast</t>
  </si>
  <si>
    <t>Four-Year Public Institutions</t>
  </si>
  <si>
    <t>Southeast</t>
  </si>
  <si>
    <t>Upper East</t>
  </si>
  <si>
    <t>Upper Rio Grande</t>
  </si>
  <si>
    <t>Independent Institutions</t>
  </si>
  <si>
    <t>Source: THECB and Institutional Data</t>
  </si>
  <si>
    <t>Back to Contents</t>
  </si>
  <si>
    <t>Occupation Title</t>
  </si>
  <si>
    <t>High Growth in:</t>
  </si>
  <si>
    <t>Jobs</t>
  </si>
  <si>
    <t>Change (New Jobs)</t>
  </si>
  <si>
    <t>Percent Change</t>
  </si>
  <si>
    <t>Percent</t>
  </si>
  <si>
    <t>Registered Nurses</t>
  </si>
  <si>
    <t>Certificate</t>
  </si>
  <si>
    <t>Bachelor's</t>
  </si>
  <si>
    <t>Map</t>
  </si>
  <si>
    <t>P</t>
  </si>
  <si>
    <t>Source: Texas Workforce Commission</t>
  </si>
  <si>
    <t>ALAMO CCD NW VISTA COLLEGE</t>
  </si>
  <si>
    <t>COASTAL BEND COLLEGE</t>
  </si>
  <si>
    <t>SOUTHWEST TEXAS JUNIOR COLLEGE</t>
  </si>
  <si>
    <t>TEXAS A&amp;M UNIV-CORPUS CHRISTI</t>
  </si>
  <si>
    <t>TEXAS A&amp;M UNIV-KINGSVILLE</t>
  </si>
  <si>
    <t>U. OF TEXAS AT SAN ANTONIO</t>
  </si>
  <si>
    <t>SCHREINER UNIVERSITY</t>
  </si>
  <si>
    <t>ST. MARY'S UNIVERSITY</t>
  </si>
  <si>
    <t>TRINITY UNIVERSITY</t>
  </si>
  <si>
    <t>UNIV OF THE INCARNATE WORD</t>
  </si>
  <si>
    <t>College Enrollment Status</t>
  </si>
  <si>
    <t>1.Did not attend immediately</t>
  </si>
  <si>
    <t>2.Started at two-year</t>
  </si>
  <si>
    <t>3.Started at four-year</t>
  </si>
  <si>
    <t>Region Total</t>
  </si>
  <si>
    <t>Total, All Occupations</t>
  </si>
  <si>
    <t>4-Yr Insts</t>
  </si>
  <si>
    <t>2-Yr Insts</t>
  </si>
  <si>
    <t xml:space="preserve">Total </t>
  </si>
  <si>
    <t>Total In Region Enrollment</t>
  </si>
  <si>
    <t xml:space="preserve">THECB Region </t>
  </si>
  <si>
    <t>Enrolled In Region</t>
  </si>
  <si>
    <t>Enrolled Out of Region</t>
  </si>
  <si>
    <t>Central Texas</t>
  </si>
  <si>
    <t>High School Grads</t>
  </si>
  <si>
    <t>Enrolled Immediately</t>
  </si>
  <si>
    <t>Based on Highest Degree Earned</t>
  </si>
  <si>
    <t>Awards from 4-year and 2-year public and independent institutions</t>
  </si>
  <si>
    <t>THECB Region</t>
  </si>
  <si>
    <t>College Graduation Status and Highest Degree Granting Institution</t>
  </si>
  <si>
    <t>ABILENE CHRISTIAN UNIVERSITY</t>
  </si>
  <si>
    <t>AUSTIN COLLEGE</t>
  </si>
  <si>
    <t>BAYLOR UNIVERSITY</t>
  </si>
  <si>
    <t>CONCORDIA UNIVERSITY TEXAS</t>
  </si>
  <si>
    <t>DALLAS BAPTIST UNIVERSITY</t>
  </si>
  <si>
    <t>EAST TEXAS BAPTIST UNIVERSITY</t>
  </si>
  <si>
    <t>HARDIN-SIMMONS UNIVERSITY</t>
  </si>
  <si>
    <t>HOWARD PAYNE UNIVERSITY</t>
  </si>
  <si>
    <t>LAMAR UNIVERSITY</t>
  </si>
  <si>
    <t>LETOURNEAU UNIVERSITY</t>
  </si>
  <si>
    <t>MCMURRY UNIVERSITY</t>
  </si>
  <si>
    <t>MIDWESTERN STATE UNIVERSITY</t>
  </si>
  <si>
    <t>PARKER UNIVERSITY</t>
  </si>
  <si>
    <t>PRAIRIE VIEW A&amp;M UNIVERSITY</t>
  </si>
  <si>
    <t>RICE UNIVERSITY</t>
  </si>
  <si>
    <t>SAM HOUSTON STATE UNIVERSITY</t>
  </si>
  <si>
    <t>SOUTHERN METHODIST UNIVERSITY</t>
  </si>
  <si>
    <t>SOUTHWESTERN ASSEM OF GOD UNIV</t>
  </si>
  <si>
    <t>SOUTHWESTERN UNIVERSITY</t>
  </si>
  <si>
    <t>ST. EDWARD'S UNIVERSITY</t>
  </si>
  <si>
    <t>STEPHEN F. AUSTIN STATE UNIV</t>
  </si>
  <si>
    <t>SUL ROSS STATE UNIVERSITY</t>
  </si>
  <si>
    <t>TAMU SYSTEM HLTH SCI CTR</t>
  </si>
  <si>
    <t>TARLETON STATE UNIVERSITY</t>
  </si>
  <si>
    <t>TEXAS A&amp;M UNIV AT GALVESTON</t>
  </si>
  <si>
    <t>TEXAS A&amp;M UNIVERSITY</t>
  </si>
  <si>
    <t>TEXAS A&amp;M UNIVERSITY-COMMERCE</t>
  </si>
  <si>
    <t>TEXAS CHRISTIAN UNIVERSITY</t>
  </si>
  <si>
    <t>TEXAS STATE UNIVERSITY</t>
  </si>
  <si>
    <t>TEXAS TECH UNIV HLTH SCI CTR</t>
  </si>
  <si>
    <t>TEXAS TECH UNIVERSITY</t>
  </si>
  <si>
    <t>TEXAS WESLEYAN UNIVERSITY</t>
  </si>
  <si>
    <t>TEXAS WOMAN'S UNIVERSITY</t>
  </si>
  <si>
    <t>U. OF TEXAS AT ARLINGTON</t>
  </si>
  <si>
    <t>U. OF TEXAS AT AUSTIN</t>
  </si>
  <si>
    <t>U. OF TEXAS AT DALLAS</t>
  </si>
  <si>
    <t>U. OF TEXAS AT EL PASO</t>
  </si>
  <si>
    <t>U. OF TEXAS AT TYLER</t>
  </si>
  <si>
    <t>U. OF TEXAS-PERMIAN BASIN</t>
  </si>
  <si>
    <t>UNIV OF MARY HARDIN-BAYLOR</t>
  </si>
  <si>
    <t>UNIVERSITY OF DALLAS</t>
  </si>
  <si>
    <t>UNIVERSITY OF HOUSTON</t>
  </si>
  <si>
    <t>UNIVERSITY OF NORTH TEXAS</t>
  </si>
  <si>
    <t>WAYLAND BAPTIST UNIVERSITY</t>
  </si>
  <si>
    <t>WEST TEXAS A&amp;M UNIVERSITY</t>
  </si>
  <si>
    <t>ALAMO CCD SAN ANTONIO COLLEGE</t>
  </si>
  <si>
    <t>ANGELINA COLLEGE</t>
  </si>
  <si>
    <t>AUSTIN COMMUNITY COLLEGE</t>
  </si>
  <si>
    <t>BLINN COLLEGE</t>
  </si>
  <si>
    <t>CENTRAL TEXAS COLLEGE</t>
  </si>
  <si>
    <t>CLARENDON COLLEGE</t>
  </si>
  <si>
    <t>DCCCD CEDAR VALLEY COLLEGE</t>
  </si>
  <si>
    <t>DCCCD NORTH LAKE COLLEGE</t>
  </si>
  <si>
    <t>HILL COLLEGE</t>
  </si>
  <si>
    <t>HOUSTON COMMUNITY COLLEGE</t>
  </si>
  <si>
    <t>KILGORE COLLEGE</t>
  </si>
  <si>
    <t>MCLENNAN COMMUNITY COLLEGE</t>
  </si>
  <si>
    <t>NAVARRO COLLEGE</t>
  </si>
  <si>
    <t>NORTH CENTRAL TEXAS COLLEGE</t>
  </si>
  <si>
    <t>PARIS JUNIOR COLLEGE</t>
  </si>
  <si>
    <t>RANGER COLLEGE</t>
  </si>
  <si>
    <t>SOUTH PLAINS COLLEGE</t>
  </si>
  <si>
    <t>TARRANT CO NORTHEAST CAMPUS</t>
  </si>
  <si>
    <t>TARRANT CO TRINITY RIVR CAMPUS</t>
  </si>
  <si>
    <t>TEXAS STATE T. C. WACO</t>
  </si>
  <si>
    <t>TRINITY VALLEY COMM COLLEGE</t>
  </si>
  <si>
    <t>TYLER JUNIOR COLLEGE</t>
  </si>
  <si>
    <t>VERNON COLLEGE</t>
  </si>
  <si>
    <t>WESTERN TEXAS COLLEGE</t>
  </si>
  <si>
    <t>Source: TEA, THECB</t>
  </si>
  <si>
    <t>GRAYSON COLLEGE</t>
  </si>
  <si>
    <t>Enrollment</t>
  </si>
  <si>
    <t>Region 7</t>
  </si>
  <si>
    <t>Certificate or higher attainment</t>
  </si>
  <si>
    <t>Population age 25-34 (PUMS 1-year estimate, ACS)</t>
  </si>
  <si>
    <t>SOUTHWESTERN CHRISTIAN COLLEGE</t>
  </si>
  <si>
    <t>Others</t>
  </si>
  <si>
    <t>Leading occupations typically requiring an associate's degree or higher*</t>
  </si>
  <si>
    <t>*Occupations with 500 or more jobs in 2014.</t>
  </si>
  <si>
    <t xml:space="preserve">White </t>
  </si>
  <si>
    <t xml:space="preserve">Male </t>
  </si>
  <si>
    <t>Public Health Related Institutions</t>
  </si>
  <si>
    <t>Public Two-Year Colleges</t>
  </si>
  <si>
    <t>Public Four-Year  Institutions</t>
  </si>
  <si>
    <t>Associates</t>
  </si>
  <si>
    <t>Master's</t>
  </si>
  <si>
    <t xml:space="preserve">Educational attainment (% cert or higher) </t>
  </si>
  <si>
    <t>Economically Disadvantaged</t>
  </si>
  <si>
    <t>Pell</t>
  </si>
  <si>
    <t>N/A</t>
  </si>
  <si>
    <t>Region of HE Institution</t>
  </si>
  <si>
    <t>Associate</t>
  </si>
  <si>
    <t>HS Graduates</t>
  </si>
  <si>
    <t>Independent</t>
  </si>
  <si>
    <t>Total Two-Year Public</t>
  </si>
  <si>
    <t>Total Four-Year Public</t>
  </si>
  <si>
    <t>Total Independent</t>
  </si>
  <si>
    <t>In Region</t>
  </si>
  <si>
    <t>Out of Region</t>
  </si>
  <si>
    <t>Number of HS Grads Enrolling in HE</t>
  </si>
  <si>
    <t>6-Year Grad Rates</t>
  </si>
  <si>
    <t>Age 0-17</t>
  </si>
  <si>
    <t>Age 18-24</t>
  </si>
  <si>
    <t>Age 25-34</t>
  </si>
  <si>
    <t>Source: Texas Demographic Center, http://txsdc.utsa.edu/</t>
  </si>
  <si>
    <t>Other*</t>
  </si>
  <si>
    <t>Age</t>
  </si>
  <si>
    <t>Population age 25-34 ('2014' TSDC projections, 0.5 migration scenario)</t>
  </si>
  <si>
    <t>Certificate or higher attainment - 2015 regional estimates inflated to 2030 level</t>
  </si>
  <si>
    <t>*Economically Disadvantaged</t>
  </si>
  <si>
    <t>All Institutions (All Sectors) Total</t>
  </si>
  <si>
    <t>Public Institutions (all Sectors) Total</t>
  </si>
  <si>
    <t>Projections for 2020, 2025, 2030 to reach 60x30</t>
  </si>
  <si>
    <t>Associate Degree</t>
  </si>
  <si>
    <t>Bachelor's or Higher</t>
  </si>
  <si>
    <t>Bachelor's or Higher Degree</t>
  </si>
  <si>
    <t xml:space="preserve">Percentage Earned </t>
  </si>
  <si>
    <t>% Bachelor's or Higher</t>
  </si>
  <si>
    <t>Public 2-yr</t>
  </si>
  <si>
    <t>Public 4-yr</t>
  </si>
  <si>
    <t>% of Enrollment</t>
  </si>
  <si>
    <t>Source: American Community Survey, US Census Bureau and THECB.</t>
  </si>
  <si>
    <t>Source:  THECB</t>
  </si>
  <si>
    <t>Projections for 2020, 2025, 2030 to Reach 60x30 Targets</t>
  </si>
  <si>
    <t>Workbook Table of Contents</t>
  </si>
  <si>
    <t>Educated Population</t>
  </si>
  <si>
    <t>https://www.census.gov/acs/www/data/data-tables-and-tools/data-profiles/2015/</t>
  </si>
  <si>
    <t>**Economically Disadvantaged</t>
  </si>
  <si>
    <t>Six-Year Graduation Rates - Percentage of First Time Undergraduate Students that Graduate within 6 Years</t>
  </si>
  <si>
    <t>Source: THECB</t>
  </si>
  <si>
    <t>All Areas</t>
  </si>
  <si>
    <t>Math</t>
  </si>
  <si>
    <t>Writing</t>
  </si>
  <si>
    <t>Reading</t>
  </si>
  <si>
    <t xml:space="preserve"> TSI Assessment Area</t>
  </si>
  <si>
    <t>High School Graduates Meeting Texas Success Initiative (TSI) Standards</t>
  </si>
  <si>
    <t>% Public Univ</t>
  </si>
  <si>
    <t>Trackable HS Grads</t>
  </si>
  <si>
    <t>Number</t>
  </si>
  <si>
    <t>% Independent</t>
  </si>
  <si>
    <t>Total Enrolled in Higher Ed</t>
  </si>
  <si>
    <t>Total High School Grads</t>
  </si>
  <si>
    <t>Total HS Graduates</t>
  </si>
  <si>
    <t>Current Estimates of Regional Population and Population Projections for 2020, 2025, 2030</t>
  </si>
  <si>
    <t>Current Estimates of 60x30 Educated Population and Projections for 2020, 2025, 2030</t>
  </si>
  <si>
    <t>High School to College - Increase the Percentage of Texas High School Graduates Enrolling in Higher Education</t>
  </si>
  <si>
    <t>Occupations Adding the Most New Jobs or Growing the Fastest in a Region, 2014-2024.</t>
  </si>
  <si>
    <t>Regional Map of Institutions of Higher Education</t>
  </si>
  <si>
    <t>Completion by Institution - #</t>
  </si>
  <si>
    <t>Completion by Institution - %</t>
  </si>
  <si>
    <t>HS to College - College Readiness</t>
  </si>
  <si>
    <t>#</t>
  </si>
  <si>
    <t xml:space="preserve">% </t>
  </si>
  <si>
    <r>
      <t xml:space="preserve">* Projections of future benchmarks outlined in </t>
    </r>
    <r>
      <rPr>
        <b/>
        <sz val="10"/>
        <color rgb="FF005F84"/>
        <rFont val="Tahoma"/>
        <family val="2"/>
      </rPr>
      <t>blue</t>
    </r>
  </si>
  <si>
    <t xml:space="preserve">Statewide Hispanic </t>
  </si>
  <si>
    <t>Statewide African American</t>
  </si>
  <si>
    <t>Statewide Economically Disadvantaged</t>
  </si>
  <si>
    <t>Statewide Male</t>
  </si>
  <si>
    <t>Ten-year graduation rates can be found in topic workbooks in regional portal (http://www.txhighereddata.org/reports/performance/regions/)</t>
  </si>
  <si>
    <t xml:space="preserve">* Four-year graduation rates are reported in THECB's Accountability system (http://www.txhigheredaccountability.org/acctpublic/). </t>
  </si>
  <si>
    <t xml:space="preserve">* Other includes Asian, Native American and all other race/ethnicities reported </t>
  </si>
  <si>
    <t>**Economically Disadvantaged students only include students completing a certificate, associate, or bachelor's degree.</t>
  </si>
  <si>
    <t>* Economically Disadvantaged students only include students completing a certificate, associate, or bachelor's degree.</t>
  </si>
  <si>
    <t>HS to College - 60x30TX Target</t>
  </si>
  <si>
    <t xml:space="preserve">Six-Year Graduation Rates </t>
  </si>
  <si>
    <t>College Readiness - Increase the Percentage of Texas Higher Education Students Ready for College</t>
  </si>
  <si>
    <t>Certificate or higher attainment - 2015 regional estimates inflated to 2020 level</t>
  </si>
  <si>
    <t>Certificate or higher attainment  - 2015 regional estimates inflated to 2025 level</t>
  </si>
  <si>
    <t>Statewide - Total Completions</t>
  </si>
  <si>
    <t>Completions (Certificate, Associate, Bachelor's, Master's) by Institution of Higher Education - Race/Ethnicity, Gender, Economically Disadvantaged Students - FY 2016</t>
  </si>
  <si>
    <t xml:space="preserve">For additional years of data, see the Higher Education Accountability System: http://www.txhigheredaccountability.org/acctpublic/ </t>
  </si>
  <si>
    <t>Race/ Ethnicity</t>
  </si>
  <si>
    <t>Enroll in Public 2-year</t>
  </si>
  <si>
    <t>Enroll in Public Univ</t>
  </si>
  <si>
    <t>Enroll in Independent</t>
  </si>
  <si>
    <t>% Total Enrolled in Higher Ed</t>
  </si>
  <si>
    <t>*Note: Assessment instrument and policies changed in 2015.</t>
  </si>
  <si>
    <t>Sector</t>
  </si>
  <si>
    <t>Number of Completions at Each Institution in Region</t>
  </si>
  <si>
    <t>Percentage of Completions by Race/Ethnicity and Gender at Each Institution in Region</t>
  </si>
  <si>
    <t>Enrollment in Institutions In Region and at Institutions Out of Region</t>
  </si>
  <si>
    <r>
      <rPr>
        <b/>
        <i/>
        <sz val="10"/>
        <color theme="1"/>
        <rFont val="Tahoma"/>
        <family val="2"/>
      </rPr>
      <t>Number</t>
    </r>
    <r>
      <rPr>
        <b/>
        <sz val="10"/>
        <color theme="1"/>
        <rFont val="Tahoma"/>
        <family val="2"/>
      </rPr>
      <t xml:space="preserve"> of Higher Education Completions at Each Institution In Region.</t>
    </r>
  </si>
  <si>
    <t>Regional Completion Targets*</t>
  </si>
  <si>
    <t>Region of Higher Education Institution (Institutions Located In Region)</t>
  </si>
  <si>
    <t xml:space="preserve">Students Attending High Schools In Region and Students Completing </t>
  </si>
  <si>
    <t>at Institutions of Higher Education In Region</t>
  </si>
  <si>
    <t>Students Completing Higher Education in Region</t>
  </si>
  <si>
    <r>
      <rPr>
        <b/>
        <i/>
        <sz val="10"/>
        <color theme="1"/>
        <rFont val="Tahoma"/>
        <family val="2"/>
      </rPr>
      <t>Percentage</t>
    </r>
    <r>
      <rPr>
        <b/>
        <sz val="10"/>
        <color theme="1"/>
        <rFont val="Tahoma"/>
        <family val="2"/>
      </rPr>
      <t xml:space="preserve"> of Completions by Race/Ethnicity and Gender at Each Institution In Region.</t>
    </r>
  </si>
  <si>
    <t>Percentage of HS Grads Enrolled in Higher Education</t>
  </si>
  <si>
    <t>Enrollment in Institutions of Higher Education</t>
  </si>
  <si>
    <t>Enrollment in Institutions of Higher Education In Region</t>
  </si>
  <si>
    <t>Region - Total Completions</t>
  </si>
  <si>
    <t>This workbook provides data relevant to the goals and targets of 60x30TX for your region, as well as data on population, educational attainment, enrollment in higher education, higher education outcomes and labor market information.</t>
  </si>
  <si>
    <t xml:space="preserve">Statewide </t>
  </si>
  <si>
    <t xml:space="preserve"> Percent of High School Graduates Enrolling in Higher Education the Following Year</t>
  </si>
  <si>
    <t>TARRANT CO SOUTHEAST CAMPUS</t>
  </si>
  <si>
    <t>West</t>
  </si>
  <si>
    <t>Elementary School Teachers, Ex. Special Education</t>
  </si>
  <si>
    <t>Students from Region's High Schools</t>
  </si>
  <si>
    <t>HS Grads in HE*</t>
  </si>
  <si>
    <t>HS Grads**</t>
  </si>
  <si>
    <t>% Public     2- yr</t>
  </si>
  <si>
    <t>UNIVERSITY OF ST THOMAS</t>
  </si>
  <si>
    <t>UT MEDICAL BRANCH GALVESTON</t>
  </si>
  <si>
    <t>TEMPLE COLLEGE</t>
  </si>
  <si>
    <t>HOUSTON BAPTIST UNIVERSITY</t>
  </si>
  <si>
    <t>HUSTON-TILLOTSON UNIVERSITY</t>
  </si>
  <si>
    <t>JARVIS CHRISTIAN COLLEGE</t>
  </si>
  <si>
    <t>TEXAS COLLEGE</t>
  </si>
  <si>
    <t>TEXAS SOUTHERN UNIVERSITY</t>
  </si>
  <si>
    <t>U. OF HOUSTON-CLEAR LAKE</t>
  </si>
  <si>
    <t>U. OF HOUSTON-DOWNTOWN</t>
  </si>
  <si>
    <t>WILEY COLLEGE</t>
  </si>
  <si>
    <t>ALVIN COMMUNITY COLLEGE</t>
  </si>
  <si>
    <t>DEL MAR COLLEGE</t>
  </si>
  <si>
    <t>JACKSONVILLE COLLEGE</t>
  </si>
  <si>
    <t>LEE COLLEGE</t>
  </si>
  <si>
    <t>LON MORRIS COLLEGE</t>
  </si>
  <si>
    <t>LONE STAR COLLEGE - CY-FAIR</t>
  </si>
  <si>
    <t>LONE STAR COLLEGE - KINGWOOD</t>
  </si>
  <si>
    <t>LONE STAR COLLEGE - N. HARRIS</t>
  </si>
  <si>
    <t>NORTHEAST TEXAS COMM COLLEGE</t>
  </si>
  <si>
    <t>PANOLA COLLEGE</t>
  </si>
  <si>
    <t>SAN JACINTO COLLEGE S CAMPUS</t>
  </si>
  <si>
    <t>VICTORIA COLLEGE</t>
  </si>
  <si>
    <t>General &amp; Operations Managers</t>
  </si>
  <si>
    <t>LAMAR STATE COLL-ORANGE</t>
  </si>
  <si>
    <t>* Public high school students who graduate in the school year prior to entering public or independent higher education in the fall semester</t>
  </si>
  <si>
    <t>** Includes high school graduates minus non-trackable students. Non-tracable graduates have non-standard ID numbers that will not find a match at Texas higher education institutions.</t>
  </si>
  <si>
    <t>**** Associates degree could be earned at any institution.</t>
  </si>
  <si>
    <t xml:space="preserve">Earned Both Bachelor's or Higher &amp; Associate****  </t>
  </si>
  <si>
    <t>Who Earned a Degree or Certificate Within Six Years of HS Graduation **</t>
  </si>
  <si>
    <t>LAMAR STATE COLL-PORT ARTHUR</t>
  </si>
  <si>
    <t>TEXAS LUTHERAN UNIVERSITY</t>
  </si>
  <si>
    <t>U. OF HOUSTON-VICTORIA</t>
  </si>
  <si>
    <t>UT HEALTH SCI CENTER-HOUSTON</t>
  </si>
  <si>
    <t>DCCCD MOUNTAIN VIEW COLLEGE</t>
  </si>
  <si>
    <t>GALVESTON COLLEGE</t>
  </si>
  <si>
    <t>LONE STAR COLLEGE - MONTGOMERY</t>
  </si>
  <si>
    <t>MIDLAND COLLEGE</t>
  </si>
  <si>
    <t>SAN JACINTO COLLEGE CEN CAMPUS</t>
  </si>
  <si>
    <t>SAN JACINTO COLLEGE N CAMPUS</t>
  </si>
  <si>
    <t>TEXAS STATE T. C. HARLINGEN</t>
  </si>
  <si>
    <t>ALAMO CCD ST. PHILIPS COLLEGE</t>
  </si>
  <si>
    <t>COLLEGE OF THE MAINLAND COMMUN</t>
  </si>
  <si>
    <t>WHARTON COUNTY JUNIOR COLLEGE</t>
  </si>
  <si>
    <t>Accountants &amp; Auditors</t>
  </si>
  <si>
    <t>BRAZOSPORT COLLEGE</t>
  </si>
  <si>
    <t>LONE STAR COLLEGE - TOMBALL</t>
  </si>
  <si>
    <t>UT M.D. ANDERSON CANCER CENTER</t>
  </si>
  <si>
    <t>ANGELO STATE UNIVERSITY</t>
  </si>
  <si>
    <t>LUBBOCK CHRISTIAN UNIVERSITY</t>
  </si>
  <si>
    <t>OUR LADY OF THE LAKE UNIV/SA</t>
  </si>
  <si>
    <t>PAUL QUINN COLLEGE</t>
  </si>
  <si>
    <t>SOUTHWESTERN ADVENTIST UNIV</t>
  </si>
  <si>
    <t>TEXAS A&amp;M INTERNATIONAL UNIV</t>
  </si>
  <si>
    <t>TEXAS A&amp;M UNIV-CENTRAL TEXAS</t>
  </si>
  <si>
    <t>TEXAS A&amp;M UNIV-SAN ANTONIO</t>
  </si>
  <si>
    <t>TEXAS A&amp;M UNIVERSITY-TEXARKANA</t>
  </si>
  <si>
    <t>U. OF TEXAS-RIO GRANDE VALLEY</t>
  </si>
  <si>
    <t>UT HEALTH SCIENCE CTR/SA</t>
  </si>
  <si>
    <t>ALAMO CCD PALO ALTO COLLEGE</t>
  </si>
  <si>
    <t>AMARILLO COLLEGE</t>
  </si>
  <si>
    <t>CISCO COLLEGE</t>
  </si>
  <si>
    <t>COLLIN CO COMM COLL DISTRICT</t>
  </si>
  <si>
    <t>DCCCD BROOKHAVEN COLLEGE</t>
  </si>
  <si>
    <t>DCCCD EASTFIELD COLLEGE</t>
  </si>
  <si>
    <t>DCCCD EL CENTRO COLLEGE</t>
  </si>
  <si>
    <t>DCCCD RICHLAND COLLEGE</t>
  </si>
  <si>
    <t>EL PASO COMMUNITY COLLEGE DIST</t>
  </si>
  <si>
    <t>FRANK PHILLIPS COLLEGE</t>
  </si>
  <si>
    <t>HOWARD COLLEGE</t>
  </si>
  <si>
    <t>ODESSA COLLEGE</t>
  </si>
  <si>
    <t>SOUTH TEXAS COLLEGE</t>
  </si>
  <si>
    <t>TARRANT CO NORTHWEST CAMPUS</t>
  </si>
  <si>
    <t>TARRANT CO SOUTH CAMPUS</t>
  </si>
  <si>
    <t>TEXAS SOUTHMOST COLLEGE</t>
  </si>
  <si>
    <t>TEXAS STATE T. C. WEST TEXAS</t>
  </si>
  <si>
    <t>WEATHERFORD COLLEGE</t>
  </si>
  <si>
    <t>Nurse Practitioners</t>
  </si>
  <si>
    <t>Diagnostic Medical Sonographers</t>
  </si>
  <si>
    <t>TX TECH HSC-EL PASO</t>
  </si>
  <si>
    <t>TEXAS STATE T. C. MARSHALL</t>
  </si>
  <si>
    <t>Enrollment in Central Texas Institutions and at Institutions Out of Region</t>
  </si>
  <si>
    <t>Central Texas To:</t>
  </si>
  <si>
    <t>Occupations Adding the Most New Jobs or Growing the Fastest, 2014-2024, Central Texas</t>
  </si>
  <si>
    <t>Computer Systems Analysts</t>
  </si>
  <si>
    <t>Operations Research Analysts</t>
  </si>
  <si>
    <t>Web Developers</t>
  </si>
  <si>
    <t>Physical Therapist Assistants</t>
  </si>
  <si>
    <t>Central Texas Totals</t>
  </si>
  <si>
    <t>Content</t>
  </si>
  <si>
    <t>Occupations Adding the Most New Jobs or Growing the Fastest In a Region, 2014-2024</t>
  </si>
  <si>
    <t>Population Projections</t>
  </si>
  <si>
    <t>Enrollment at Institutions in Region</t>
  </si>
  <si>
    <t>Enrollment In and Out</t>
  </si>
  <si>
    <t>Occupation Growth</t>
  </si>
  <si>
    <t>Enrollment - Region of Residence</t>
  </si>
  <si>
    <t>This page provides a map of all the public and independent institutions of higher education in your region. Geographic location is important to consider in terms of access to higher education. The map may be especially useful in your planning around the high school to higher education direct enrollment target.</t>
  </si>
  <si>
    <t xml:space="preserve">This page presents the most recent estimates of population in your region, as well as projections of population in three age groups - 0-17 years, 18-24 years, and the critical 60X30TX age group - 25-34 years. Projections of the proportion of the population with a postsecondary credential needed to reach the 60x30 Goal are closely linked to population growth.  </t>
  </si>
  <si>
    <t>This page presents the most recent estimates of the proportion of residents, ages 25-34, who have earned any higher education credential. We refer to this proportion as the "60x30 educated population".  Projections of the educated population in 2020, 2025 and 2030 are based on current attainment levels in each region and projected changes in regional population.</t>
  </si>
  <si>
    <t>This page presents (1) the percent of completions awarded to different race/ethnicities and gender in your region and (2) the percent of regional completions by level of credential. 
   The statewide completion goal is to produce 550,000 certificates or associate, bachelor's and master's degrees (CABMs) in 2030. Within that goal, there are additional completion targets for Hispanic (285,000), African American (76,000), male (275,000) and economically disadvantaged (246,000) student populations. Breakouts of the most recent data on completions are presented by race/ethnicty and gender to assist in monitoring progress toward 60X30TX targets for Hispanic, African American, male, and economically disadvantaged students. It is important to note that the data for economically disadvantaged students includes only undergraduate degrees (certificate, associate, bachelor's).
   Data on completions by level provides information about the mix of certificates and degrees among different student populations in your region.</t>
  </si>
  <si>
    <t>This page presents the percentage of first-time undergraduates (FTUG) enrolled full-time at public universities that complete a bachelor's degree or enrolled at community and technical colleges (CTCs)  that complete a certificate, associate degree, or above within 6 years of initial enrollment.*  Further breakdowns by gender and race/ethnicity are provided.</t>
  </si>
  <si>
    <t>continued on next page</t>
  </si>
  <si>
    <t>60x30TX proposes that by 2030, 65% of high school graduates will enroll in an institution of higher education by the first fall after their graduation. The next four pages present data that emphasize the path from high school to higher education in your region. It includes the high school-to-higher education targets at the state and regional level, current levels of direct enrollment in higher education by sector, and data about the degrees earned by students who attended high school in your region.</t>
  </si>
  <si>
    <t xml:space="preserve">This page provides data on enrollment at institutions of higher education in your region. The graph highlights the disparity in enrollment among male and female students. Data are presented by race/ethnicity and sector for your region.  </t>
  </si>
  <si>
    <t>This page provides data from the Texas Workforce Commission that projects the occupations that will add the greatest number of jobs from now until 2024.   The table below identifies occupations with greatest growth in absolute number of jobs as well as occupations with highest percentage of growth.</t>
  </si>
  <si>
    <t>Regional Context Data Workbook - Central Texas Region</t>
  </si>
  <si>
    <t>% of HS Graduates in Higher Ed Meeting TSI Standards</t>
  </si>
  <si>
    <r>
      <rPr>
        <b/>
        <i/>
        <sz val="10.5"/>
        <color theme="1"/>
        <rFont val="Tahoma"/>
        <family val="2"/>
      </rPr>
      <t>60x30 Educated Population Goal: By 2030, at least 60 percent of Texans ages 25-34 will have a certificate or degree</t>
    </r>
    <r>
      <rPr>
        <b/>
        <sz val="10.5"/>
        <color theme="1"/>
        <rFont val="Tahoma"/>
        <family val="2"/>
      </rPr>
      <t xml:space="preserve">
</t>
    </r>
    <r>
      <rPr>
        <b/>
        <sz val="10"/>
        <color theme="1"/>
        <rFont val="Tahoma"/>
        <family val="2"/>
      </rPr>
      <t>Educational Attainment of Texas Residents Ages 25-34, 2015 to 2030, by Higher Education Region</t>
    </r>
    <r>
      <rPr>
        <b/>
        <sz val="10.5"/>
        <color theme="1"/>
        <rFont val="Tahoma"/>
        <family val="2"/>
      </rPr>
      <t xml:space="preserve">
</t>
    </r>
    <r>
      <rPr>
        <b/>
        <sz val="10"/>
        <color theme="1"/>
        <rFont val="Tahoma"/>
        <family val="2"/>
      </rPr>
      <t>2015 is Actual Data, 2020, 2025, and 2030 are Projections</t>
    </r>
    <r>
      <rPr>
        <b/>
        <sz val="10.5"/>
        <color theme="1"/>
        <rFont val="Tahoma"/>
        <family val="2"/>
      </rPr>
      <t xml:space="preserve">
</t>
    </r>
  </si>
  <si>
    <t>Projected educational attainment (% cert or higher postsecondary degree)</t>
  </si>
  <si>
    <t>2017 Regional Residents' Enrollments in Higher Education</t>
  </si>
  <si>
    <t>BLINN COLLEGE DISTRICT</t>
  </si>
  <si>
    <t>Completions (Certificate, Associate, Bachelor's, Master's) by Institution of Higher Education - Race/Ethnicity, Gender, Economically Disadvantaged Students - FY 2017</t>
  </si>
  <si>
    <t>This page presents (1) regional completion targets, (2) the number of completions at each institution of higher education in your region, and (3) the number of regional completions by level of credential for the most recent year (2017). 
   The statewide completion goal is to produce 550,000 certificates or associate, bachelor's and master's degrees (CABMs) in 2030. Within that goal, there are additional completion targets for Hispanic (285,000), African American (76,000), male (275,000) and economically disadvantaged (246,000) student populations. Breakouts of the most recent data on completions are presented by race/ethnicty and gender to assist in monitoring progress toward 60X30TX targets for Hispanic, African American, male, and economically disadvantaged students. It is important to note that the data for economically disadvantaged students includes only undergraduate degrees (certificate, associate, bachelor's).
   Data on completions by level provides information about the mix of certificates and degrees among different student populations in your region.</t>
  </si>
  <si>
    <t>Completions by Level - FY 2017</t>
  </si>
  <si>
    <t>Completions by Economically Disadvantaged Students- FY 2017</t>
  </si>
  <si>
    <t>UNT HEALTH SCIENCE CENTER</t>
  </si>
  <si>
    <t>Six-Year Graduation Rates of First Time Undergraduates (FTUG) at Public Universities (Bachelor's Degrees)- Fall 2011 Cohort</t>
  </si>
  <si>
    <t>Six-Year Graduation Rates of First Time Undergraduates (FTUG) at Public CTCs (Certificate, Associate or above) - Fall 2011 Cohort</t>
  </si>
  <si>
    <t>2009, 2010, &amp; 2011 High School Graduates by Region</t>
  </si>
  <si>
    <t>FY 2009, 2010, &amp; 2011 Public HS Graduates who Earned a Degree or Certificate within Six Years of HS Graduation</t>
  </si>
  <si>
    <t>SOUTH TEXAS COL OF LAW HOUSTON</t>
  </si>
  <si>
    <t>Percent of High School Graduates (2016-2017) enrolling in Higher Education (Fall 2017)</t>
  </si>
  <si>
    <t>High School Graduates (2016-2017) Enrolling in Higher Education (Fall 2017) by Race/Ethnicity</t>
  </si>
  <si>
    <t>***Counts are combined totals for 2009, 2010, and 2011 high school graduates.</t>
  </si>
  <si>
    <r>
      <rPr>
        <i/>
        <sz val="10"/>
        <color theme="1"/>
        <rFont val="Tahoma"/>
        <family val="2"/>
      </rPr>
      <t>60x30TX</t>
    </r>
    <r>
      <rPr>
        <sz val="10"/>
        <color theme="1"/>
        <rFont val="Tahoma"/>
        <family val="2"/>
      </rPr>
      <t xml:space="preserve"> proposes that by 2030, 65% of high school graduates will enroll in an institution of higher education by the first fall after their graduation. This page presents data that emphasize the path from high school to higher education in your region. The first table below follows a cohort of 8th grade students from 2007 until 2017. It shows the proportion of that cohort who graduated from high school, enrolled in higher education and completed a certificate or degree.  The second graph compares the percent of high school graduates meeting college readiness (referred to as TSI readiness) in math, writing and reading in the state and in your region. The last set of graphs highlights the decreasing levels of college readiness over the last three years. It is important to note that in 2015 state assessment policies changed such that the STAAR End-of-Course (EOC) assessments which demonstrate college readiness, Algebra II and English III, were no longer required and rarely offered across districts.</t>
    </r>
  </si>
  <si>
    <t>Student Enrollment in Higher Education by Residence Prior to Enrollment</t>
  </si>
  <si>
    <t>This page provides data about enrollment in higher education among students who completed high school or were residing in your region prior to enrollment. The tables and graphs highlight changes in 4-year and 2-year enrollment between 2000 and 2017.  Data are broken out by sector and race/ethnicity.</t>
  </si>
  <si>
    <t xml:space="preserve">This page shows how many students from your region enroll in higher education institutions located in the same region and how many enroll in institutions outside of the region.  For enrollment in your region, data are provided for each institution. </t>
  </si>
  <si>
    <t>Average Annual Earnings of FY 2007 Graduates over 10 Years</t>
  </si>
  <si>
    <t>Year (Years after Graduation)</t>
  </si>
  <si>
    <t>2007 Graduates</t>
  </si>
  <si>
    <t>% Found with Earnings</t>
  </si>
  <si>
    <t>Highest Degree or Award</t>
  </si>
  <si>
    <r>
      <t xml:space="preserve">2008 </t>
    </r>
    <r>
      <rPr>
        <b/>
        <i/>
        <sz val="11"/>
        <color theme="1"/>
        <rFont val="Calibri"/>
        <family val="2"/>
        <scheme val="minor"/>
      </rPr>
      <t>(1 year)</t>
    </r>
  </si>
  <si>
    <t>2012 (5 years)</t>
  </si>
  <si>
    <t>2017 (10 years)</t>
  </si>
  <si>
    <t>Baccalaureate</t>
  </si>
  <si>
    <t>Doctoral</t>
  </si>
  <si>
    <t>Professional</t>
  </si>
  <si>
    <t>Source: TWC, THECB</t>
  </si>
  <si>
    <t>Completion Targets Submitted to the THECB August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</si>
</sst>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quot;$&quot;* #,##0.00_);_(&quot;$&quot;* \(#,##0.00\);_(&quot;$&quot;* &quot;-&quot;??_);_(@_)"/>
    <numFmt numFmtId="43" formatCode="_(* #,##0.00_);_(* \(#,##0.00\);_(* &quot;-&quot;??_);_(@_)"/>
    <numFmt numFmtId="164" formatCode="0.0%"/>
    <numFmt numFmtId="165" formatCode="_(* #,##0_);_(* \(#,##0\);_(* &quot;-&quot;??_);_(@_)"/>
    <numFmt numFmtId="166" formatCode="0.0"/>
    <numFmt numFmtId="167" formatCode="0.000"/>
    <numFmt numFmtId="168" formatCode="_(&quot;$&quot;* #,##0_);_(&quot;$&quot;* \(#,##0\);_(&quot;$&quot;* &quot;-&quot;??_);_(@_)"/>
  </numFmts>
  <fonts count="72" x14ac:knownFonts="1">
    <font>
      <sz val="11"/>
      <color theme="1"/>
      <name val="Calibri"/>
      <family val="2"/>
      <scheme val="minor"/>
    </font>
    <font>
      <sz val="11"/>
      <color indexed="8"/>
      <name val="Calibri"/>
      <family val="2"/>
    </font>
    <font>
      <sz val="11"/>
      <color indexed="8"/>
      <name val="Calibri"/>
      <family val="2"/>
    </font>
    <font>
      <sz val="10"/>
      <name val="MS Sans Serif"/>
      <family val="2"/>
    </font>
    <font>
      <sz val="10"/>
      <name val="Tahoma"/>
      <family val="2"/>
    </font>
    <font>
      <sz val="11"/>
      <color indexed="8"/>
      <name val="Calibri"/>
      <family val="2"/>
    </font>
    <font>
      <b/>
      <sz val="10"/>
      <color indexed="8"/>
      <name val="Tahoma"/>
      <family val="2"/>
    </font>
    <font>
      <b/>
      <sz val="10"/>
      <name val="Tahoma"/>
      <family val="2"/>
    </font>
    <font>
      <sz val="10"/>
      <name val="Arial"/>
      <family val="2"/>
    </font>
    <font>
      <sz val="11"/>
      <name val="Tahoma"/>
      <family val="2"/>
    </font>
    <font>
      <b/>
      <i/>
      <sz val="10"/>
      <name val="Tahoma"/>
      <family val="2"/>
    </font>
    <font>
      <sz val="10"/>
      <name val="Arial"/>
      <family val="2"/>
    </font>
    <font>
      <sz val="11"/>
      <color theme="1"/>
      <name val="Calibri"/>
      <family val="2"/>
      <scheme val="minor"/>
    </font>
    <font>
      <sz val="8"/>
      <color theme="1"/>
      <name val="Arial"/>
      <family val="2"/>
    </font>
    <font>
      <sz val="11"/>
      <color theme="0"/>
      <name val="Calibri"/>
      <family val="2"/>
      <scheme val="minor"/>
    </font>
    <font>
      <sz val="8"/>
      <color theme="0"/>
      <name val="Arial"/>
      <family val="2"/>
    </font>
    <font>
      <sz val="11"/>
      <color rgb="FF9C0006"/>
      <name val="Calibri"/>
      <family val="2"/>
      <scheme val="minor"/>
    </font>
    <font>
      <sz val="8"/>
      <color rgb="FF9C0006"/>
      <name val="Arial"/>
      <family val="2"/>
    </font>
    <font>
      <b/>
      <sz val="11"/>
      <color rgb="FFFA7D00"/>
      <name val="Calibri"/>
      <family val="2"/>
      <scheme val="minor"/>
    </font>
    <font>
      <b/>
      <sz val="8"/>
      <color rgb="FFFA7D00"/>
      <name val="Arial"/>
      <family val="2"/>
    </font>
    <font>
      <b/>
      <sz val="11"/>
      <color theme="0"/>
      <name val="Calibri"/>
      <family val="2"/>
      <scheme val="minor"/>
    </font>
    <font>
      <b/>
      <sz val="8"/>
      <color theme="0"/>
      <name val="Arial"/>
      <family val="2"/>
    </font>
    <font>
      <i/>
      <sz val="11"/>
      <color rgb="FF7F7F7F"/>
      <name val="Calibri"/>
      <family val="2"/>
      <scheme val="minor"/>
    </font>
    <font>
      <i/>
      <sz val="8"/>
      <color rgb="FF7F7F7F"/>
      <name val="Arial"/>
      <family val="2"/>
    </font>
    <font>
      <sz val="11"/>
      <color rgb="FF006100"/>
      <name val="Calibri"/>
      <family val="2"/>
      <scheme val="minor"/>
    </font>
    <font>
      <sz val="8"/>
      <color rgb="FF006100"/>
      <name val="Arial"/>
      <family val="2"/>
    </font>
    <font>
      <b/>
      <sz val="15"/>
      <color theme="3"/>
      <name val="Calibri"/>
      <family val="2"/>
      <scheme val="minor"/>
    </font>
    <font>
      <b/>
      <sz val="15"/>
      <color theme="3"/>
      <name val="Arial"/>
      <family val="2"/>
    </font>
    <font>
      <b/>
      <sz val="13"/>
      <color theme="3"/>
      <name val="Calibri"/>
      <family val="2"/>
      <scheme val="minor"/>
    </font>
    <font>
      <b/>
      <sz val="13"/>
      <color theme="3"/>
      <name val="Arial"/>
      <family val="2"/>
    </font>
    <font>
      <b/>
      <sz val="11"/>
      <color theme="3"/>
      <name val="Calibri"/>
      <family val="2"/>
      <scheme val="minor"/>
    </font>
    <font>
      <b/>
      <sz val="11"/>
      <color theme="3"/>
      <name val="Arial"/>
      <family val="2"/>
    </font>
    <font>
      <u/>
      <sz val="11"/>
      <color theme="10"/>
      <name val="Calibri"/>
      <family val="2"/>
    </font>
    <font>
      <u/>
      <sz val="10"/>
      <color theme="10"/>
      <name val="Arial"/>
      <family val="2"/>
    </font>
    <font>
      <sz val="11"/>
      <color rgb="FF3F3F76"/>
      <name val="Calibri"/>
      <family val="2"/>
      <scheme val="minor"/>
    </font>
    <font>
      <sz val="8"/>
      <color rgb="FF3F3F76"/>
      <name val="Arial"/>
      <family val="2"/>
    </font>
    <font>
      <sz val="11"/>
      <color rgb="FFFA7D00"/>
      <name val="Calibri"/>
      <family val="2"/>
      <scheme val="minor"/>
    </font>
    <font>
      <sz val="8"/>
      <color rgb="FFFA7D00"/>
      <name val="Arial"/>
      <family val="2"/>
    </font>
    <font>
      <sz val="11"/>
      <color rgb="FF9C6500"/>
      <name val="Calibri"/>
      <family val="2"/>
      <scheme val="minor"/>
    </font>
    <font>
      <sz val="8"/>
      <color rgb="FF9C6500"/>
      <name val="Arial"/>
      <family val="2"/>
    </font>
    <font>
      <sz val="10"/>
      <color theme="1"/>
      <name val="Arial"/>
      <family val="2"/>
    </font>
    <font>
      <sz val="11"/>
      <color rgb="FF000000"/>
      <name val="Calibri"/>
      <family val="2"/>
      <scheme val="minor"/>
    </font>
    <font>
      <b/>
      <sz val="11"/>
      <color rgb="FF3F3F3F"/>
      <name val="Calibri"/>
      <family val="2"/>
      <scheme val="minor"/>
    </font>
    <font>
      <b/>
      <sz val="8"/>
      <color rgb="FF3F3F3F"/>
      <name val="Arial"/>
      <family val="2"/>
    </font>
    <font>
      <b/>
      <sz val="18"/>
      <color theme="3"/>
      <name val="Cambria"/>
      <family val="2"/>
      <scheme val="major"/>
    </font>
    <font>
      <b/>
      <sz val="11"/>
      <color theme="1"/>
      <name val="Calibri"/>
      <family val="2"/>
      <scheme val="minor"/>
    </font>
    <font>
      <b/>
      <sz val="8"/>
      <color theme="1"/>
      <name val="Arial"/>
      <family val="2"/>
    </font>
    <font>
      <sz val="11"/>
      <color rgb="FFFF0000"/>
      <name val="Calibri"/>
      <family val="2"/>
      <scheme val="minor"/>
    </font>
    <font>
      <sz val="8"/>
      <color rgb="FFFF0000"/>
      <name val="Arial"/>
      <family val="2"/>
    </font>
    <font>
      <sz val="11"/>
      <color theme="1"/>
      <name val="Tahoma"/>
      <family val="2"/>
    </font>
    <font>
      <b/>
      <sz val="11"/>
      <color theme="1"/>
      <name val="Tahoma"/>
      <family val="2"/>
    </font>
    <font>
      <b/>
      <sz val="10"/>
      <color theme="1"/>
      <name val="Tahoma"/>
      <family val="2"/>
    </font>
    <font>
      <sz val="10"/>
      <color theme="1"/>
      <name val="Tahoma"/>
      <family val="2"/>
    </font>
    <font>
      <u/>
      <sz val="11"/>
      <color theme="1"/>
      <name val="Tahoma"/>
      <family val="2"/>
    </font>
    <font>
      <sz val="11"/>
      <color theme="0"/>
      <name val="Tahoma"/>
      <family val="2"/>
    </font>
    <font>
      <u/>
      <sz val="10"/>
      <color theme="10"/>
      <name val="Tahoma"/>
      <family val="2"/>
    </font>
    <font>
      <sz val="10"/>
      <color theme="0"/>
      <name val="Tahoma"/>
      <family val="2"/>
    </font>
    <font>
      <sz val="10"/>
      <color theme="1"/>
      <name val="Wingdings 2"/>
      <family val="1"/>
      <charset val="2"/>
    </font>
    <font>
      <sz val="10"/>
      <color theme="1"/>
      <name val="Calibri"/>
      <family val="2"/>
      <scheme val="minor"/>
    </font>
    <font>
      <b/>
      <sz val="10"/>
      <color theme="0"/>
      <name val="Tahoma"/>
      <family val="2"/>
    </font>
    <font>
      <b/>
      <sz val="9"/>
      <color theme="1"/>
      <name val="Tahoma"/>
      <family val="2"/>
    </font>
    <font>
      <i/>
      <sz val="10"/>
      <color theme="1"/>
      <name val="Tahoma"/>
      <family val="2"/>
    </font>
    <font>
      <b/>
      <i/>
      <sz val="10"/>
      <color theme="1"/>
      <name val="Tahoma"/>
      <family val="2"/>
    </font>
    <font>
      <sz val="10"/>
      <color theme="0" tint="-4.9989318521683403E-2"/>
      <name val="Tahoma"/>
      <family val="2"/>
    </font>
    <font>
      <b/>
      <sz val="10"/>
      <color rgb="FF005F84"/>
      <name val="Tahoma"/>
      <family val="2"/>
    </font>
    <font>
      <sz val="10"/>
      <color rgb="FFFF0000"/>
      <name val="Tahoma"/>
      <family val="2"/>
    </font>
    <font>
      <u/>
      <sz val="10"/>
      <color theme="1"/>
      <name val="Tahoma"/>
      <family val="2"/>
    </font>
    <font>
      <sz val="36"/>
      <color theme="1"/>
      <name val="Tahoma"/>
      <family val="2"/>
    </font>
    <font>
      <sz val="11"/>
      <color rgb="FFFF0000"/>
      <name val="Tahoma"/>
      <family val="2"/>
    </font>
    <font>
      <b/>
      <sz val="10.5"/>
      <color theme="1"/>
      <name val="Tahoma"/>
      <family val="2"/>
    </font>
    <font>
      <b/>
      <i/>
      <sz val="10.5"/>
      <color theme="1"/>
      <name val="Tahoma"/>
      <family val="2"/>
    </font>
    <font>
      <b/>
      <i/>
      <sz val="11"/>
      <color theme="1"/>
      <name val="Calibri"/>
      <family val="2"/>
      <scheme val="minor"/>
    </font>
  </fonts>
  <fills count="39">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005F84"/>
        <bgColor indexed="64"/>
      </patternFill>
    </fill>
    <fill>
      <patternFill patternType="solid">
        <fgColor theme="0" tint="-4.9989318521683403E-2"/>
        <bgColor indexed="64"/>
      </patternFill>
    </fill>
    <fill>
      <patternFill patternType="solid">
        <fgColor rgb="FFEDF3F9"/>
        <bgColor indexed="64"/>
      </patternFill>
    </fill>
    <fill>
      <patternFill patternType="solid">
        <fgColor theme="0" tint="-0.14999847407452621"/>
        <bgColor indexed="64"/>
      </patternFill>
    </fill>
    <fill>
      <patternFill patternType="solid">
        <fgColor rgb="FFFFD74E"/>
        <bgColor indexed="64"/>
      </patternFill>
    </fill>
  </fills>
  <borders count="125">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rgb="FF000000"/>
      </right>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right/>
      <top style="thin">
        <color rgb="FF000000"/>
      </top>
      <bottom/>
      <diagonal/>
    </border>
    <border>
      <left/>
      <right/>
      <top style="thin">
        <color rgb="FF000000"/>
      </top>
      <bottom style="thin">
        <color rgb="FF000000"/>
      </bottom>
      <diagonal/>
    </border>
    <border>
      <left style="thin">
        <color indexed="64"/>
      </left>
      <right style="thin">
        <color indexed="64"/>
      </right>
      <top style="thick">
        <color rgb="FF005F84"/>
      </top>
      <bottom style="thin">
        <color indexed="64"/>
      </bottom>
      <diagonal/>
    </border>
    <border>
      <left style="thin">
        <color indexed="64"/>
      </left>
      <right style="thick">
        <color rgb="FF005F84"/>
      </right>
      <top style="thick">
        <color rgb="FF005F84"/>
      </top>
      <bottom style="thin">
        <color indexed="64"/>
      </bottom>
      <diagonal/>
    </border>
    <border>
      <left style="thin">
        <color indexed="64"/>
      </left>
      <right style="thick">
        <color rgb="FF005F84"/>
      </right>
      <top style="thin">
        <color indexed="64"/>
      </top>
      <bottom style="thin">
        <color indexed="64"/>
      </bottom>
      <diagonal/>
    </border>
    <border>
      <left style="thick">
        <color rgb="FF005F84"/>
      </left>
      <right style="thin">
        <color indexed="64"/>
      </right>
      <top style="thin">
        <color indexed="64"/>
      </top>
      <bottom style="thin">
        <color indexed="64"/>
      </bottom>
      <diagonal/>
    </border>
    <border>
      <left style="thick">
        <color rgb="FF005F84"/>
      </left>
      <right style="thin">
        <color indexed="64"/>
      </right>
      <top style="thin">
        <color indexed="64"/>
      </top>
      <bottom style="thick">
        <color rgb="FF005F84"/>
      </bottom>
      <diagonal/>
    </border>
    <border>
      <left style="thin">
        <color indexed="64"/>
      </left>
      <right style="thin">
        <color indexed="64"/>
      </right>
      <top style="thin">
        <color indexed="64"/>
      </top>
      <bottom style="thick">
        <color rgb="FF005F84"/>
      </bottom>
      <diagonal/>
    </border>
    <border>
      <left style="thin">
        <color indexed="64"/>
      </left>
      <right style="thick">
        <color rgb="FF005F84"/>
      </right>
      <top style="thin">
        <color indexed="64"/>
      </top>
      <bottom style="thick">
        <color rgb="FF005F84"/>
      </bottom>
      <diagonal/>
    </border>
    <border>
      <left style="thin">
        <color theme="0"/>
      </left>
      <right style="thin">
        <color indexed="64"/>
      </right>
      <top/>
      <bottom style="thin">
        <color indexed="64"/>
      </bottom>
      <diagonal/>
    </border>
    <border>
      <left style="thin">
        <color indexed="64"/>
      </left>
      <right style="thin">
        <color indexed="64"/>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rgb="FF000000"/>
      </left>
      <right style="thin">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5F84"/>
      </left>
      <right/>
      <top style="thin">
        <color rgb="FF005F84"/>
      </top>
      <bottom style="thin">
        <color rgb="FF005F84"/>
      </bottom>
      <diagonal/>
    </border>
    <border>
      <left/>
      <right/>
      <top style="thin">
        <color rgb="FF005F84"/>
      </top>
      <bottom style="thin">
        <color rgb="FF005F84"/>
      </bottom>
      <diagonal/>
    </border>
    <border>
      <left/>
      <right style="thin">
        <color rgb="FF005F84"/>
      </right>
      <top style="thin">
        <color rgb="FF005F84"/>
      </top>
      <bottom style="thin">
        <color rgb="FF005F84"/>
      </bottom>
      <diagonal/>
    </border>
    <border>
      <left style="thin">
        <color rgb="FF005F84"/>
      </left>
      <right/>
      <top style="thin">
        <color rgb="FF005F84"/>
      </top>
      <bottom/>
      <diagonal/>
    </border>
    <border>
      <left/>
      <right/>
      <top style="thin">
        <color rgb="FF005F84"/>
      </top>
      <bottom/>
      <diagonal/>
    </border>
    <border>
      <left/>
      <right style="thin">
        <color rgb="FF005F84"/>
      </right>
      <top style="thin">
        <color rgb="FF005F84"/>
      </top>
      <bottom/>
      <diagonal/>
    </border>
    <border>
      <left style="thin">
        <color rgb="FF005F84"/>
      </left>
      <right/>
      <top/>
      <bottom/>
      <diagonal/>
    </border>
    <border>
      <left/>
      <right style="thin">
        <color rgb="FF005F84"/>
      </right>
      <top/>
      <bottom/>
      <diagonal/>
    </border>
    <border>
      <left style="thin">
        <color rgb="FF005F84"/>
      </left>
      <right/>
      <top/>
      <bottom style="thin">
        <color rgb="FF005F84"/>
      </bottom>
      <diagonal/>
    </border>
    <border>
      <left/>
      <right/>
      <top/>
      <bottom style="thin">
        <color rgb="FF005F84"/>
      </bottom>
      <diagonal/>
    </border>
    <border>
      <left/>
      <right style="thin">
        <color rgb="FF005F84"/>
      </right>
      <top/>
      <bottom style="thin">
        <color rgb="FF005F84"/>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medium">
        <color indexed="64"/>
      </left>
      <right style="medium">
        <color indexed="64"/>
      </right>
      <top style="thin">
        <color rgb="FF000000"/>
      </top>
      <bottom style="thin">
        <color rgb="FF000000"/>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bottom style="thin">
        <color rgb="FF000000"/>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rgb="FF000000"/>
      </left>
      <right style="thin">
        <color rgb="FF000000"/>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ck">
        <color rgb="FF005F84"/>
      </left>
      <right style="thin">
        <color indexed="64"/>
      </right>
      <top style="thick">
        <color rgb="FF005F8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auto="1"/>
      </left>
      <right style="thin">
        <color indexed="64"/>
      </right>
      <top style="thin">
        <color auto="1"/>
      </top>
      <bottom style="hair">
        <color auto="1"/>
      </bottom>
      <diagonal/>
    </border>
    <border>
      <left style="thin">
        <color auto="1"/>
      </left>
      <right style="thin">
        <color indexed="64"/>
      </right>
      <top style="hair">
        <color auto="1"/>
      </top>
      <bottom style="thin">
        <color indexed="64"/>
      </bottom>
      <diagonal/>
    </border>
    <border>
      <left style="thin">
        <color rgb="FF000000"/>
      </left>
      <right/>
      <top style="medium">
        <color indexed="64"/>
      </top>
      <bottom style="thin">
        <color rgb="FF000000"/>
      </bottom>
      <diagonal/>
    </border>
    <border>
      <left style="medium">
        <color indexed="64"/>
      </left>
      <right style="medium">
        <color indexed="64"/>
      </right>
      <top style="thin">
        <color rgb="FF000000"/>
      </top>
      <bottom style="medium">
        <color indexed="64"/>
      </bottom>
      <diagonal/>
    </border>
    <border>
      <left style="thin">
        <color theme="0"/>
      </left>
      <right style="thin">
        <color indexed="64"/>
      </right>
      <top style="thin">
        <color indexed="64"/>
      </top>
      <bottom/>
      <diagonal/>
    </border>
    <border>
      <left style="medium">
        <color rgb="FF005F84"/>
      </left>
      <right style="thin">
        <color indexed="64"/>
      </right>
      <top style="medium">
        <color rgb="FF005F84"/>
      </top>
      <bottom/>
      <diagonal/>
    </border>
    <border>
      <left style="thin">
        <color indexed="64"/>
      </left>
      <right style="thin">
        <color indexed="64"/>
      </right>
      <top style="medium">
        <color rgb="FF005F84"/>
      </top>
      <bottom style="thin">
        <color indexed="64"/>
      </bottom>
      <diagonal/>
    </border>
    <border>
      <left style="thin">
        <color indexed="64"/>
      </left>
      <right style="medium">
        <color rgb="FF005F84"/>
      </right>
      <top style="medium">
        <color rgb="FF005F84"/>
      </top>
      <bottom style="thin">
        <color indexed="64"/>
      </bottom>
      <diagonal/>
    </border>
    <border>
      <left style="medium">
        <color rgb="FF005F84"/>
      </left>
      <right style="thin">
        <color indexed="64"/>
      </right>
      <top/>
      <bottom/>
      <diagonal/>
    </border>
    <border>
      <left style="thin">
        <color indexed="64"/>
      </left>
      <right style="medium">
        <color rgb="FF005F84"/>
      </right>
      <top style="thin">
        <color indexed="64"/>
      </top>
      <bottom style="thin">
        <color indexed="64"/>
      </bottom>
      <diagonal/>
    </border>
    <border>
      <left style="medium">
        <color rgb="FF005F84"/>
      </left>
      <right style="thin">
        <color indexed="64"/>
      </right>
      <top/>
      <bottom style="thin">
        <color indexed="64"/>
      </bottom>
      <diagonal/>
    </border>
    <border>
      <left style="medium">
        <color rgb="FF005F84"/>
      </left>
      <right style="thin">
        <color indexed="64"/>
      </right>
      <top style="thin">
        <color indexed="64"/>
      </top>
      <bottom/>
      <diagonal/>
    </border>
    <border>
      <left style="medium">
        <color rgb="FF005F84"/>
      </left>
      <right style="thin">
        <color indexed="64"/>
      </right>
      <top style="thin">
        <color indexed="64"/>
      </top>
      <bottom style="thin">
        <color indexed="64"/>
      </bottom>
      <diagonal/>
    </border>
    <border>
      <left style="medium">
        <color rgb="FF005F84"/>
      </left>
      <right style="thin">
        <color indexed="64"/>
      </right>
      <top style="thin">
        <color indexed="64"/>
      </top>
      <bottom style="medium">
        <color rgb="FF005F84"/>
      </bottom>
      <diagonal/>
    </border>
    <border>
      <left style="thin">
        <color indexed="64"/>
      </left>
      <right/>
      <top style="thin">
        <color indexed="64"/>
      </top>
      <bottom style="medium">
        <color rgb="FF005F84"/>
      </bottom>
      <diagonal/>
    </border>
    <border>
      <left style="thin">
        <color rgb="FF005F84"/>
      </left>
      <right style="thin">
        <color indexed="64"/>
      </right>
      <top style="thin">
        <color rgb="FF005F84"/>
      </top>
      <bottom style="medium">
        <color rgb="FF005F84"/>
      </bottom>
      <diagonal/>
    </border>
    <border>
      <left style="thin">
        <color indexed="64"/>
      </left>
      <right style="medium">
        <color rgb="FF005F84"/>
      </right>
      <top style="thin">
        <color indexed="64"/>
      </top>
      <bottom style="medium">
        <color rgb="FF005F84"/>
      </bottom>
      <diagonal/>
    </border>
    <border>
      <left style="medium">
        <color indexed="64"/>
      </left>
      <right style="thin">
        <color indexed="64"/>
      </right>
      <top/>
      <bottom style="medium">
        <color indexed="64"/>
      </bottom>
      <diagonal/>
    </border>
    <border>
      <left style="thin">
        <color rgb="FF005F84"/>
      </left>
      <right style="thin">
        <color indexed="64"/>
      </right>
      <top style="thin">
        <color rgb="FF005F84"/>
      </top>
      <bottom style="thin">
        <color indexed="64"/>
      </bottom>
      <diagonal/>
    </border>
    <border>
      <left style="thin">
        <color indexed="64"/>
      </left>
      <right style="thin">
        <color indexed="64"/>
      </right>
      <top style="thin">
        <color rgb="FF005F84"/>
      </top>
      <bottom style="thin">
        <color indexed="64"/>
      </bottom>
      <diagonal/>
    </border>
    <border>
      <left style="thin">
        <color indexed="64"/>
      </left>
      <right style="thin">
        <color rgb="FF005F84"/>
      </right>
      <top style="thin">
        <color rgb="FF005F84"/>
      </top>
      <bottom style="thin">
        <color indexed="64"/>
      </bottom>
      <diagonal/>
    </border>
    <border>
      <left style="thin">
        <color indexed="64"/>
      </left>
      <right style="thin">
        <color rgb="FF005F84"/>
      </right>
      <top style="thin">
        <color indexed="64"/>
      </top>
      <bottom style="thin">
        <color indexed="64"/>
      </bottom>
      <diagonal/>
    </border>
    <border>
      <left style="thin">
        <color rgb="FF005F84"/>
      </left>
      <right style="thin">
        <color indexed="64"/>
      </right>
      <top style="thin">
        <color indexed="64"/>
      </top>
      <bottom style="thin">
        <color indexed="64"/>
      </bottom>
      <diagonal/>
    </border>
    <border>
      <left style="thin">
        <color rgb="FF005F84"/>
      </left>
      <right style="thin">
        <color indexed="64"/>
      </right>
      <top style="thin">
        <color indexed="64"/>
      </top>
      <bottom style="thin">
        <color rgb="FF005F84"/>
      </bottom>
      <diagonal/>
    </border>
    <border>
      <left style="thin">
        <color indexed="64"/>
      </left>
      <right style="thin">
        <color indexed="64"/>
      </right>
      <top style="thin">
        <color indexed="64"/>
      </top>
      <bottom style="thin">
        <color rgb="FF005F84"/>
      </bottom>
      <diagonal/>
    </border>
    <border>
      <left style="thin">
        <color indexed="64"/>
      </left>
      <right style="thin">
        <color rgb="FF005F84"/>
      </right>
      <top style="thin">
        <color indexed="64"/>
      </top>
      <bottom style="thin">
        <color rgb="FF005F84"/>
      </bottom>
      <diagonal/>
    </border>
  </borders>
  <cellStyleXfs count="134">
    <xf numFmtId="0" fontId="0" fillId="0" borderId="0"/>
    <xf numFmtId="0" fontId="12"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2"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2"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2"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2"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2"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2"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2"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2"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2"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2"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2"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4" fillId="14" borderId="0" applyNumberFormat="0" applyBorder="0" applyAlignment="0" applyProtection="0"/>
    <xf numFmtId="0" fontId="15" fillId="14" borderId="0" applyNumberFormat="0" applyBorder="0" applyAlignment="0" applyProtection="0"/>
    <xf numFmtId="0" fontId="14" fillId="15" borderId="0" applyNumberFormat="0" applyBorder="0" applyAlignment="0" applyProtection="0"/>
    <xf numFmtId="0" fontId="15" fillId="15" borderId="0" applyNumberFormat="0" applyBorder="0" applyAlignment="0" applyProtection="0"/>
    <xf numFmtId="0" fontId="14" fillId="16" borderId="0" applyNumberFormat="0" applyBorder="0" applyAlignment="0" applyProtection="0"/>
    <xf numFmtId="0" fontId="15" fillId="16" borderId="0" applyNumberFormat="0" applyBorder="0" applyAlignment="0" applyProtection="0"/>
    <xf numFmtId="0" fontId="14" fillId="17" borderId="0" applyNumberFormat="0" applyBorder="0" applyAlignment="0" applyProtection="0"/>
    <xf numFmtId="0" fontId="15" fillId="17" borderId="0" applyNumberFormat="0" applyBorder="0" applyAlignment="0" applyProtection="0"/>
    <xf numFmtId="0" fontId="14" fillId="18" borderId="0" applyNumberFormat="0" applyBorder="0" applyAlignment="0" applyProtection="0"/>
    <xf numFmtId="0" fontId="15" fillId="18" borderId="0" applyNumberFormat="0" applyBorder="0" applyAlignment="0" applyProtection="0"/>
    <xf numFmtId="0" fontId="14" fillId="19" borderId="0" applyNumberFormat="0" applyBorder="0" applyAlignment="0" applyProtection="0"/>
    <xf numFmtId="0" fontId="15" fillId="19" borderId="0" applyNumberFormat="0" applyBorder="0" applyAlignment="0" applyProtection="0"/>
    <xf numFmtId="0" fontId="14" fillId="20" borderId="0" applyNumberFormat="0" applyBorder="0" applyAlignment="0" applyProtection="0"/>
    <xf numFmtId="0" fontId="15" fillId="20" borderId="0" applyNumberFormat="0" applyBorder="0" applyAlignment="0" applyProtection="0"/>
    <xf numFmtId="0" fontId="14" fillId="21" borderId="0" applyNumberFormat="0" applyBorder="0" applyAlignment="0" applyProtection="0"/>
    <xf numFmtId="0" fontId="15" fillId="21" borderId="0" applyNumberFormat="0" applyBorder="0" applyAlignment="0" applyProtection="0"/>
    <xf numFmtId="0" fontId="14" fillId="22" borderId="0" applyNumberFormat="0" applyBorder="0" applyAlignment="0" applyProtection="0"/>
    <xf numFmtId="0" fontId="15" fillId="22" borderId="0" applyNumberFormat="0" applyBorder="0" applyAlignment="0" applyProtection="0"/>
    <xf numFmtId="0" fontId="14" fillId="23" borderId="0" applyNumberFormat="0" applyBorder="0" applyAlignment="0" applyProtection="0"/>
    <xf numFmtId="0" fontId="15" fillId="23" borderId="0" applyNumberFormat="0" applyBorder="0" applyAlignment="0" applyProtection="0"/>
    <xf numFmtId="0" fontId="14" fillId="24" borderId="0" applyNumberFormat="0" applyBorder="0" applyAlignment="0" applyProtection="0"/>
    <xf numFmtId="0" fontId="15" fillId="24" borderId="0" applyNumberFormat="0" applyBorder="0" applyAlignment="0" applyProtection="0"/>
    <xf numFmtId="0" fontId="14" fillId="25" borderId="0" applyNumberFormat="0" applyBorder="0" applyAlignment="0" applyProtection="0"/>
    <xf numFmtId="0" fontId="15" fillId="25" borderId="0" applyNumberFormat="0" applyBorder="0" applyAlignment="0" applyProtection="0"/>
    <xf numFmtId="0" fontId="16" fillId="26" borderId="0" applyNumberFormat="0" applyBorder="0" applyAlignment="0" applyProtection="0"/>
    <xf numFmtId="0" fontId="17" fillId="26" borderId="0" applyNumberFormat="0" applyBorder="0" applyAlignment="0" applyProtection="0"/>
    <xf numFmtId="0" fontId="18" fillId="27" borderId="16" applyNumberFormat="0" applyAlignment="0" applyProtection="0"/>
    <xf numFmtId="0" fontId="19" fillId="27" borderId="16" applyNumberFormat="0" applyAlignment="0" applyProtection="0"/>
    <xf numFmtId="0" fontId="20" fillId="28" borderId="17" applyNumberFormat="0" applyAlignment="0" applyProtection="0"/>
    <xf numFmtId="0" fontId="21" fillId="28" borderId="17" applyNumberFormat="0" applyAlignment="0" applyProtection="0"/>
    <xf numFmtId="43" fontId="1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29" borderId="0" applyNumberFormat="0" applyBorder="0" applyAlignment="0" applyProtection="0"/>
    <xf numFmtId="0" fontId="25" fillId="29" borderId="0" applyNumberFormat="0" applyBorder="0" applyAlignment="0" applyProtection="0"/>
    <xf numFmtId="0" fontId="26" fillId="0" borderId="18" applyNumberFormat="0" applyFill="0" applyAlignment="0" applyProtection="0"/>
    <xf numFmtId="0" fontId="27" fillId="0" borderId="18" applyNumberFormat="0" applyFill="0" applyAlignment="0" applyProtection="0"/>
    <xf numFmtId="0" fontId="28" fillId="0" borderId="19" applyNumberFormat="0" applyFill="0" applyAlignment="0" applyProtection="0"/>
    <xf numFmtId="0" fontId="29" fillId="0" borderId="19" applyNumberFormat="0" applyFill="0" applyAlignment="0" applyProtection="0"/>
    <xf numFmtId="0" fontId="30" fillId="0" borderId="20" applyNumberFormat="0" applyFill="0" applyAlignment="0" applyProtection="0"/>
    <xf numFmtId="0" fontId="31" fillId="0" borderId="20" applyNumberFormat="0" applyFill="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4" fillId="30" borderId="16" applyNumberFormat="0" applyAlignment="0" applyProtection="0"/>
    <xf numFmtId="0" fontId="35" fillId="30" borderId="16" applyNumberFormat="0" applyAlignment="0" applyProtection="0"/>
    <xf numFmtId="0" fontId="36" fillId="0" borderId="21" applyNumberFormat="0" applyFill="0" applyAlignment="0" applyProtection="0"/>
    <xf numFmtId="0" fontId="37" fillId="0" borderId="21" applyNumberFormat="0" applyFill="0" applyAlignment="0" applyProtection="0"/>
    <xf numFmtId="0" fontId="38" fillId="31" borderId="0" applyNumberFormat="0" applyBorder="0" applyAlignment="0" applyProtection="0"/>
    <xf numFmtId="0" fontId="39" fillId="31" borderId="0" applyNumberFormat="0" applyBorder="0" applyAlignment="0" applyProtection="0"/>
    <xf numFmtId="0" fontId="8" fillId="0" borderId="0"/>
    <xf numFmtId="0" fontId="3" fillId="0" borderId="0"/>
    <xf numFmtId="0" fontId="3" fillId="0" borderId="0"/>
    <xf numFmtId="0" fontId="3" fillId="0" borderId="0"/>
    <xf numFmtId="0" fontId="8" fillId="0" borderId="0"/>
    <xf numFmtId="0" fontId="40" fillId="0" borderId="0"/>
    <xf numFmtId="0" fontId="3" fillId="0" borderId="0"/>
    <xf numFmtId="0" fontId="40" fillId="0" borderId="0"/>
    <xf numFmtId="0" fontId="3" fillId="0" borderId="0"/>
    <xf numFmtId="0" fontId="8" fillId="0" borderId="0"/>
    <xf numFmtId="0" fontId="3" fillId="0" borderId="0"/>
    <xf numFmtId="0" fontId="12" fillId="0" borderId="0"/>
    <xf numFmtId="0" fontId="5" fillId="0" borderId="0"/>
    <xf numFmtId="0" fontId="12" fillId="0" borderId="0"/>
    <xf numFmtId="0" fontId="8" fillId="0" borderId="0"/>
    <xf numFmtId="0" fontId="2" fillId="0" borderId="0"/>
    <xf numFmtId="0" fontId="12" fillId="0" borderId="0"/>
    <xf numFmtId="0" fontId="2" fillId="0" borderId="0"/>
    <xf numFmtId="0" fontId="8" fillId="0" borderId="0"/>
    <xf numFmtId="0" fontId="1" fillId="0" borderId="0"/>
    <xf numFmtId="0" fontId="3" fillId="0" borderId="0"/>
    <xf numFmtId="0" fontId="11" fillId="0" borderId="0"/>
    <xf numFmtId="0" fontId="12" fillId="0" borderId="0"/>
    <xf numFmtId="0" fontId="41" fillId="0" borderId="0"/>
    <xf numFmtId="0" fontId="8" fillId="0" borderId="0"/>
    <xf numFmtId="0" fontId="8" fillId="0" borderId="0"/>
    <xf numFmtId="0" fontId="8" fillId="0" borderId="0"/>
    <xf numFmtId="0" fontId="13" fillId="0" borderId="0"/>
    <xf numFmtId="0" fontId="13" fillId="0" borderId="0"/>
    <xf numFmtId="0" fontId="12" fillId="32" borderId="22" applyNumberFormat="0" applyFont="0" applyAlignment="0" applyProtection="0"/>
    <xf numFmtId="0" fontId="13" fillId="32" borderId="22" applyNumberFormat="0" applyFont="0" applyAlignment="0" applyProtection="0"/>
    <xf numFmtId="0" fontId="13" fillId="32" borderId="22" applyNumberFormat="0" applyFont="0" applyAlignment="0" applyProtection="0"/>
    <xf numFmtId="0" fontId="42" fillId="27" borderId="23" applyNumberFormat="0" applyAlignment="0" applyProtection="0"/>
    <xf numFmtId="0" fontId="43" fillId="27" borderId="23" applyNumberFormat="0" applyAlignment="0" applyProtection="0"/>
    <xf numFmtId="9" fontId="40" fillId="0" borderId="0" applyFont="0" applyFill="0" applyBorder="0" applyAlignment="0" applyProtection="0"/>
    <xf numFmtId="0" fontId="44" fillId="0" borderId="0" applyNumberFormat="0" applyFill="0" applyBorder="0" applyAlignment="0" applyProtection="0"/>
    <xf numFmtId="0" fontId="45" fillId="0" borderId="24" applyNumberFormat="0" applyFill="0" applyAlignment="0" applyProtection="0"/>
    <xf numFmtId="0" fontId="46" fillId="0" borderId="24" applyNumberFormat="0" applyFill="0" applyAlignment="0" applyProtection="0"/>
    <xf numFmtId="0" fontId="47" fillId="0" borderId="0" applyNumberFormat="0" applyFill="0" applyBorder="0" applyAlignment="0" applyProtection="0"/>
    <xf numFmtId="0" fontId="48" fillId="0" borderId="0" applyNumberFormat="0" applyFill="0" applyBorder="0" applyAlignment="0" applyProtection="0"/>
    <xf numFmtId="9" fontId="12" fillId="0" borderId="0" applyFont="0" applyFill="0" applyBorder="0" applyAlignment="0" applyProtection="0"/>
    <xf numFmtId="44" fontId="12" fillId="0" borderId="0" applyFont="0" applyFill="0" applyBorder="0" applyAlignment="0" applyProtection="0"/>
  </cellStyleXfs>
  <cellXfs count="744">
    <xf numFmtId="0" fontId="0" fillId="0" borderId="0" xfId="0"/>
    <xf numFmtId="0" fontId="49" fillId="0" borderId="0" xfId="0" applyFont="1"/>
    <xf numFmtId="0" fontId="50" fillId="0" borderId="0" xfId="0" applyFont="1"/>
    <xf numFmtId="0" fontId="52" fillId="0" borderId="0" xfId="0" applyFont="1"/>
    <xf numFmtId="0" fontId="53" fillId="0" borderId="0" xfId="0" applyFont="1"/>
    <xf numFmtId="0" fontId="9" fillId="0" borderId="0" xfId="92" applyFont="1" applyBorder="1" applyAlignment="1">
      <alignment horizontal="left" vertical="center"/>
    </xf>
    <xf numFmtId="0" fontId="9" fillId="0" borderId="0" xfId="92" applyFont="1" applyBorder="1" applyAlignment="1">
      <alignment horizontal="center" vertical="center" wrapText="1"/>
    </xf>
    <xf numFmtId="0" fontId="50" fillId="0" borderId="0" xfId="0" applyFont="1" applyAlignment="1">
      <alignment horizontal="left" vertical="center"/>
    </xf>
    <xf numFmtId="0" fontId="50" fillId="0" borderId="0" xfId="0" applyFont="1" applyAlignment="1"/>
    <xf numFmtId="0" fontId="54" fillId="0" borderId="0" xfId="0" applyFont="1" applyFill="1" applyBorder="1" applyAlignment="1">
      <alignment vertical="center"/>
    </xf>
    <xf numFmtId="3" fontId="4" fillId="0" borderId="2" xfId="92" applyNumberFormat="1" applyFont="1" applyBorder="1"/>
    <xf numFmtId="0" fontId="0" fillId="0" borderId="0" xfId="0" applyFill="1"/>
    <xf numFmtId="0" fontId="52" fillId="0" borderId="0" xfId="0" applyFont="1"/>
    <xf numFmtId="0" fontId="51" fillId="0" borderId="0" xfId="0" applyFont="1" applyAlignment="1">
      <alignment vertical="center"/>
    </xf>
    <xf numFmtId="0" fontId="55" fillId="0" borderId="0" xfId="82" applyFont="1" applyAlignment="1" applyProtection="1"/>
    <xf numFmtId="0" fontId="51" fillId="0" borderId="0" xfId="0" applyFont="1" applyAlignment="1"/>
    <xf numFmtId="0" fontId="56" fillId="0" borderId="0" xfId="0" applyFont="1" applyFill="1" applyBorder="1" applyAlignment="1"/>
    <xf numFmtId="0" fontId="4" fillId="0" borderId="0" xfId="112" applyFont="1" applyAlignment="1">
      <alignment wrapText="1"/>
    </xf>
    <xf numFmtId="0" fontId="4" fillId="0" borderId="4" xfId="112" applyFont="1" applyBorder="1"/>
    <xf numFmtId="0" fontId="4" fillId="0" borderId="5" xfId="112" applyFont="1" applyBorder="1"/>
    <xf numFmtId="3" fontId="4" fillId="0" borderId="1" xfId="112" applyNumberFormat="1" applyFont="1" applyBorder="1"/>
    <xf numFmtId="0" fontId="7" fillId="0" borderId="8" xfId="105" applyFont="1" applyBorder="1" applyAlignment="1">
      <alignment horizontal="center" vertical="center" wrapText="1"/>
    </xf>
    <xf numFmtId="0" fontId="58" fillId="0" borderId="0" xfId="0" applyFont="1"/>
    <xf numFmtId="0" fontId="0" fillId="0" borderId="0" xfId="0"/>
    <xf numFmtId="0" fontId="51" fillId="0" borderId="0" xfId="0" applyFont="1"/>
    <xf numFmtId="0" fontId="4" fillId="0" borderId="6" xfId="112" applyFont="1" applyBorder="1" applyAlignment="1">
      <alignment horizontal="center" wrapText="1"/>
    </xf>
    <xf numFmtId="0" fontId="4" fillId="0" borderId="3" xfId="112" applyFont="1" applyFill="1" applyBorder="1" applyAlignment="1">
      <alignment horizontal="center" vertical="center"/>
    </xf>
    <xf numFmtId="165" fontId="4" fillId="0" borderId="11" xfId="67" applyNumberFormat="1" applyFont="1" applyFill="1" applyBorder="1" applyAlignment="1">
      <alignment horizontal="left"/>
    </xf>
    <xf numFmtId="165" fontId="4" fillId="0" borderId="15" xfId="67" applyNumberFormat="1" applyFont="1" applyFill="1" applyBorder="1" applyAlignment="1">
      <alignment horizontal="center"/>
    </xf>
    <xf numFmtId="165" fontId="4" fillId="0" borderId="10" xfId="67" applyNumberFormat="1" applyFont="1" applyFill="1" applyBorder="1" applyAlignment="1">
      <alignment horizontal="center"/>
    </xf>
    <xf numFmtId="0" fontId="4" fillId="0" borderId="4" xfId="112" applyFont="1" applyFill="1" applyBorder="1" applyAlignment="1">
      <alignment horizontal="center" vertical="center"/>
    </xf>
    <xf numFmtId="0" fontId="4" fillId="0" borderId="1" xfId="0" applyFont="1" applyBorder="1"/>
    <xf numFmtId="165" fontId="4" fillId="0" borderId="1" xfId="67" applyNumberFormat="1" applyFont="1" applyBorder="1"/>
    <xf numFmtId="165" fontId="4" fillId="0" borderId="1" xfId="67" applyNumberFormat="1" applyFont="1" applyBorder="1" applyAlignment="1">
      <alignment horizontal="center"/>
    </xf>
    <xf numFmtId="0" fontId="7" fillId="0" borderId="1" xfId="0" applyFont="1" applyBorder="1"/>
    <xf numFmtId="165" fontId="7" fillId="0" borderId="1" xfId="67" applyNumberFormat="1" applyFont="1" applyBorder="1"/>
    <xf numFmtId="0" fontId="7" fillId="0" borderId="9" xfId="0" applyFont="1" applyBorder="1" applyAlignment="1">
      <alignment horizontal="center" vertical="center"/>
    </xf>
    <xf numFmtId="3" fontId="4" fillId="0" borderId="2" xfId="0" applyNumberFormat="1" applyFont="1" applyBorder="1"/>
    <xf numFmtId="0" fontId="4" fillId="0" borderId="9" xfId="0" applyFont="1" applyBorder="1"/>
    <xf numFmtId="0" fontId="4" fillId="0" borderId="9" xfId="92" applyFont="1" applyBorder="1"/>
    <xf numFmtId="0" fontId="7" fillId="0" borderId="13" xfId="92" applyFont="1" applyBorder="1"/>
    <xf numFmtId="3" fontId="7" fillId="0" borderId="12" xfId="92" applyNumberFormat="1" applyFont="1" applyBorder="1"/>
    <xf numFmtId="0" fontId="7" fillId="0" borderId="13" xfId="105" applyFont="1" applyBorder="1"/>
    <xf numFmtId="3" fontId="7" fillId="0" borderId="14" xfId="105" applyNumberFormat="1" applyFont="1" applyBorder="1"/>
    <xf numFmtId="3" fontId="7" fillId="0" borderId="12" xfId="105" applyNumberFormat="1" applyFont="1" applyBorder="1"/>
    <xf numFmtId="0" fontId="7" fillId="33" borderId="25" xfId="0" applyFont="1" applyFill="1" applyBorder="1" applyAlignment="1">
      <alignment horizontal="center" wrapText="1"/>
    </xf>
    <xf numFmtId="0" fontId="4" fillId="0" borderId="0" xfId="0" applyFont="1"/>
    <xf numFmtId="165" fontId="0" fillId="0" borderId="0" xfId="67" applyNumberFormat="1" applyFont="1"/>
    <xf numFmtId="0" fontId="0" fillId="0" borderId="0" xfId="67" applyNumberFormat="1" applyFont="1"/>
    <xf numFmtId="164" fontId="52" fillId="0" borderId="0" xfId="132" applyNumberFormat="1" applyFont="1" applyBorder="1" applyAlignment="1">
      <alignment vertical="top" wrapText="1"/>
    </xf>
    <xf numFmtId="0" fontId="7" fillId="33" borderId="3" xfId="0" applyFont="1" applyFill="1" applyBorder="1" applyAlignment="1">
      <alignment horizontal="center" wrapText="1"/>
    </xf>
    <xf numFmtId="0" fontId="51" fillId="0" borderId="0" xfId="0" applyFont="1" applyBorder="1" applyAlignment="1"/>
    <xf numFmtId="0" fontId="7" fillId="33" borderId="0" xfId="0" applyFont="1" applyFill="1" applyBorder="1" applyAlignment="1">
      <alignment horizontal="center" wrapText="1"/>
    </xf>
    <xf numFmtId="0" fontId="7" fillId="33" borderId="25" xfId="0" applyFont="1" applyFill="1" applyBorder="1" applyAlignment="1">
      <alignment wrapText="1"/>
    </xf>
    <xf numFmtId="0" fontId="7" fillId="33" borderId="1" xfId="0" applyFont="1" applyFill="1" applyBorder="1" applyAlignment="1">
      <alignment wrapText="1"/>
    </xf>
    <xf numFmtId="0" fontId="52" fillId="0" borderId="1" xfId="0" applyFont="1" applyBorder="1" applyAlignment="1">
      <alignment vertical="top" wrapText="1"/>
    </xf>
    <xf numFmtId="3" fontId="4" fillId="0" borderId="0" xfId="112" applyNumberFormat="1" applyFont="1" applyAlignment="1">
      <alignment wrapText="1"/>
    </xf>
    <xf numFmtId="0" fontId="7" fillId="0" borderId="0" xfId="112" applyFont="1" applyAlignment="1">
      <alignment wrapText="1"/>
    </xf>
    <xf numFmtId="0" fontId="7" fillId="33" borderId="27" xfId="0" applyFont="1" applyFill="1" applyBorder="1" applyAlignment="1">
      <alignment horizontal="center" wrapText="1"/>
    </xf>
    <xf numFmtId="0" fontId="4" fillId="0" borderId="9" xfId="0" applyFont="1" applyFill="1" applyBorder="1"/>
    <xf numFmtId="3" fontId="7" fillId="0" borderId="6" xfId="105" applyNumberFormat="1" applyFont="1" applyFill="1" applyBorder="1" applyAlignment="1">
      <alignment horizontal="right" vertical="center" wrapText="1"/>
    </xf>
    <xf numFmtId="0" fontId="4" fillId="0" borderId="0" xfId="0" applyFont="1" applyFill="1"/>
    <xf numFmtId="0" fontId="7" fillId="33" borderId="26" xfId="0" applyFont="1" applyFill="1" applyBorder="1" applyAlignment="1">
      <alignment wrapText="1"/>
    </xf>
    <xf numFmtId="0" fontId="9"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0" fillId="0" borderId="0" xfId="0" applyBorder="1" applyAlignment="1">
      <alignment horizontal="left" vertical="center" wrapText="1"/>
    </xf>
    <xf numFmtId="0" fontId="0" fillId="0" borderId="0" xfId="0" applyFill="1" applyBorder="1" applyAlignment="1">
      <alignment vertical="top" wrapText="1"/>
    </xf>
    <xf numFmtId="0" fontId="50" fillId="0" borderId="0" xfId="0" applyFont="1" applyBorder="1" applyAlignment="1"/>
    <xf numFmtId="0" fontId="10" fillId="0" borderId="0" xfId="0" applyFont="1" applyBorder="1" applyAlignment="1">
      <alignment horizontal="center"/>
    </xf>
    <xf numFmtId="0" fontId="10" fillId="0" borderId="1" xfId="0" applyFont="1" applyBorder="1" applyAlignment="1">
      <alignment horizontal="center" wrapText="1"/>
    </xf>
    <xf numFmtId="0" fontId="10" fillId="0" borderId="1" xfId="0" applyFont="1" applyBorder="1" applyAlignment="1">
      <alignment horizontal="center"/>
    </xf>
    <xf numFmtId="0" fontId="10" fillId="0" borderId="1" xfId="0" applyFont="1" applyFill="1" applyBorder="1" applyAlignment="1">
      <alignment horizontal="center"/>
    </xf>
    <xf numFmtId="0" fontId="10" fillId="0" borderId="0" xfId="0" applyFont="1" applyFill="1" applyBorder="1" applyAlignment="1">
      <alignment horizontal="center"/>
    </xf>
    <xf numFmtId="0" fontId="51" fillId="0" borderId="0" xfId="0" applyFont="1" applyAlignment="1">
      <alignment horizontal="left"/>
    </xf>
    <xf numFmtId="3" fontId="7" fillId="0" borderId="7" xfId="105" applyNumberFormat="1" applyFont="1" applyBorder="1" applyAlignment="1">
      <alignment horizontal="center" vertical="center" wrapText="1"/>
    </xf>
    <xf numFmtId="0" fontId="51" fillId="0" borderId="0" xfId="0" applyFont="1" applyAlignment="1">
      <alignment horizontal="left" vertical="center"/>
    </xf>
    <xf numFmtId="165" fontId="4" fillId="0" borderId="3" xfId="67" applyNumberFormat="1" applyFont="1" applyFill="1" applyBorder="1" applyAlignment="1">
      <alignment horizontal="center" vertical="center" wrapText="1"/>
    </xf>
    <xf numFmtId="165" fontId="4" fillId="0" borderId="5" xfId="67" applyNumberFormat="1" applyFont="1" applyFill="1" applyBorder="1" applyAlignment="1">
      <alignment horizontal="center" vertical="center" wrapText="1"/>
    </xf>
    <xf numFmtId="0" fontId="4" fillId="0" borderId="3" xfId="112" applyFont="1" applyFill="1" applyBorder="1" applyAlignment="1">
      <alignment horizontal="center" vertical="center" wrapText="1"/>
    </xf>
    <xf numFmtId="0" fontId="4" fillId="0" borderId="4" xfId="112" applyFont="1" applyFill="1" applyBorder="1" applyAlignment="1">
      <alignment horizontal="center" vertical="center" wrapText="1"/>
    </xf>
    <xf numFmtId="0" fontId="4" fillId="0" borderId="5" xfId="112" applyFont="1" applyFill="1" applyBorder="1" applyAlignment="1">
      <alignment horizontal="center" vertical="center" wrapText="1"/>
    </xf>
    <xf numFmtId="165" fontId="4" fillId="0" borderId="4" xfId="67" applyNumberFormat="1" applyFont="1" applyFill="1" applyBorder="1" applyAlignment="1">
      <alignment horizontal="center" vertical="center" wrapText="1"/>
    </xf>
    <xf numFmtId="0" fontId="7" fillId="0" borderId="1" xfId="100" applyNumberFormat="1" applyFont="1" applyBorder="1" applyAlignment="1">
      <alignment horizontal="center" vertical="center" wrapText="1"/>
    </xf>
    <xf numFmtId="0" fontId="52" fillId="0" borderId="10" xfId="0" applyFont="1" applyBorder="1" applyAlignment="1">
      <alignment vertical="top" wrapText="1"/>
    </xf>
    <xf numFmtId="0" fontId="51" fillId="0" borderId="1" xfId="0" applyFont="1" applyBorder="1" applyAlignment="1">
      <alignment horizontal="center"/>
    </xf>
    <xf numFmtId="165" fontId="4" fillId="0" borderId="10" xfId="67" applyNumberFormat="1" applyFont="1" applyBorder="1"/>
    <xf numFmtId="0" fontId="7" fillId="0" borderId="51" xfId="100" applyNumberFormat="1" applyFont="1" applyBorder="1" applyAlignment="1">
      <alignment horizontal="center" wrapText="1"/>
    </xf>
    <xf numFmtId="0" fontId="7" fillId="0" borderId="52" xfId="100" applyNumberFormat="1" applyFont="1" applyBorder="1" applyAlignment="1">
      <alignment horizontal="center" wrapText="1"/>
    </xf>
    <xf numFmtId="0" fontId="49" fillId="0" borderId="0" xfId="0" applyFont="1" applyFill="1"/>
    <xf numFmtId="0" fontId="49" fillId="0" borderId="0" xfId="0" applyFont="1" applyAlignment="1">
      <alignment vertical="center"/>
    </xf>
    <xf numFmtId="0" fontId="56" fillId="0" borderId="0" xfId="0" applyFont="1" applyFill="1" applyBorder="1" applyAlignment="1">
      <alignment vertical="center"/>
    </xf>
    <xf numFmtId="0" fontId="52" fillId="0" borderId="0" xfId="0" applyFont="1" applyBorder="1"/>
    <xf numFmtId="10" fontId="52" fillId="0" borderId="0" xfId="132" applyNumberFormat="1" applyFont="1"/>
    <xf numFmtId="3" fontId="52" fillId="0" borderId="1" xfId="0" applyNumberFormat="1" applyFont="1" applyBorder="1" applyAlignment="1">
      <alignment horizontal="left"/>
    </xf>
    <xf numFmtId="3" fontId="52" fillId="0" borderId="5" xfId="0" applyNumberFormat="1" applyFont="1" applyBorder="1"/>
    <xf numFmtId="3" fontId="52" fillId="0" borderId="1" xfId="0" applyNumberFormat="1" applyFont="1" applyBorder="1"/>
    <xf numFmtId="3" fontId="52" fillId="0" borderId="1" xfId="0" applyNumberFormat="1" applyFont="1" applyFill="1" applyBorder="1"/>
    <xf numFmtId="164" fontId="52" fillId="0" borderId="1" xfId="0" applyNumberFormat="1" applyFont="1" applyFill="1" applyBorder="1"/>
    <xf numFmtId="3" fontId="52" fillId="0" borderId="3" xfId="0" applyNumberFormat="1" applyFont="1" applyBorder="1" applyAlignment="1">
      <alignment horizontal="left"/>
    </xf>
    <xf numFmtId="164" fontId="52" fillId="0" borderId="3" xfId="0" applyNumberFormat="1" applyFont="1" applyFill="1" applyBorder="1"/>
    <xf numFmtId="0" fontId="52" fillId="36" borderId="1" xfId="0" applyFont="1" applyFill="1" applyBorder="1"/>
    <xf numFmtId="3" fontId="52" fillId="36" borderId="1" xfId="0" applyNumberFormat="1" applyFont="1" applyFill="1" applyBorder="1"/>
    <xf numFmtId="164" fontId="52" fillId="36" borderId="1" xfId="0" applyNumberFormat="1" applyFont="1" applyFill="1" applyBorder="1"/>
    <xf numFmtId="3" fontId="52" fillId="36" borderId="1" xfId="0" applyNumberFormat="1" applyFont="1" applyFill="1" applyBorder="1" applyAlignment="1">
      <alignment horizontal="left"/>
    </xf>
    <xf numFmtId="3" fontId="52" fillId="36" borderId="0" xfId="0" applyNumberFormat="1" applyFont="1" applyFill="1" applyBorder="1" applyAlignment="1">
      <alignment horizontal="left"/>
    </xf>
    <xf numFmtId="3" fontId="52" fillId="36" borderId="3" xfId="0" applyNumberFormat="1" applyFont="1" applyFill="1" applyBorder="1"/>
    <xf numFmtId="165" fontId="49" fillId="0" borderId="0" xfId="67" applyNumberFormat="1" applyFont="1" applyBorder="1"/>
    <xf numFmtId="165" fontId="49" fillId="0" borderId="0" xfId="0" applyNumberFormat="1" applyFont="1"/>
    <xf numFmtId="165" fontId="49" fillId="0" borderId="0" xfId="0" applyNumberFormat="1" applyFont="1" applyFill="1" applyBorder="1"/>
    <xf numFmtId="165" fontId="49" fillId="0" borderId="0" xfId="0" applyNumberFormat="1" applyFont="1" applyBorder="1"/>
    <xf numFmtId="0" fontId="49" fillId="0" borderId="0" xfId="0" applyFont="1" applyFill="1" applyBorder="1"/>
    <xf numFmtId="0" fontId="52" fillId="0" borderId="0" xfId="0" applyFont="1" applyBorder="1" applyAlignment="1">
      <alignment horizontal="left" vertical="top" wrapText="1"/>
    </xf>
    <xf numFmtId="0" fontId="52" fillId="0" borderId="0" xfId="0" applyFont="1" applyBorder="1" applyAlignment="1">
      <alignment vertical="top" wrapText="1"/>
    </xf>
    <xf numFmtId="0" fontId="6" fillId="0" borderId="52" xfId="111" applyFont="1" applyFill="1" applyBorder="1" applyAlignment="1">
      <alignment vertical="center"/>
    </xf>
    <xf numFmtId="0" fontId="6" fillId="0" borderId="52" xfId="111" applyFont="1" applyBorder="1" applyAlignment="1">
      <alignment vertical="center"/>
    </xf>
    <xf numFmtId="0" fontId="6" fillId="0" borderId="54" xfId="111" applyFont="1" applyBorder="1" applyAlignment="1">
      <alignment vertical="center"/>
    </xf>
    <xf numFmtId="0" fontId="6" fillId="0" borderId="53" xfId="107" applyFont="1" applyFill="1" applyBorder="1" applyAlignment="1">
      <alignment horizontal="center" vertical="center"/>
    </xf>
    <xf numFmtId="0" fontId="6" fillId="0" borderId="54" xfId="107" applyFont="1" applyFill="1" applyBorder="1" applyAlignment="1">
      <alignment horizontal="center" vertical="center"/>
    </xf>
    <xf numFmtId="165" fontId="52" fillId="0" borderId="0" xfId="0" applyNumberFormat="1" applyFont="1"/>
    <xf numFmtId="165" fontId="52" fillId="0" borderId="67" xfId="67" applyNumberFormat="1" applyFont="1" applyBorder="1" applyAlignment="1">
      <alignment horizontal="right" vertical="top" wrapText="1"/>
    </xf>
    <xf numFmtId="165" fontId="52" fillId="0" borderId="67" xfId="67" applyNumberFormat="1" applyFont="1" applyBorder="1" applyAlignment="1">
      <alignment horizontal="right" vertical="center" wrapText="1"/>
    </xf>
    <xf numFmtId="164" fontId="52" fillId="0" borderId="66" xfId="132" applyNumberFormat="1" applyFont="1" applyBorder="1" applyAlignment="1">
      <alignment horizontal="right" vertical="top" wrapText="1"/>
    </xf>
    <xf numFmtId="165" fontId="52" fillId="0" borderId="70" xfId="67" applyNumberFormat="1" applyFont="1" applyBorder="1" applyAlignment="1">
      <alignment horizontal="right" vertical="top" wrapText="1"/>
    </xf>
    <xf numFmtId="165" fontId="52" fillId="0" borderId="68" xfId="67" applyNumberFormat="1" applyFont="1" applyBorder="1" applyAlignment="1">
      <alignment horizontal="right" vertical="top" wrapText="1"/>
    </xf>
    <xf numFmtId="0" fontId="52" fillId="0" borderId="1" xfId="0" applyFont="1" applyBorder="1"/>
    <xf numFmtId="0" fontId="51" fillId="0" borderId="11" xfId="67" applyNumberFormat="1" applyFont="1" applyFill="1" applyBorder="1" applyAlignment="1">
      <alignment horizontal="center"/>
    </xf>
    <xf numFmtId="3" fontId="52" fillId="0" borderId="11" xfId="67" applyNumberFormat="1" applyFont="1" applyFill="1" applyBorder="1" applyAlignment="1">
      <alignment horizontal="center"/>
    </xf>
    <xf numFmtId="3" fontId="52" fillId="36" borderId="1" xfId="67" applyNumberFormat="1" applyFont="1" applyFill="1" applyBorder="1" applyAlignment="1">
      <alignment horizontal="center"/>
    </xf>
    <xf numFmtId="0" fontId="7" fillId="0" borderId="0" xfId="0" applyFont="1" applyFill="1" applyBorder="1" applyAlignment="1">
      <alignment vertical="center"/>
    </xf>
    <xf numFmtId="0" fontId="52" fillId="0" borderId="0" xfId="0" applyFont="1" applyFill="1"/>
    <xf numFmtId="0" fontId="51" fillId="0" borderId="1" xfId="0" applyFont="1" applyBorder="1"/>
    <xf numFmtId="165" fontId="52" fillId="0" borderId="5" xfId="67" applyNumberFormat="1" applyFont="1" applyBorder="1"/>
    <xf numFmtId="165" fontId="52" fillId="0" borderId="0" xfId="67" applyNumberFormat="1" applyFont="1" applyBorder="1"/>
    <xf numFmtId="165" fontId="52" fillId="0" borderId="1" xfId="67" applyNumberFormat="1" applyFont="1" applyBorder="1"/>
    <xf numFmtId="165" fontId="52" fillId="0" borderId="1" xfId="67" applyNumberFormat="1" applyFont="1" applyBorder="1" applyAlignment="1">
      <alignment horizontal="right"/>
    </xf>
    <xf numFmtId="165" fontId="52" fillId="0" borderId="0" xfId="0" applyNumberFormat="1" applyFont="1" applyBorder="1" applyAlignment="1">
      <alignment vertical="center"/>
    </xf>
    <xf numFmtId="0" fontId="52" fillId="0" borderId="0" xfId="0" applyFont="1" applyBorder="1" applyAlignment="1">
      <alignment horizontal="right" vertical="center"/>
    </xf>
    <xf numFmtId="0" fontId="7" fillId="0" borderId="0" xfId="0" applyFont="1" applyFill="1" applyBorder="1" applyAlignment="1">
      <alignment vertical="center" wrapText="1"/>
    </xf>
    <xf numFmtId="0" fontId="52" fillId="0" borderId="9" xfId="0" applyFont="1" applyBorder="1"/>
    <xf numFmtId="3" fontId="52" fillId="0" borderId="0" xfId="67" applyNumberFormat="1" applyFont="1" applyBorder="1"/>
    <xf numFmtId="3" fontId="52" fillId="0" borderId="14" xfId="67" applyNumberFormat="1" applyFont="1" applyBorder="1"/>
    <xf numFmtId="3" fontId="52" fillId="0" borderId="12" xfId="67" applyNumberFormat="1" applyFont="1" applyBorder="1"/>
    <xf numFmtId="0" fontId="52" fillId="0" borderId="11" xfId="0" applyFont="1" applyFill="1" applyBorder="1" applyAlignment="1">
      <alignment horizontal="right"/>
    </xf>
    <xf numFmtId="3" fontId="52" fillId="0" borderId="15" xfId="67" applyNumberFormat="1" applyFont="1" applyBorder="1"/>
    <xf numFmtId="3" fontId="52" fillId="0" borderId="1" xfId="67" applyNumberFormat="1" applyFont="1" applyBorder="1"/>
    <xf numFmtId="165" fontId="52" fillId="0" borderId="0" xfId="0" applyNumberFormat="1" applyFont="1" applyFill="1" applyBorder="1"/>
    <xf numFmtId="165" fontId="52" fillId="0" borderId="0" xfId="0" applyNumberFormat="1" applyFont="1" applyBorder="1"/>
    <xf numFmtId="0" fontId="52" fillId="0" borderId="0" xfId="0" applyFont="1" applyFill="1" applyBorder="1"/>
    <xf numFmtId="165" fontId="52" fillId="0" borderId="0" xfId="0" applyNumberFormat="1" applyFont="1" applyFill="1"/>
    <xf numFmtId="3" fontId="52" fillId="0" borderId="0" xfId="0" applyNumberFormat="1" applyFont="1" applyBorder="1"/>
    <xf numFmtId="3" fontId="52" fillId="0" borderId="0" xfId="0" applyNumberFormat="1" applyFont="1" applyBorder="1" applyAlignment="1">
      <alignment horizontal="right"/>
    </xf>
    <xf numFmtId="3" fontId="52" fillId="0" borderId="15" xfId="0" applyNumberFormat="1" applyFont="1" applyBorder="1"/>
    <xf numFmtId="3" fontId="63" fillId="0" borderId="0" xfId="67" applyNumberFormat="1" applyFont="1" applyBorder="1"/>
    <xf numFmtId="3" fontId="52" fillId="0" borderId="14" xfId="0" applyNumberFormat="1" applyFont="1" applyBorder="1"/>
    <xf numFmtId="0" fontId="52" fillId="0" borderId="0" xfId="0" applyFont="1" applyFill="1" applyBorder="1" applyAlignment="1">
      <alignment horizontal="right"/>
    </xf>
    <xf numFmtId="0" fontId="52" fillId="0" borderId="1" xfId="0" applyFont="1" applyBorder="1" applyAlignment="1">
      <alignment horizontal="right"/>
    </xf>
    <xf numFmtId="0" fontId="52" fillId="0" borderId="0" xfId="0" applyFont="1" applyBorder="1" applyAlignment="1">
      <alignment horizontal="right"/>
    </xf>
    <xf numFmtId="0" fontId="52" fillId="0" borderId="0" xfId="0" applyFont="1" applyFill="1" applyBorder="1" applyAlignment="1">
      <alignment horizontal="left"/>
    </xf>
    <xf numFmtId="3" fontId="52" fillId="0" borderId="0" xfId="0" applyNumberFormat="1" applyFont="1" applyFill="1" applyBorder="1"/>
    <xf numFmtId="0" fontId="52" fillId="0" borderId="0" xfId="0" applyFont="1" applyBorder="1" applyAlignment="1">
      <alignment horizontal="center"/>
    </xf>
    <xf numFmtId="0" fontId="50" fillId="0" borderId="0" xfId="0" applyFont="1" applyFill="1" applyAlignment="1">
      <alignment horizontal="left"/>
    </xf>
    <xf numFmtId="164" fontId="49" fillId="0" borderId="0" xfId="132" applyNumberFormat="1" applyFont="1" applyBorder="1"/>
    <xf numFmtId="165" fontId="49" fillId="0" borderId="0" xfId="67" applyNumberFormat="1" applyFont="1" applyFill="1" applyBorder="1"/>
    <xf numFmtId="0" fontId="51" fillId="0" borderId="0" xfId="0" applyFont="1" applyFill="1" applyBorder="1"/>
    <xf numFmtId="0" fontId="52" fillId="0" borderId="2" xfId="0" applyFont="1" applyBorder="1"/>
    <xf numFmtId="164" fontId="52" fillId="0" borderId="1" xfId="132" applyNumberFormat="1" applyFont="1" applyBorder="1"/>
    <xf numFmtId="0" fontId="52" fillId="0" borderId="0" xfId="0" applyFont="1" applyBorder="1" applyAlignment="1">
      <alignment vertical="center"/>
    </xf>
    <xf numFmtId="164" fontId="52" fillId="0" borderId="0" xfId="132" applyNumberFormat="1" applyFont="1" applyBorder="1"/>
    <xf numFmtId="0" fontId="52" fillId="0" borderId="0" xfId="0" applyFont="1" applyFill="1" applyBorder="1" applyAlignment="1">
      <alignment vertical="center"/>
    </xf>
    <xf numFmtId="165" fontId="52" fillId="0" borderId="0" xfId="67" applyNumberFormat="1" applyFont="1" applyFill="1" applyBorder="1"/>
    <xf numFmtId="165" fontId="52" fillId="0" borderId="7" xfId="67" applyNumberFormat="1" applyFont="1" applyBorder="1"/>
    <xf numFmtId="164" fontId="52" fillId="0" borderId="7" xfId="132" applyNumberFormat="1" applyFont="1" applyBorder="1"/>
    <xf numFmtId="0" fontId="52" fillId="0" borderId="15" xfId="0" applyFont="1" applyBorder="1"/>
    <xf numFmtId="0" fontId="52" fillId="0" borderId="13" xfId="0" applyFont="1" applyFill="1" applyBorder="1" applyAlignment="1">
      <alignment horizontal="right"/>
    </xf>
    <xf numFmtId="0" fontId="65" fillId="0" borderId="0" xfId="0" applyFont="1" applyFill="1"/>
    <xf numFmtId="164" fontId="52" fillId="0" borderId="1" xfId="132" applyNumberFormat="1" applyFont="1" applyBorder="1" applyAlignment="1">
      <alignment vertical="top" wrapText="1"/>
    </xf>
    <xf numFmtId="165" fontId="52" fillId="0" borderId="1" xfId="67" applyNumberFormat="1" applyFont="1" applyBorder="1" applyAlignment="1">
      <alignment vertical="top" wrapText="1"/>
    </xf>
    <xf numFmtId="164" fontId="52" fillId="0" borderId="0" xfId="132" applyNumberFormat="1" applyFont="1"/>
    <xf numFmtId="0" fontId="52" fillId="0" borderId="0" xfId="0" applyFont="1" applyAlignment="1">
      <alignment horizontal="center" vertical="center"/>
    </xf>
    <xf numFmtId="0" fontId="52" fillId="0" borderId="26" xfId="0" applyFont="1" applyBorder="1" applyAlignment="1">
      <alignment vertical="top" wrapText="1"/>
    </xf>
    <xf numFmtId="0" fontId="52" fillId="0" borderId="36" xfId="0" applyFont="1" applyBorder="1" applyAlignment="1">
      <alignment vertical="top" wrapText="1"/>
    </xf>
    <xf numFmtId="0" fontId="52" fillId="0" borderId="35" xfId="0" applyFont="1" applyBorder="1" applyAlignment="1">
      <alignment vertical="top" wrapText="1"/>
    </xf>
    <xf numFmtId="0" fontId="52" fillId="0" borderId="31" xfId="0" applyFont="1" applyBorder="1" applyAlignment="1">
      <alignment vertical="top" wrapText="1"/>
    </xf>
    <xf numFmtId="0" fontId="49" fillId="0" borderId="0" xfId="0" applyFont="1" applyFill="1" applyAlignment="1">
      <alignment wrapText="1"/>
    </xf>
    <xf numFmtId="0" fontId="66" fillId="0" borderId="0" xfId="0" applyFont="1" applyFill="1" applyAlignment="1">
      <alignment horizontal="center" vertical="center" wrapText="1"/>
    </xf>
    <xf numFmtId="0" fontId="52" fillId="0" borderId="0" xfId="0" applyFont="1" applyFill="1" applyAlignment="1">
      <alignment wrapText="1"/>
    </xf>
    <xf numFmtId="0" fontId="51" fillId="0" borderId="1" xfId="0" applyFont="1" applyBorder="1" applyAlignment="1">
      <alignment horizontal="right"/>
    </xf>
    <xf numFmtId="165" fontId="52" fillId="0" borderId="1" xfId="67" applyNumberFormat="1" applyFont="1" applyFill="1" applyBorder="1"/>
    <xf numFmtId="165" fontId="51" fillId="0" borderId="1" xfId="67" applyNumberFormat="1" applyFont="1" applyBorder="1" applyAlignment="1">
      <alignment horizontal="right"/>
    </xf>
    <xf numFmtId="43" fontId="52" fillId="0" borderId="0" xfId="67" applyFont="1" applyBorder="1"/>
    <xf numFmtId="0" fontId="7" fillId="0" borderId="11" xfId="0" applyFont="1" applyBorder="1"/>
    <xf numFmtId="0" fontId="7" fillId="0" borderId="8" xfId="0" applyFont="1" applyFill="1" applyBorder="1" applyAlignment="1">
      <alignment vertical="center"/>
    </xf>
    <xf numFmtId="165" fontId="51" fillId="0" borderId="11" xfId="67" applyNumberFormat="1" applyFont="1" applyBorder="1" applyAlignment="1">
      <alignment horizontal="right"/>
    </xf>
    <xf numFmtId="0" fontId="52" fillId="0" borderId="0" xfId="0" applyFont="1" applyAlignment="1"/>
    <xf numFmtId="0" fontId="51" fillId="0" borderId="0" xfId="0" applyFont="1" applyBorder="1" applyAlignment="1">
      <alignment vertical="top"/>
    </xf>
    <xf numFmtId="0" fontId="66" fillId="0" borderId="0" xfId="0" applyFont="1" applyAlignment="1">
      <alignment horizontal="center" vertical="center" wrapText="1"/>
    </xf>
    <xf numFmtId="0" fontId="51" fillId="0" borderId="11" xfId="0" applyFont="1" applyBorder="1" applyAlignment="1">
      <alignment horizontal="right"/>
    </xf>
    <xf numFmtId="0" fontId="0" fillId="0" borderId="0" xfId="0"/>
    <xf numFmtId="0" fontId="4" fillId="0" borderId="0" xfId="112" applyFont="1"/>
    <xf numFmtId="165" fontId="52" fillId="35" borderId="1" xfId="67" applyNumberFormat="1" applyFont="1" applyFill="1" applyBorder="1"/>
    <xf numFmtId="165" fontId="4" fillId="35" borderId="51" xfId="67" applyNumberFormat="1" applyFont="1" applyFill="1" applyBorder="1" applyAlignment="1">
      <alignment horizontal="right" wrapText="1"/>
    </xf>
    <xf numFmtId="3" fontId="4" fillId="0" borderId="51" xfId="0" applyNumberFormat="1" applyFont="1" applyBorder="1" applyAlignment="1">
      <alignment horizontal="right"/>
    </xf>
    <xf numFmtId="3" fontId="4" fillId="0" borderId="52" xfId="0" applyNumberFormat="1" applyFont="1" applyBorder="1" applyAlignment="1">
      <alignment horizontal="right"/>
    </xf>
    <xf numFmtId="165" fontId="4" fillId="0" borderId="51" xfId="67" applyNumberFormat="1" applyFont="1" applyBorder="1" applyAlignment="1">
      <alignment horizontal="right"/>
    </xf>
    <xf numFmtId="165" fontId="4" fillId="0" borderId="52" xfId="67" applyNumberFormat="1" applyFont="1" applyBorder="1" applyAlignment="1">
      <alignment horizontal="right"/>
    </xf>
    <xf numFmtId="165" fontId="4" fillId="35" borderId="52" xfId="67" applyNumberFormat="1" applyFont="1" applyFill="1" applyBorder="1" applyAlignment="1">
      <alignment horizontal="right" wrapText="1"/>
    </xf>
    <xf numFmtId="165" fontId="4" fillId="35" borderId="51" xfId="67" applyNumberFormat="1" applyFont="1" applyFill="1" applyBorder="1" applyAlignment="1">
      <alignment horizontal="right"/>
    </xf>
    <xf numFmtId="165" fontId="4" fillId="35" borderId="52" xfId="67" applyNumberFormat="1" applyFont="1" applyFill="1" applyBorder="1" applyAlignment="1">
      <alignment horizontal="right"/>
    </xf>
    <xf numFmtId="3" fontId="4" fillId="35" borderId="51" xfId="0" applyNumberFormat="1" applyFont="1" applyFill="1" applyBorder="1" applyAlignment="1">
      <alignment horizontal="right"/>
    </xf>
    <xf numFmtId="3" fontId="4" fillId="35" borderId="52" xfId="0" applyNumberFormat="1" applyFont="1" applyFill="1" applyBorder="1" applyAlignment="1">
      <alignment horizontal="right"/>
    </xf>
    <xf numFmtId="165" fontId="4" fillId="35" borderId="53" xfId="67" applyNumberFormat="1" applyFont="1" applyFill="1" applyBorder="1" applyAlignment="1">
      <alignment horizontal="right" wrapText="1"/>
    </xf>
    <xf numFmtId="165" fontId="4" fillId="35" borderId="54" xfId="67" applyNumberFormat="1" applyFont="1" applyFill="1" applyBorder="1" applyAlignment="1">
      <alignment horizontal="right" wrapText="1"/>
    </xf>
    <xf numFmtId="165" fontId="4" fillId="35" borderId="53" xfId="67" applyNumberFormat="1" applyFont="1" applyFill="1" applyBorder="1" applyAlignment="1">
      <alignment horizontal="right"/>
    </xf>
    <xf numFmtId="165" fontId="4" fillId="35" borderId="54" xfId="67" applyNumberFormat="1" applyFont="1" applyFill="1" applyBorder="1" applyAlignment="1">
      <alignment horizontal="right"/>
    </xf>
    <xf numFmtId="3" fontId="4" fillId="35" borderId="53" xfId="0" applyNumberFormat="1" applyFont="1" applyFill="1" applyBorder="1" applyAlignment="1">
      <alignment horizontal="right"/>
    </xf>
    <xf numFmtId="3" fontId="4" fillId="35" borderId="54" xfId="0" applyNumberFormat="1" applyFont="1" applyFill="1" applyBorder="1" applyAlignment="1">
      <alignment horizontal="right"/>
    </xf>
    <xf numFmtId="0" fontId="7" fillId="0" borderId="11" xfId="100" applyNumberFormat="1" applyFont="1" applyBorder="1"/>
    <xf numFmtId="0" fontId="7" fillId="35" borderId="11" xfId="100" applyNumberFormat="1" applyFont="1" applyFill="1" applyBorder="1"/>
    <xf numFmtId="0" fontId="52" fillId="0" borderId="0" xfId="0" applyFont="1" applyFill="1" applyBorder="1" applyAlignment="1">
      <alignment vertical="top" wrapText="1"/>
    </xf>
    <xf numFmtId="0" fontId="52" fillId="0" borderId="0" xfId="0" applyFont="1" applyFill="1" applyBorder="1" applyAlignment="1">
      <alignment wrapText="1"/>
    </xf>
    <xf numFmtId="0" fontId="56" fillId="0" borderId="0" xfId="0" applyFont="1" applyFill="1" applyBorder="1" applyAlignment="1">
      <alignment horizontal="center"/>
    </xf>
    <xf numFmtId="165" fontId="52" fillId="0" borderId="2" xfId="67" applyNumberFormat="1" applyFont="1" applyBorder="1"/>
    <xf numFmtId="165" fontId="51" fillId="0" borderId="2" xfId="67" applyNumberFormat="1" applyFont="1" applyBorder="1"/>
    <xf numFmtId="165" fontId="52" fillId="0" borderId="0" xfId="67" applyNumberFormat="1" applyFont="1"/>
    <xf numFmtId="165" fontId="58" fillId="0" borderId="0" xfId="67" applyNumberFormat="1" applyFont="1"/>
    <xf numFmtId="164" fontId="52" fillId="0" borderId="0" xfId="0" applyNumberFormat="1" applyFont="1"/>
    <xf numFmtId="165" fontId="52" fillId="0" borderId="1" xfId="0" applyNumberFormat="1" applyFont="1" applyBorder="1"/>
    <xf numFmtId="0" fontId="52" fillId="0" borderId="0" xfId="0" applyFont="1" applyFill="1" applyAlignment="1">
      <alignment horizontal="center"/>
    </xf>
    <xf numFmtId="0" fontId="6" fillId="0" borderId="51" xfId="111" applyFont="1" applyFill="1" applyBorder="1" applyAlignment="1">
      <alignment horizontal="right" vertical="center"/>
    </xf>
    <xf numFmtId="0" fontId="6" fillId="0" borderId="53" xfId="111" applyFont="1" applyFill="1" applyBorder="1" applyAlignment="1">
      <alignment horizontal="right" vertical="center"/>
    </xf>
    <xf numFmtId="165" fontId="52" fillId="35" borderId="67" xfId="67" applyNumberFormat="1" applyFont="1" applyFill="1" applyBorder="1" applyAlignment="1">
      <alignment horizontal="right" vertical="center" wrapText="1"/>
    </xf>
    <xf numFmtId="164" fontId="52" fillId="35" borderId="66" xfId="132" applyNumberFormat="1" applyFont="1" applyFill="1" applyBorder="1" applyAlignment="1">
      <alignment horizontal="right" vertical="top" wrapText="1"/>
    </xf>
    <xf numFmtId="165" fontId="52" fillId="35" borderId="67" xfId="67" applyNumberFormat="1" applyFont="1" applyFill="1" applyBorder="1" applyAlignment="1">
      <alignment horizontal="right" vertical="top" wrapText="1"/>
    </xf>
    <xf numFmtId="165" fontId="52" fillId="35" borderId="70" xfId="67" applyNumberFormat="1" applyFont="1" applyFill="1" applyBorder="1" applyAlignment="1">
      <alignment horizontal="right" vertical="top" wrapText="1"/>
    </xf>
    <xf numFmtId="165" fontId="52" fillId="35" borderId="69" xfId="67" applyNumberFormat="1" applyFont="1" applyFill="1" applyBorder="1" applyAlignment="1">
      <alignment horizontal="right" vertical="center" wrapText="1"/>
    </xf>
    <xf numFmtId="164" fontId="52" fillId="35" borderId="81" xfId="132" applyNumberFormat="1" applyFont="1" applyFill="1" applyBorder="1" applyAlignment="1">
      <alignment horizontal="right" vertical="top" wrapText="1"/>
    </xf>
    <xf numFmtId="165" fontId="52" fillId="35" borderId="69" xfId="67" applyNumberFormat="1" applyFont="1" applyFill="1" applyBorder="1" applyAlignment="1">
      <alignment horizontal="right" vertical="top" wrapText="1"/>
    </xf>
    <xf numFmtId="0" fontId="7" fillId="0" borderId="15" xfId="0" applyFont="1" applyBorder="1" applyAlignment="1">
      <alignment horizontal="center"/>
    </xf>
    <xf numFmtId="0" fontId="7" fillId="0" borderId="15" xfId="0" applyFont="1" applyBorder="1" applyAlignment="1">
      <alignment horizontal="center" wrapText="1"/>
    </xf>
    <xf numFmtId="0" fontId="7" fillId="0" borderId="10" xfId="0" applyFont="1" applyBorder="1" applyAlignment="1">
      <alignment horizontal="center"/>
    </xf>
    <xf numFmtId="0" fontId="7" fillId="0" borderId="0" xfId="0" applyFont="1" applyBorder="1" applyAlignment="1">
      <alignment horizontal="center"/>
    </xf>
    <xf numFmtId="0" fontId="7" fillId="35" borderId="1" xfId="0" applyFont="1" applyFill="1" applyBorder="1" applyAlignment="1">
      <alignment horizontal="center" wrapText="1"/>
    </xf>
    <xf numFmtId="0" fontId="7" fillId="0" borderId="1" xfId="0" applyFont="1" applyBorder="1" applyAlignment="1">
      <alignment horizontal="center" wrapText="1"/>
    </xf>
    <xf numFmtId="0" fontId="7" fillId="0" borderId="1" xfId="0" applyFont="1" applyBorder="1" applyAlignment="1">
      <alignment horizontal="center"/>
    </xf>
    <xf numFmtId="0" fontId="7" fillId="0" borderId="1" xfId="0" applyFont="1" applyFill="1" applyBorder="1" applyAlignment="1">
      <alignment horizontal="center"/>
    </xf>
    <xf numFmtId="0" fontId="51" fillId="0" borderId="1" xfId="0" applyFont="1" applyBorder="1" applyAlignment="1">
      <alignment horizontal="right" wrapText="1"/>
    </xf>
    <xf numFmtId="0" fontId="51" fillId="0" borderId="3" xfId="0" applyFont="1" applyBorder="1" applyAlignment="1">
      <alignment horizontal="center" wrapText="1"/>
    </xf>
    <xf numFmtId="0" fontId="7" fillId="0" borderId="9" xfId="0" applyFont="1" applyBorder="1"/>
    <xf numFmtId="0" fontId="51" fillId="0" borderId="9" xfId="0" applyFont="1" applyBorder="1" applyAlignment="1">
      <alignment horizontal="right"/>
    </xf>
    <xf numFmtId="0" fontId="51" fillId="0" borderId="8" xfId="0" applyFont="1" applyBorder="1" applyAlignment="1">
      <alignment horizontal="right"/>
    </xf>
    <xf numFmtId="0" fontId="51" fillId="0" borderId="13" xfId="0" applyFont="1" applyBorder="1" applyAlignment="1">
      <alignment horizontal="right"/>
    </xf>
    <xf numFmtId="0" fontId="51" fillId="0" borderId="8" xfId="0" applyFont="1" applyBorder="1" applyAlignment="1">
      <alignment horizontal="left"/>
    </xf>
    <xf numFmtId="0" fontId="51" fillId="0" borderId="1" xfId="0" applyFont="1" applyBorder="1" applyAlignment="1">
      <alignment horizontal="center"/>
    </xf>
    <xf numFmtId="0" fontId="52" fillId="0" borderId="11" xfId="0" applyFont="1" applyBorder="1"/>
    <xf numFmtId="0" fontId="51" fillId="0" borderId="10" xfId="0" applyFont="1" applyFill="1" applyBorder="1"/>
    <xf numFmtId="0" fontId="52" fillId="0" borderId="10" xfId="0" applyFont="1" applyBorder="1"/>
    <xf numFmtId="0" fontId="51" fillId="0" borderId="1" xfId="0" applyFont="1" applyBorder="1" applyAlignment="1">
      <alignment horizontal="right" vertical="center"/>
    </xf>
    <xf numFmtId="0" fontId="56" fillId="0" borderId="7" xfId="0" applyFont="1" applyFill="1" applyBorder="1" applyAlignment="1">
      <alignment vertical="center"/>
    </xf>
    <xf numFmtId="0" fontId="52" fillId="0" borderId="7" xfId="0" applyFont="1" applyFill="1" applyBorder="1"/>
    <xf numFmtId="0" fontId="52" fillId="0" borderId="6" xfId="0" applyFont="1" applyFill="1" applyBorder="1"/>
    <xf numFmtId="0" fontId="51" fillId="0" borderId="1" xfId="0" applyFont="1" applyBorder="1" applyAlignment="1">
      <alignment horizontal="left" indent="1"/>
    </xf>
    <xf numFmtId="0" fontId="66" fillId="0" borderId="7" xfId="0" applyFont="1" applyFill="1" applyBorder="1" applyAlignment="1">
      <alignment horizontal="center" vertical="center" wrapText="1"/>
    </xf>
    <xf numFmtId="0" fontId="52" fillId="0" borderId="7" xfId="0" applyFont="1" applyFill="1" applyBorder="1" applyAlignment="1">
      <alignment wrapText="1"/>
    </xf>
    <xf numFmtId="0" fontId="49" fillId="0" borderId="0" xfId="0" applyFont="1" applyAlignment="1">
      <alignment wrapText="1"/>
    </xf>
    <xf numFmtId="0" fontId="52" fillId="0" borderId="11" xfId="0" applyFont="1" applyBorder="1" applyAlignment="1">
      <alignment wrapText="1"/>
    </xf>
    <xf numFmtId="0" fontId="51" fillId="0" borderId="85" xfId="0" applyFont="1" applyBorder="1" applyAlignment="1">
      <alignment horizontal="center" vertical="center" wrapText="1"/>
    </xf>
    <xf numFmtId="0" fontId="51" fillId="0" borderId="86" xfId="0" applyFont="1" applyBorder="1" applyAlignment="1">
      <alignment horizontal="center" vertical="center" wrapText="1"/>
    </xf>
    <xf numFmtId="165" fontId="52" fillId="0" borderId="51" xfId="67" applyNumberFormat="1" applyFont="1" applyFill="1" applyBorder="1"/>
    <xf numFmtId="165" fontId="52" fillId="0" borderId="52" xfId="67" applyNumberFormat="1" applyFont="1" applyBorder="1"/>
    <xf numFmtId="165" fontId="52" fillId="0" borderId="53" xfId="67" applyNumberFormat="1" applyFont="1" applyFill="1" applyBorder="1"/>
    <xf numFmtId="165" fontId="52" fillId="0" borderId="54" xfId="67" applyNumberFormat="1" applyFont="1" applyFill="1" applyBorder="1"/>
    <xf numFmtId="0" fontId="51" fillId="35" borderId="87" xfId="0" applyFont="1" applyFill="1" applyBorder="1" applyAlignment="1">
      <alignment horizontal="center" vertical="center" wrapText="1"/>
    </xf>
    <xf numFmtId="0" fontId="51" fillId="35" borderId="88" xfId="0" applyFont="1" applyFill="1" applyBorder="1" applyAlignment="1">
      <alignment horizontal="center" vertical="center" wrapText="1"/>
    </xf>
    <xf numFmtId="0" fontId="51" fillId="35" borderId="86" xfId="0" applyFont="1" applyFill="1" applyBorder="1" applyAlignment="1">
      <alignment horizontal="center" vertical="center" wrapText="1"/>
    </xf>
    <xf numFmtId="0" fontId="51" fillId="37" borderId="90" xfId="0" applyFont="1" applyFill="1" applyBorder="1" applyAlignment="1">
      <alignment horizontal="center" vertical="center" wrapText="1"/>
    </xf>
    <xf numFmtId="0" fontId="51" fillId="35" borderId="85" xfId="0" applyFont="1" applyFill="1" applyBorder="1" applyAlignment="1">
      <alignment horizontal="center" vertical="center" wrapText="1"/>
    </xf>
    <xf numFmtId="0" fontId="51" fillId="35" borderId="91" xfId="0" applyFont="1" applyFill="1" applyBorder="1" applyAlignment="1">
      <alignment horizontal="center" vertical="center" wrapText="1"/>
    </xf>
    <xf numFmtId="0" fontId="51" fillId="35" borderId="92" xfId="0" applyFont="1" applyFill="1" applyBorder="1" applyAlignment="1">
      <alignment horizontal="center" vertical="center" wrapText="1"/>
    </xf>
    <xf numFmtId="0" fontId="51" fillId="37" borderId="82" xfId="0" applyFont="1" applyFill="1" applyBorder="1" applyAlignment="1">
      <alignment horizontal="center" vertical="center" wrapText="1"/>
    </xf>
    <xf numFmtId="0" fontId="52" fillId="0" borderId="7" xfId="0" applyFont="1" applyBorder="1"/>
    <xf numFmtId="0" fontId="52" fillId="0" borderId="6" xfId="0" applyFont="1" applyBorder="1"/>
    <xf numFmtId="165" fontId="52" fillId="0" borderId="9" xfId="67" applyNumberFormat="1" applyFont="1" applyBorder="1"/>
    <xf numFmtId="165" fontId="52" fillId="35" borderId="51" xfId="67" applyNumberFormat="1" applyFont="1" applyFill="1" applyBorder="1"/>
    <xf numFmtId="165" fontId="52" fillId="35" borderId="52" xfId="67" applyNumberFormat="1" applyFont="1" applyFill="1" applyBorder="1"/>
    <xf numFmtId="165" fontId="52" fillId="35" borderId="53" xfId="67" applyNumberFormat="1" applyFont="1" applyFill="1" applyBorder="1"/>
    <xf numFmtId="165" fontId="52" fillId="35" borderId="89" xfId="67" applyNumberFormat="1" applyFont="1" applyFill="1" applyBorder="1"/>
    <xf numFmtId="165" fontId="52" fillId="35" borderId="54" xfId="67" applyNumberFormat="1" applyFont="1" applyFill="1" applyBorder="1"/>
    <xf numFmtId="164" fontId="52" fillId="35" borderId="51" xfId="132" applyNumberFormat="1" applyFont="1" applyFill="1" applyBorder="1" applyAlignment="1"/>
    <xf numFmtId="164" fontId="52" fillId="35" borderId="1" xfId="132" applyNumberFormat="1" applyFont="1" applyFill="1" applyBorder="1" applyAlignment="1">
      <alignment wrapText="1"/>
    </xf>
    <xf numFmtId="164" fontId="52" fillId="35" borderId="52" xfId="132" applyNumberFormat="1" applyFont="1" applyFill="1" applyBorder="1" applyAlignment="1"/>
    <xf numFmtId="164" fontId="52" fillId="35" borderId="53" xfId="132" applyNumberFormat="1" applyFont="1" applyFill="1" applyBorder="1" applyAlignment="1"/>
    <xf numFmtId="164" fontId="52" fillId="35" borderId="89" xfId="132" applyNumberFormat="1" applyFont="1" applyFill="1" applyBorder="1" applyAlignment="1">
      <alignment wrapText="1"/>
    </xf>
    <xf numFmtId="164" fontId="52" fillId="35" borderId="54" xfId="132" applyNumberFormat="1" applyFont="1" applyFill="1" applyBorder="1" applyAlignment="1"/>
    <xf numFmtId="165" fontId="52" fillId="37" borderId="83" xfId="0" applyNumberFormat="1" applyFont="1" applyFill="1" applyBorder="1" applyAlignment="1">
      <alignment wrapText="1"/>
    </xf>
    <xf numFmtId="165" fontId="52" fillId="37" borderId="76" xfId="0" applyNumberFormat="1" applyFont="1" applyFill="1" applyBorder="1" applyAlignment="1">
      <alignment wrapText="1"/>
    </xf>
    <xf numFmtId="164" fontId="52" fillId="37" borderId="83" xfId="132" applyNumberFormat="1" applyFont="1" applyFill="1" applyBorder="1"/>
    <xf numFmtId="164" fontId="52" fillId="37" borderId="76" xfId="132" applyNumberFormat="1" applyFont="1" applyFill="1" applyBorder="1"/>
    <xf numFmtId="0" fontId="4" fillId="0" borderId="1" xfId="112" applyFont="1" applyBorder="1" applyAlignment="1">
      <alignment wrapText="1"/>
    </xf>
    <xf numFmtId="9" fontId="4" fillId="0" borderId="52" xfId="132" applyFont="1" applyBorder="1" applyAlignment="1">
      <alignment horizontal="right"/>
    </xf>
    <xf numFmtId="0" fontId="51" fillId="0" borderId="11" xfId="0" applyFont="1" applyBorder="1" applyAlignment="1">
      <alignment horizontal="left"/>
    </xf>
    <xf numFmtId="0" fontId="52" fillId="0" borderId="0" xfId="0" applyFont="1" applyAlignment="1">
      <alignment vertical="center"/>
    </xf>
    <xf numFmtId="9" fontId="4" fillId="35" borderId="52" xfId="132" applyFont="1" applyFill="1" applyBorder="1" applyAlignment="1">
      <alignment horizontal="right"/>
    </xf>
    <xf numFmtId="0" fontId="51" fillId="0" borderId="11" xfId="0" applyFont="1" applyBorder="1" applyAlignment="1">
      <alignment horizontal="left"/>
    </xf>
    <xf numFmtId="0" fontId="52" fillId="0" borderId="0" xfId="0" applyFont="1" applyFill="1" applyBorder="1" applyAlignment="1">
      <alignment horizontal="left" vertical="top" wrapText="1"/>
    </xf>
    <xf numFmtId="0" fontId="51" fillId="36" borderId="93" xfId="67" applyNumberFormat="1" applyFont="1" applyFill="1" applyBorder="1" applyAlignment="1">
      <alignment horizontal="center"/>
    </xf>
    <xf numFmtId="0" fontId="51" fillId="36" borderId="37" xfId="67" applyNumberFormat="1" applyFont="1" applyFill="1" applyBorder="1" applyAlignment="1">
      <alignment horizontal="center"/>
    </xf>
    <xf numFmtId="0" fontId="51" fillId="36" borderId="38" xfId="67" applyNumberFormat="1" applyFont="1" applyFill="1" applyBorder="1" applyAlignment="1">
      <alignment horizontal="center"/>
    </xf>
    <xf numFmtId="3" fontId="52" fillId="36" borderId="40" xfId="67" applyNumberFormat="1" applyFont="1" applyFill="1" applyBorder="1" applyAlignment="1">
      <alignment horizontal="center"/>
    </xf>
    <xf numFmtId="3" fontId="52" fillId="36" borderId="39" xfId="67" applyNumberFormat="1" applyFont="1" applyFill="1" applyBorder="1" applyAlignment="1">
      <alignment horizontal="center"/>
    </xf>
    <xf numFmtId="3" fontId="52" fillId="36" borderId="41" xfId="67" applyNumberFormat="1" applyFont="1" applyFill="1" applyBorder="1" applyAlignment="1">
      <alignment horizontal="center"/>
    </xf>
    <xf numFmtId="3" fontId="52" fillId="36" borderId="42" xfId="67" applyNumberFormat="1" applyFont="1" applyFill="1" applyBorder="1" applyAlignment="1">
      <alignment horizontal="center"/>
    </xf>
    <xf numFmtId="3" fontId="52" fillId="36" borderId="43" xfId="67" applyNumberFormat="1" applyFont="1" applyFill="1" applyBorder="1" applyAlignment="1">
      <alignment horizontal="center"/>
    </xf>
    <xf numFmtId="1" fontId="51" fillId="36" borderId="37" xfId="67" applyNumberFormat="1" applyFont="1" applyFill="1" applyBorder="1" applyAlignment="1">
      <alignment horizontal="center"/>
    </xf>
    <xf numFmtId="1" fontId="51" fillId="36" borderId="38" xfId="67" applyNumberFormat="1" applyFont="1" applyFill="1" applyBorder="1" applyAlignment="1">
      <alignment horizontal="center"/>
    </xf>
    <xf numFmtId="9" fontId="52" fillId="36" borderId="42" xfId="132" applyNumberFormat="1" applyFont="1" applyFill="1" applyBorder="1" applyAlignment="1">
      <alignment horizontal="center"/>
    </xf>
    <xf numFmtId="9" fontId="52" fillId="36" borderId="43" xfId="132" applyNumberFormat="1" applyFont="1" applyFill="1" applyBorder="1" applyAlignment="1">
      <alignment horizontal="center"/>
    </xf>
    <xf numFmtId="165" fontId="51" fillId="0" borderId="13" xfId="67" applyNumberFormat="1" applyFont="1" applyBorder="1" applyAlignment="1">
      <alignment horizontal="center"/>
    </xf>
    <xf numFmtId="165" fontId="51" fillId="0" borderId="5" xfId="67" applyNumberFormat="1" applyFont="1" applyBorder="1" applyAlignment="1">
      <alignment horizontal="center"/>
    </xf>
    <xf numFmtId="165" fontId="60" fillId="0" borderId="5" xfId="67" applyNumberFormat="1" applyFont="1" applyBorder="1" applyAlignment="1">
      <alignment horizontal="center" wrapText="1"/>
    </xf>
    <xf numFmtId="0" fontId="7" fillId="0" borderId="11" xfId="100" applyNumberFormat="1" applyFont="1" applyBorder="1" applyAlignment="1">
      <alignment horizontal="center" wrapText="1"/>
    </xf>
    <xf numFmtId="0" fontId="7" fillId="0" borderId="11" xfId="100" applyNumberFormat="1" applyFont="1" applyFill="1" applyBorder="1"/>
    <xf numFmtId="0" fontId="7" fillId="0" borderId="72" xfId="100" applyNumberFormat="1" applyFont="1" applyBorder="1" applyAlignment="1">
      <alignment horizontal="center" wrapText="1"/>
    </xf>
    <xf numFmtId="9" fontId="4" fillId="0" borderId="1" xfId="132" applyFont="1" applyBorder="1" applyAlignment="1">
      <alignment horizontal="right"/>
    </xf>
    <xf numFmtId="9" fontId="4" fillId="35" borderId="1" xfId="132" applyFont="1" applyFill="1" applyBorder="1" applyAlignment="1">
      <alignment horizontal="right"/>
    </xf>
    <xf numFmtId="165" fontId="51" fillId="0" borderId="85" xfId="67" applyNumberFormat="1" applyFont="1" applyBorder="1" applyAlignment="1">
      <alignment horizontal="center"/>
    </xf>
    <xf numFmtId="165" fontId="51" fillId="0" borderId="91" xfId="67" applyNumberFormat="1" applyFont="1" applyBorder="1" applyAlignment="1">
      <alignment horizontal="center"/>
    </xf>
    <xf numFmtId="165" fontId="60" fillId="0" borderId="91" xfId="67" applyNumberFormat="1" applyFont="1" applyBorder="1" applyAlignment="1">
      <alignment horizontal="center" wrapText="1"/>
    </xf>
    <xf numFmtId="165" fontId="51" fillId="0" borderId="92" xfId="67" applyNumberFormat="1" applyFont="1" applyBorder="1" applyAlignment="1">
      <alignment horizontal="center"/>
    </xf>
    <xf numFmtId="9" fontId="4" fillId="0" borderId="51" xfId="132" applyFont="1" applyBorder="1" applyAlignment="1">
      <alignment horizontal="right"/>
    </xf>
    <xf numFmtId="9" fontId="4" fillId="35" borderId="51" xfId="132" applyFont="1" applyFill="1" applyBorder="1" applyAlignment="1">
      <alignment horizontal="right"/>
    </xf>
    <xf numFmtId="0" fontId="4" fillId="0" borderId="3" xfId="116" applyFont="1" applyBorder="1" applyAlignment="1">
      <alignment horizontal="center"/>
    </xf>
    <xf numFmtId="0" fontId="4" fillId="0" borderId="4" xfId="116" applyFont="1" applyBorder="1" applyAlignment="1">
      <alignment horizontal="center"/>
    </xf>
    <xf numFmtId="0" fontId="4" fillId="0" borderId="5" xfId="116" applyFont="1" applyBorder="1" applyAlignment="1">
      <alignment horizontal="center"/>
    </xf>
    <xf numFmtId="0" fontId="6" fillId="0" borderId="85" xfId="111" applyFont="1" applyFill="1" applyBorder="1" applyAlignment="1">
      <alignment horizontal="right" vertical="center"/>
    </xf>
    <xf numFmtId="0" fontId="6" fillId="0" borderId="92" xfId="111" applyFont="1" applyFill="1" applyBorder="1" applyAlignment="1">
      <alignment vertical="center"/>
    </xf>
    <xf numFmtId="0" fontId="0" fillId="0" borderId="8" xfId="0" applyBorder="1"/>
    <xf numFmtId="0" fontId="0" fillId="0" borderId="7" xfId="0" applyBorder="1"/>
    <xf numFmtId="0" fontId="0" fillId="0" borderId="6" xfId="0" applyBorder="1"/>
    <xf numFmtId="0" fontId="0" fillId="0" borderId="9" xfId="0" applyBorder="1"/>
    <xf numFmtId="0" fontId="0" fillId="0" borderId="0" xfId="0" applyBorder="1"/>
    <xf numFmtId="0" fontId="0" fillId="0" borderId="2" xfId="0" applyBorder="1"/>
    <xf numFmtId="0" fontId="0" fillId="0" borderId="8" xfId="0" applyFont="1" applyBorder="1"/>
    <xf numFmtId="3" fontId="52" fillId="0" borderId="11" xfId="0" applyNumberFormat="1" applyFont="1" applyBorder="1"/>
    <xf numFmtId="0" fontId="51" fillId="0" borderId="8" xfId="0" applyFont="1" applyBorder="1" applyAlignment="1">
      <alignment vertical="center"/>
    </xf>
    <xf numFmtId="0" fontId="51" fillId="0" borderId="6" xfId="0" applyFont="1" applyBorder="1" applyAlignment="1">
      <alignment vertical="center"/>
    </xf>
    <xf numFmtId="0" fontId="51" fillId="0" borderId="8" xfId="0" applyFont="1" applyBorder="1" applyAlignment="1">
      <alignment vertical="center" wrapText="1"/>
    </xf>
    <xf numFmtId="0" fontId="51" fillId="0" borderId="6" xfId="0" applyFont="1" applyBorder="1" applyAlignment="1">
      <alignment vertical="center" wrapText="1"/>
    </xf>
    <xf numFmtId="164" fontId="0" fillId="0" borderId="7" xfId="132" applyNumberFormat="1" applyFont="1" applyBorder="1"/>
    <xf numFmtId="0" fontId="7" fillId="0" borderId="7" xfId="0" applyFont="1" applyBorder="1" applyAlignment="1">
      <alignment horizontal="center"/>
    </xf>
    <xf numFmtId="0" fontId="7" fillId="0" borderId="7" xfId="0" applyFont="1" applyBorder="1" applyAlignment="1">
      <alignment horizontal="center" wrapText="1"/>
    </xf>
    <xf numFmtId="0" fontId="7" fillId="0" borderId="6" xfId="0" applyFont="1" applyBorder="1" applyAlignment="1">
      <alignment horizontal="center"/>
    </xf>
    <xf numFmtId="164" fontId="0" fillId="0" borderId="0" xfId="132" applyNumberFormat="1" applyFont="1" applyBorder="1"/>
    <xf numFmtId="164" fontId="0" fillId="0" borderId="6" xfId="132" applyNumberFormat="1" applyFont="1" applyBorder="1"/>
    <xf numFmtId="164" fontId="0" fillId="0" borderId="2" xfId="132" applyNumberFormat="1" applyFont="1" applyBorder="1"/>
    <xf numFmtId="0" fontId="0" fillId="0" borderId="13" xfId="0" applyBorder="1"/>
    <xf numFmtId="164" fontId="0" fillId="0" borderId="14" xfId="132" applyNumberFormat="1" applyFont="1" applyBorder="1"/>
    <xf numFmtId="164" fontId="0" fillId="0" borderId="12" xfId="132" applyNumberFormat="1" applyFont="1" applyBorder="1"/>
    <xf numFmtId="164" fontId="0" fillId="0" borderId="3" xfId="132" applyNumberFormat="1" applyFont="1" applyBorder="1"/>
    <xf numFmtId="0" fontId="7" fillId="35" borderId="3" xfId="0" applyFont="1" applyFill="1" applyBorder="1" applyAlignment="1">
      <alignment horizontal="center" wrapText="1"/>
    </xf>
    <xf numFmtId="164" fontId="0" fillId="0" borderId="4" xfId="132" applyNumberFormat="1" applyFont="1" applyBorder="1"/>
    <xf numFmtId="164" fontId="0" fillId="0" borderId="5" xfId="132" applyNumberFormat="1" applyFont="1" applyBorder="1"/>
    <xf numFmtId="0" fontId="0" fillId="0" borderId="9" xfId="0" applyFont="1" applyBorder="1"/>
    <xf numFmtId="0" fontId="7" fillId="0" borderId="74" xfId="0" applyFont="1" applyFill="1" applyBorder="1" applyAlignment="1">
      <alignment horizontal="center"/>
    </xf>
    <xf numFmtId="165" fontId="52" fillId="0" borderId="15" xfId="67" applyNumberFormat="1" applyFont="1" applyFill="1" applyBorder="1" applyAlignment="1">
      <alignment horizontal="center"/>
    </xf>
    <xf numFmtId="165" fontId="52" fillId="0" borderId="7" xfId="67" applyNumberFormat="1" applyFont="1" applyBorder="1" applyAlignment="1">
      <alignment horizontal="center"/>
    </xf>
    <xf numFmtId="165" fontId="52" fillId="0" borderId="95" xfId="67" applyNumberFormat="1" applyFont="1" applyBorder="1" applyAlignment="1">
      <alignment horizontal="center"/>
    </xf>
    <xf numFmtId="0" fontId="7" fillId="0" borderId="72" xfId="0" applyFont="1" applyFill="1" applyBorder="1" applyAlignment="1">
      <alignment horizontal="center"/>
    </xf>
    <xf numFmtId="1" fontId="51" fillId="36" borderId="93" xfId="67" applyNumberFormat="1" applyFont="1" applyFill="1" applyBorder="1" applyAlignment="1">
      <alignment horizontal="center"/>
    </xf>
    <xf numFmtId="0" fontId="7" fillId="0" borderId="51" xfId="0" applyFont="1" applyFill="1" applyBorder="1" applyAlignment="1">
      <alignment horizontal="center"/>
    </xf>
    <xf numFmtId="164" fontId="52" fillId="0" borderId="11" xfId="132" applyNumberFormat="1" applyFont="1" applyFill="1" applyBorder="1" applyAlignment="1">
      <alignment horizontal="center"/>
    </xf>
    <xf numFmtId="0" fontId="4" fillId="0" borderId="98" xfId="0" applyFont="1" applyFill="1" applyBorder="1" applyAlignment="1">
      <alignment horizontal="left"/>
    </xf>
    <xf numFmtId="0" fontId="7" fillId="0" borderId="53" xfId="0" applyFont="1" applyFill="1" applyBorder="1" applyAlignment="1">
      <alignment horizontal="center"/>
    </xf>
    <xf numFmtId="164" fontId="52" fillId="0" borderId="94" xfId="132" applyNumberFormat="1" applyFont="1" applyFill="1" applyBorder="1" applyAlignment="1">
      <alignment horizontal="center"/>
    </xf>
    <xf numFmtId="9" fontId="52" fillId="36" borderId="41" xfId="132" applyFont="1" applyFill="1" applyBorder="1" applyAlignment="1">
      <alignment horizontal="center"/>
    </xf>
    <xf numFmtId="164" fontId="52" fillId="0" borderId="1" xfId="132" applyNumberFormat="1" applyFont="1" applyBorder="1" applyAlignment="1">
      <alignment horizontal="right" vertical="top" wrapText="1"/>
    </xf>
    <xf numFmtId="165" fontId="52" fillId="0" borderId="1" xfId="67" applyNumberFormat="1" applyFont="1" applyBorder="1" applyAlignment="1">
      <alignment horizontal="right" vertical="top" wrapText="1"/>
    </xf>
    <xf numFmtId="164" fontId="52" fillId="0" borderId="0" xfId="132" applyNumberFormat="1" applyFont="1" applyAlignment="1">
      <alignment horizontal="right"/>
    </xf>
    <xf numFmtId="164" fontId="52" fillId="0" borderId="1" xfId="132" applyNumberFormat="1" applyFont="1" applyBorder="1" applyAlignment="1">
      <alignment horizontal="right"/>
    </xf>
    <xf numFmtId="3" fontId="0" fillId="0" borderId="0" xfId="0" applyNumberFormat="1"/>
    <xf numFmtId="166" fontId="4" fillId="0" borderId="1" xfId="112" applyNumberFormat="1" applyFont="1" applyBorder="1"/>
    <xf numFmtId="0" fontId="7" fillId="0" borderId="3" xfId="112" applyFont="1" applyBorder="1"/>
    <xf numFmtId="0" fontId="7" fillId="0" borderId="99" xfId="112" applyFont="1" applyBorder="1"/>
    <xf numFmtId="0" fontId="65" fillId="0" borderId="0" xfId="0" applyFont="1"/>
    <xf numFmtId="165" fontId="4" fillId="0" borderId="2" xfId="67" applyNumberFormat="1" applyFont="1" applyBorder="1"/>
    <xf numFmtId="165" fontId="52" fillId="0" borderId="2" xfId="67" applyNumberFormat="1" applyFont="1" applyFill="1" applyBorder="1"/>
    <xf numFmtId="3" fontId="52" fillId="0" borderId="0" xfId="0" applyNumberFormat="1" applyFont="1"/>
    <xf numFmtId="165" fontId="52" fillId="0" borderId="5" xfId="67" applyNumberFormat="1" applyFont="1" applyFill="1" applyBorder="1"/>
    <xf numFmtId="165" fontId="52" fillId="0" borderId="1" xfId="0" applyNumberFormat="1" applyFont="1" applyFill="1" applyBorder="1" applyAlignment="1">
      <alignment vertical="center"/>
    </xf>
    <xf numFmtId="165" fontId="52" fillId="0" borderId="1" xfId="67" applyNumberFormat="1" applyFont="1" applyFill="1" applyBorder="1" applyAlignment="1">
      <alignment horizontal="right"/>
    </xf>
    <xf numFmtId="164" fontId="52" fillId="35" borderId="31" xfId="132" applyNumberFormat="1" applyFont="1" applyFill="1" applyBorder="1" applyAlignment="1">
      <alignment horizontal="right" vertical="top" wrapText="1"/>
    </xf>
    <xf numFmtId="164" fontId="52" fillId="0" borderId="31" xfId="132" applyNumberFormat="1" applyFont="1" applyBorder="1" applyAlignment="1">
      <alignment horizontal="right" vertical="top" wrapText="1"/>
    </xf>
    <xf numFmtId="165" fontId="52" fillId="0" borderId="79" xfId="67" applyNumberFormat="1" applyFont="1" applyFill="1" applyBorder="1" applyAlignment="1">
      <alignment horizontal="right" vertical="center" wrapText="1"/>
    </xf>
    <xf numFmtId="164" fontId="52" fillId="0" borderId="80" xfId="132" applyNumberFormat="1" applyFont="1" applyFill="1" applyBorder="1" applyAlignment="1">
      <alignment horizontal="right" vertical="top" wrapText="1"/>
    </xf>
    <xf numFmtId="165" fontId="52" fillId="0" borderId="79" xfId="67" applyNumberFormat="1" applyFont="1" applyFill="1" applyBorder="1" applyAlignment="1">
      <alignment horizontal="right" vertical="top" wrapText="1"/>
    </xf>
    <xf numFmtId="164" fontId="52" fillId="0" borderId="101" xfId="132" applyNumberFormat="1" applyFont="1" applyFill="1" applyBorder="1" applyAlignment="1">
      <alignment horizontal="right" vertical="top" wrapText="1"/>
    </xf>
    <xf numFmtId="165" fontId="52" fillId="0" borderId="73" xfId="67" applyNumberFormat="1" applyFont="1" applyFill="1" applyBorder="1" applyAlignment="1">
      <alignment horizontal="right" vertical="top" wrapText="1"/>
    </xf>
    <xf numFmtId="0" fontId="0" fillId="0" borderId="14" xfId="0" applyBorder="1"/>
    <xf numFmtId="0" fontId="7" fillId="0" borderId="8" xfId="0" applyFont="1" applyBorder="1"/>
    <xf numFmtId="0" fontId="0" fillId="0" borderId="12" xfId="0" applyBorder="1"/>
    <xf numFmtId="164" fontId="49" fillId="0" borderId="0" xfId="0" applyNumberFormat="1" applyFont="1"/>
    <xf numFmtId="164" fontId="52" fillId="36" borderId="40" xfId="132" applyNumberFormat="1" applyFont="1" applyFill="1" applyBorder="1" applyAlignment="1">
      <alignment horizontal="center"/>
    </xf>
    <xf numFmtId="164" fontId="52" fillId="36" borderId="1" xfId="132" applyNumberFormat="1" applyFont="1" applyFill="1" applyBorder="1" applyAlignment="1">
      <alignment horizontal="center"/>
    </xf>
    <xf numFmtId="164" fontId="52" fillId="36" borderId="39" xfId="132" applyNumberFormat="1" applyFont="1" applyFill="1" applyBorder="1" applyAlignment="1">
      <alignment horizontal="center"/>
    </xf>
    <xf numFmtId="0" fontId="7" fillId="0" borderId="3" xfId="116" applyFont="1" applyBorder="1" applyAlignment="1">
      <alignment horizontal="center" vertical="center"/>
    </xf>
    <xf numFmtId="164" fontId="7" fillId="0" borderId="1" xfId="132" applyNumberFormat="1" applyFont="1" applyBorder="1"/>
    <xf numFmtId="165" fontId="52" fillId="35" borderId="102" xfId="67" applyNumberFormat="1" applyFont="1" applyFill="1" applyBorder="1" applyAlignment="1">
      <alignment horizontal="right" vertical="top" wrapText="1"/>
    </xf>
    <xf numFmtId="165" fontId="0" fillId="0" borderId="7" xfId="67" applyNumberFormat="1" applyFont="1" applyBorder="1"/>
    <xf numFmtId="165" fontId="0" fillId="0" borderId="4" xfId="67" applyNumberFormat="1" applyFont="1" applyBorder="1"/>
    <xf numFmtId="164" fontId="4" fillId="0" borderId="1" xfId="116" applyNumberFormat="1" applyFont="1" applyBorder="1" applyAlignment="1">
      <alignment horizontal="center"/>
    </xf>
    <xf numFmtId="164" fontId="4" fillId="0" borderId="1" xfId="132" applyNumberFormat="1" applyFont="1" applyBorder="1" applyAlignment="1">
      <alignment horizontal="center"/>
    </xf>
    <xf numFmtId="0" fontId="67" fillId="0" borderId="0" xfId="0" applyFont="1"/>
    <xf numFmtId="164" fontId="68" fillId="0" borderId="0" xfId="0" applyNumberFormat="1" applyFont="1" applyFill="1" applyBorder="1" applyAlignment="1">
      <alignment vertical="center"/>
    </xf>
    <xf numFmtId="167" fontId="52" fillId="0" borderId="0" xfId="0" applyNumberFormat="1" applyFont="1"/>
    <xf numFmtId="0" fontId="55" fillId="0" borderId="0" xfId="82" applyFont="1" applyFill="1" applyAlignment="1" applyProtection="1"/>
    <xf numFmtId="0" fontId="51" fillId="0" borderId="0" xfId="0" applyFont="1" applyFill="1" applyAlignment="1">
      <alignment horizontal="left"/>
    </xf>
    <xf numFmtId="0" fontId="4" fillId="0" borderId="0" xfId="0" applyFont="1" applyFill="1" applyBorder="1" applyAlignment="1">
      <alignment vertical="top" wrapText="1"/>
    </xf>
    <xf numFmtId="3" fontId="52" fillId="0" borderId="1" xfId="0" applyNumberFormat="1" applyFont="1" applyFill="1" applyBorder="1" applyAlignment="1">
      <alignment horizontal="right"/>
    </xf>
    <xf numFmtId="0" fontId="52" fillId="0" borderId="13" xfId="0" applyFont="1" applyFill="1" applyBorder="1"/>
    <xf numFmtId="3" fontId="52" fillId="0" borderId="14" xfId="0" applyNumberFormat="1" applyFont="1" applyBorder="1" applyAlignment="1">
      <alignment horizontal="right"/>
    </xf>
    <xf numFmtId="3" fontId="52" fillId="0" borderId="12" xfId="0" applyNumberFormat="1" applyFont="1" applyBorder="1" applyAlignment="1">
      <alignment horizontal="right"/>
    </xf>
    <xf numFmtId="3" fontId="52" fillId="0" borderId="11" xfId="67" applyNumberFormat="1" applyFont="1" applyBorder="1"/>
    <xf numFmtId="9" fontId="52" fillId="0" borderId="0" xfId="132" applyFont="1"/>
    <xf numFmtId="9" fontId="52" fillId="0" borderId="0" xfId="0" applyNumberFormat="1" applyFont="1"/>
    <xf numFmtId="0" fontId="51" fillId="0" borderId="1" xfId="0" applyFont="1" applyBorder="1" applyAlignment="1">
      <alignment horizontal="center" wrapText="1"/>
    </xf>
    <xf numFmtId="0" fontId="52" fillId="0" borderId="25" xfId="0" applyFont="1" applyBorder="1" applyAlignment="1">
      <alignment vertical="top" wrapText="1"/>
    </xf>
    <xf numFmtId="3" fontId="52" fillId="0" borderId="25" xfId="0" applyNumberFormat="1" applyFont="1" applyBorder="1" applyAlignment="1">
      <alignment vertical="top" wrapText="1"/>
    </xf>
    <xf numFmtId="9" fontId="52" fillId="0" borderId="25" xfId="0" applyNumberFormat="1" applyFont="1" applyBorder="1" applyAlignment="1">
      <alignment vertical="top" wrapText="1"/>
    </xf>
    <xf numFmtId="0" fontId="57" fillId="0" borderId="25" xfId="0" applyFont="1" applyBorder="1" applyAlignment="1">
      <alignment horizontal="center" vertical="top" wrapText="1"/>
    </xf>
    <xf numFmtId="0" fontId="51" fillId="0" borderId="11" xfId="0" applyFont="1" applyBorder="1" applyAlignment="1"/>
    <xf numFmtId="0" fontId="51" fillId="0" borderId="10" xfId="0" applyFont="1" applyBorder="1" applyAlignment="1"/>
    <xf numFmtId="165" fontId="4" fillId="0" borderId="3" xfId="67" applyNumberFormat="1" applyFont="1" applyFill="1" applyBorder="1" applyAlignment="1">
      <alignment horizontal="center" vertical="center" wrapText="1"/>
    </xf>
    <xf numFmtId="165" fontId="4" fillId="0" borderId="5" xfId="67" applyNumberFormat="1" applyFont="1" applyFill="1" applyBorder="1" applyAlignment="1">
      <alignment horizontal="center" vertical="center" wrapText="1"/>
    </xf>
    <xf numFmtId="0" fontId="4" fillId="0" borderId="3" xfId="112" applyFont="1" applyFill="1" applyBorder="1" applyAlignment="1">
      <alignment horizontal="center" vertical="center" wrapText="1"/>
    </xf>
    <xf numFmtId="0" fontId="4" fillId="0" borderId="4" xfId="112" applyFont="1" applyFill="1" applyBorder="1" applyAlignment="1">
      <alignment horizontal="center" vertical="center" wrapText="1"/>
    </xf>
    <xf numFmtId="0" fontId="4" fillId="0" borderId="5" xfId="112" applyFont="1" applyFill="1" applyBorder="1" applyAlignment="1">
      <alignment horizontal="center" vertical="center" wrapText="1"/>
    </xf>
    <xf numFmtId="165" fontId="4" fillId="0" borderId="4" xfId="67" applyNumberFormat="1" applyFont="1" applyFill="1" applyBorder="1" applyAlignment="1">
      <alignment horizontal="center" vertical="center" wrapText="1"/>
    </xf>
    <xf numFmtId="0" fontId="62" fillId="0" borderId="0" xfId="0" applyFont="1"/>
    <xf numFmtId="0" fontId="59" fillId="34" borderId="8" xfId="0" applyFont="1" applyFill="1" applyBorder="1" applyAlignment="1">
      <alignment vertical="top"/>
    </xf>
    <xf numFmtId="0" fontId="59" fillId="34" borderId="13" xfId="0" applyFont="1" applyFill="1" applyBorder="1" applyAlignment="1">
      <alignment horizontal="center" vertical="top"/>
    </xf>
    <xf numFmtId="3" fontId="52" fillId="36" borderId="105" xfId="0" applyNumberFormat="1" applyFont="1" applyFill="1" applyBorder="1" applyAlignment="1">
      <alignment horizontal="left"/>
    </xf>
    <xf numFmtId="3" fontId="52" fillId="36" borderId="105" xfId="0" applyNumberFormat="1" applyFont="1" applyFill="1" applyBorder="1"/>
    <xf numFmtId="3" fontId="52" fillId="36" borderId="106" xfId="0" applyNumberFormat="1" applyFont="1" applyFill="1" applyBorder="1"/>
    <xf numFmtId="3" fontId="52" fillId="36" borderId="108" xfId="0" applyNumberFormat="1" applyFont="1" applyFill="1" applyBorder="1"/>
    <xf numFmtId="164" fontId="52" fillId="36" borderId="108" xfId="0" applyNumberFormat="1" applyFont="1" applyFill="1" applyBorder="1"/>
    <xf numFmtId="0" fontId="52" fillId="36" borderId="113" xfId="0" applyFont="1" applyFill="1" applyBorder="1"/>
    <xf numFmtId="164" fontId="52" fillId="36" borderId="114" xfId="0" applyNumberFormat="1" applyFont="1" applyFill="1" applyBorder="1"/>
    <xf numFmtId="164" fontId="52" fillId="36" borderId="115" xfId="0" applyNumberFormat="1" applyFont="1" applyFill="1" applyBorder="1"/>
    <xf numFmtId="3" fontId="52" fillId="0" borderId="5" xfId="0" applyNumberFormat="1" applyFont="1" applyBorder="1" applyAlignment="1">
      <alignment horizontal="left"/>
    </xf>
    <xf numFmtId="0" fontId="7" fillId="0" borderId="14" xfId="0" applyFont="1" applyFill="1" applyBorder="1" applyAlignment="1">
      <alignment horizontal="center"/>
    </xf>
    <xf numFmtId="3" fontId="52" fillId="0" borderId="8" xfId="67" applyNumberFormat="1" applyFont="1" applyFill="1" applyBorder="1" applyAlignment="1">
      <alignment horizontal="center"/>
    </xf>
    <xf numFmtId="3" fontId="52" fillId="0" borderId="8" xfId="132" applyNumberFormat="1" applyFont="1" applyFill="1" applyBorder="1" applyAlignment="1">
      <alignment horizontal="center"/>
    </xf>
    <xf numFmtId="0" fontId="7" fillId="0" borderId="11" xfId="0" applyFont="1" applyFill="1" applyBorder="1" applyAlignment="1">
      <alignment horizontal="center"/>
    </xf>
    <xf numFmtId="0" fontId="7" fillId="0" borderId="39" xfId="0" applyFont="1" applyFill="1" applyBorder="1" applyAlignment="1">
      <alignment horizontal="center"/>
    </xf>
    <xf numFmtId="0" fontId="52" fillId="0" borderId="0" xfId="0" applyFont="1" applyFill="1" applyBorder="1" applyAlignment="1">
      <alignment horizontal="left" vertical="top" wrapText="1"/>
    </xf>
    <xf numFmtId="9" fontId="0" fillId="0" borderId="0" xfId="132" applyFont="1"/>
    <xf numFmtId="165" fontId="0" fillId="0" borderId="0" xfId="67" applyNumberFormat="1" applyFont="1" applyBorder="1"/>
    <xf numFmtId="165" fontId="0" fillId="0" borderId="8" xfId="67" applyNumberFormat="1" applyFont="1" applyBorder="1"/>
    <xf numFmtId="165" fontId="0" fillId="0" borderId="6" xfId="67" applyNumberFormat="1" applyFont="1" applyBorder="1"/>
    <xf numFmtId="165" fontId="0" fillId="0" borderId="9" xfId="67" applyNumberFormat="1" applyFont="1" applyBorder="1"/>
    <xf numFmtId="165" fontId="0" fillId="0" borderId="2" xfId="67" applyNumberFormat="1" applyFont="1" applyBorder="1"/>
    <xf numFmtId="3" fontId="52" fillId="0" borderId="10" xfId="67" applyNumberFormat="1" applyFont="1" applyBorder="1"/>
    <xf numFmtId="3" fontId="52" fillId="0" borderId="5" xfId="67" applyNumberFormat="1" applyFont="1" applyBorder="1"/>
    <xf numFmtId="165" fontId="0" fillId="0" borderId="3" xfId="67" applyNumberFormat="1" applyFont="1" applyBorder="1"/>
    <xf numFmtId="3" fontId="52" fillId="0" borderId="5" xfId="0" applyNumberFormat="1" applyFont="1" applyBorder="1" applyAlignment="1">
      <alignment horizontal="right"/>
    </xf>
    <xf numFmtId="164" fontId="0" fillId="0" borderId="15" xfId="132" applyNumberFormat="1" applyFont="1" applyBorder="1"/>
    <xf numFmtId="164" fontId="0" fillId="0" borderId="10" xfId="132" applyNumberFormat="1" applyFont="1" applyBorder="1"/>
    <xf numFmtId="164" fontId="0" fillId="0" borderId="1" xfId="132" applyNumberFormat="1" applyFont="1" applyBorder="1"/>
    <xf numFmtId="164" fontId="52" fillId="0" borderId="0" xfId="132" applyNumberFormat="1" applyFont="1" applyFill="1" applyBorder="1"/>
    <xf numFmtId="0" fontId="0" fillId="0" borderId="1" xfId="0" applyBorder="1"/>
    <xf numFmtId="0" fontId="0" fillId="0" borderId="11" xfId="0" applyBorder="1"/>
    <xf numFmtId="164" fontId="52" fillId="0" borderId="1" xfId="132" applyNumberFormat="1" applyFont="1" applyBorder="1" applyAlignment="1">
      <alignment horizontal="right" vertical="center"/>
    </xf>
    <xf numFmtId="3" fontId="52" fillId="0" borderId="1" xfId="67" applyNumberFormat="1" applyFont="1" applyBorder="1" applyAlignment="1">
      <alignment horizontal="right" vertical="center"/>
    </xf>
    <xf numFmtId="3" fontId="0" fillId="0" borderId="1" xfId="0" applyNumberFormat="1" applyBorder="1"/>
    <xf numFmtId="3" fontId="0" fillId="0" borderId="52" xfId="0" applyNumberFormat="1" applyBorder="1"/>
    <xf numFmtId="3" fontId="0" fillId="35" borderId="89" xfId="0" applyNumberFormat="1" applyFill="1" applyBorder="1"/>
    <xf numFmtId="3" fontId="0" fillId="35" borderId="54" xfId="0" applyNumberFormat="1" applyFill="1" applyBorder="1"/>
    <xf numFmtId="3" fontId="0" fillId="35" borderId="1" xfId="0" applyNumberFormat="1" applyFill="1" applyBorder="1"/>
    <xf numFmtId="3" fontId="0" fillId="35" borderId="52" xfId="0" applyNumberFormat="1" applyFill="1" applyBorder="1"/>
    <xf numFmtId="3" fontId="0" fillId="35" borderId="98" xfId="0" applyNumberFormat="1" applyFill="1" applyBorder="1"/>
    <xf numFmtId="3" fontId="0" fillId="35" borderId="51" xfId="0" applyNumberFormat="1" applyFill="1" applyBorder="1"/>
    <xf numFmtId="3" fontId="0" fillId="35" borderId="116" xfId="0" applyNumberFormat="1" applyFill="1" applyBorder="1"/>
    <xf numFmtId="0" fontId="7" fillId="0" borderId="0" xfId="0" applyFont="1" applyFill="1" applyBorder="1" applyAlignment="1">
      <alignment horizontal="center" wrapText="1"/>
    </xf>
    <xf numFmtId="165" fontId="52" fillId="0" borderId="9" xfId="67" applyNumberFormat="1" applyFont="1" applyFill="1" applyBorder="1"/>
    <xf numFmtId="165" fontId="52" fillId="0" borderId="9" xfId="67" applyNumberFormat="1" applyFont="1" applyFill="1" applyBorder="1" applyAlignment="1">
      <alignment horizontal="right"/>
    </xf>
    <xf numFmtId="165" fontId="4" fillId="0" borderId="0" xfId="67" applyNumberFormat="1" applyFont="1" applyBorder="1" applyAlignment="1">
      <alignment horizontal="right"/>
    </xf>
    <xf numFmtId="165" fontId="4" fillId="35" borderId="0" xfId="67" applyNumberFormat="1" applyFont="1" applyFill="1" applyBorder="1" applyAlignment="1">
      <alignment horizontal="right"/>
    </xf>
    <xf numFmtId="168" fontId="45" fillId="0" borderId="1" xfId="133" applyNumberFormat="1" applyFont="1" applyBorder="1" applyAlignment="1">
      <alignment horizontal="center" wrapText="1"/>
    </xf>
    <xf numFmtId="168" fontId="0" fillId="0" borderId="1" xfId="133" applyNumberFormat="1" applyFont="1" applyBorder="1" applyAlignment="1">
      <alignment horizontal="center"/>
    </xf>
    <xf numFmtId="0" fontId="0" fillId="0" borderId="0" xfId="0" applyFont="1"/>
    <xf numFmtId="0" fontId="0" fillId="0" borderId="61" xfId="0" applyBorder="1"/>
    <xf numFmtId="0" fontId="45" fillId="0" borderId="121" xfId="0" applyFont="1" applyBorder="1" applyAlignment="1">
      <alignment wrapText="1"/>
    </xf>
    <xf numFmtId="0" fontId="45" fillId="0" borderId="121" xfId="0" applyFont="1" applyBorder="1"/>
    <xf numFmtId="9" fontId="0" fillId="0" borderId="120" xfId="132" applyFont="1" applyBorder="1" applyAlignment="1">
      <alignment horizontal="center"/>
    </xf>
    <xf numFmtId="0" fontId="45" fillId="0" borderId="122" xfId="0" applyFont="1" applyBorder="1"/>
    <xf numFmtId="168" fontId="0" fillId="0" borderId="123" xfId="133" applyNumberFormat="1" applyFont="1" applyBorder="1" applyAlignment="1">
      <alignment horizontal="center"/>
    </xf>
    <xf numFmtId="9" fontId="0" fillId="0" borderId="124" xfId="132" applyFont="1" applyBorder="1" applyAlignment="1">
      <alignment horizontal="center"/>
    </xf>
    <xf numFmtId="3" fontId="52" fillId="0" borderId="1" xfId="67" applyNumberFormat="1" applyFont="1" applyFill="1" applyBorder="1" applyAlignment="1">
      <alignment horizontal="right" vertical="center"/>
    </xf>
    <xf numFmtId="165" fontId="0" fillId="0" borderId="1" xfId="67" applyNumberFormat="1" applyFont="1" applyBorder="1" applyAlignment="1">
      <alignment horizontal="center"/>
    </xf>
    <xf numFmtId="165" fontId="0" fillId="0" borderId="123" xfId="67" applyNumberFormat="1" applyFont="1" applyBorder="1" applyAlignment="1">
      <alignment horizontal="center"/>
    </xf>
    <xf numFmtId="0" fontId="7" fillId="0" borderId="0" xfId="0" applyFont="1" applyBorder="1" applyAlignment="1">
      <alignment horizontal="center" wrapText="1"/>
    </xf>
    <xf numFmtId="0" fontId="7" fillId="0" borderId="2" xfId="0" applyFont="1" applyBorder="1" applyAlignment="1">
      <alignment horizontal="center"/>
    </xf>
    <xf numFmtId="3" fontId="52" fillId="36" borderId="40" xfId="67" applyNumberFormat="1" applyFont="1" applyFill="1" applyBorder="1" applyAlignment="1">
      <alignment horizontal="right"/>
    </xf>
    <xf numFmtId="3" fontId="52" fillId="36" borderId="1" xfId="67" applyNumberFormat="1" applyFont="1" applyFill="1" applyBorder="1" applyAlignment="1">
      <alignment horizontal="right"/>
    </xf>
    <xf numFmtId="3" fontId="52" fillId="36" borderId="39" xfId="67" applyNumberFormat="1" applyFont="1" applyFill="1" applyBorder="1" applyAlignment="1">
      <alignment horizontal="right"/>
    </xf>
    <xf numFmtId="3" fontId="52" fillId="36" borderId="41" xfId="67" applyNumberFormat="1" applyFont="1" applyFill="1" applyBorder="1" applyAlignment="1">
      <alignment horizontal="right"/>
    </xf>
    <xf numFmtId="3" fontId="52" fillId="36" borderId="42" xfId="67" applyNumberFormat="1" applyFont="1" applyFill="1" applyBorder="1" applyAlignment="1">
      <alignment horizontal="right"/>
    </xf>
    <xf numFmtId="3" fontId="52" fillId="36" borderId="43" xfId="67" applyNumberFormat="1" applyFont="1" applyFill="1" applyBorder="1" applyAlignment="1">
      <alignment horizontal="right"/>
    </xf>
    <xf numFmtId="0" fontId="32" fillId="0" borderId="0" xfId="82" applyAlignment="1" applyProtection="1"/>
    <xf numFmtId="0" fontId="7" fillId="38" borderId="103" xfId="0" applyFont="1" applyFill="1" applyBorder="1" applyAlignment="1">
      <alignment horizontal="center" vertical="center"/>
    </xf>
    <xf numFmtId="0" fontId="7" fillId="38" borderId="44" xfId="0" applyFont="1" applyFill="1" applyBorder="1" applyAlignment="1">
      <alignment horizontal="center" vertical="center" wrapText="1"/>
    </xf>
    <xf numFmtId="0" fontId="56" fillId="38" borderId="4" xfId="0" applyFont="1" applyFill="1" applyBorder="1" applyAlignment="1">
      <alignment vertical="center"/>
    </xf>
    <xf numFmtId="0" fontId="10" fillId="38" borderId="100" xfId="0" applyFont="1" applyFill="1" applyBorder="1" applyAlignment="1">
      <alignment vertical="center"/>
    </xf>
    <xf numFmtId="0" fontId="7" fillId="38" borderId="11" xfId="92" applyFont="1" applyFill="1" applyBorder="1" applyAlignment="1">
      <alignment horizontal="left" vertical="center"/>
    </xf>
    <xf numFmtId="0" fontId="56" fillId="38" borderId="10" xfId="92" applyFont="1" applyFill="1" applyBorder="1" applyAlignment="1">
      <alignment horizontal="center" vertical="center"/>
    </xf>
    <xf numFmtId="0" fontId="7" fillId="38" borderId="8" xfId="105" applyFont="1" applyFill="1" applyBorder="1" applyAlignment="1">
      <alignment horizontal="left" vertical="center"/>
    </xf>
    <xf numFmtId="0" fontId="56" fillId="38" borderId="7" xfId="105" applyFont="1" applyFill="1" applyBorder="1" applyAlignment="1">
      <alignment vertical="center"/>
    </xf>
    <xf numFmtId="0" fontId="56" fillId="38" borderId="6" xfId="105" applyFont="1" applyFill="1" applyBorder="1" applyAlignment="1">
      <alignment vertical="center"/>
    </xf>
    <xf numFmtId="0" fontId="51" fillId="0" borderId="11" xfId="0" applyFont="1" applyBorder="1" applyAlignment="1">
      <alignment horizontal="left"/>
    </xf>
    <xf numFmtId="0" fontId="51" fillId="0" borderId="15" xfId="0" applyFont="1" applyBorder="1" applyAlignment="1">
      <alignment horizontal="left"/>
    </xf>
    <xf numFmtId="0" fontId="51" fillId="0" borderId="10" xfId="0" applyFont="1" applyBorder="1" applyAlignment="1">
      <alignment horizontal="left"/>
    </xf>
    <xf numFmtId="0" fontId="4" fillId="38" borderId="1" xfId="0" applyFont="1" applyFill="1" applyBorder="1" applyAlignment="1">
      <alignment horizontal="center" vertical="center"/>
    </xf>
    <xf numFmtId="0" fontId="52" fillId="0" borderId="8" xfId="0" applyFont="1" applyBorder="1" applyAlignment="1">
      <alignment horizontal="left" vertical="top" wrapText="1"/>
    </xf>
    <xf numFmtId="0" fontId="52" fillId="0" borderId="7" xfId="0" applyFont="1" applyBorder="1" applyAlignment="1">
      <alignment horizontal="left" vertical="top" wrapText="1"/>
    </xf>
    <xf numFmtId="0" fontId="52" fillId="0" borderId="6" xfId="0" applyFont="1" applyBorder="1" applyAlignment="1">
      <alignment horizontal="left" vertical="top" wrapText="1"/>
    </xf>
    <xf numFmtId="0" fontId="52" fillId="0" borderId="9" xfId="0" applyFont="1" applyBorder="1" applyAlignment="1">
      <alignment horizontal="left" vertical="top" wrapText="1"/>
    </xf>
    <xf numFmtId="0" fontId="52" fillId="0" borderId="0" xfId="0" applyFont="1" applyBorder="1" applyAlignment="1">
      <alignment horizontal="left" vertical="top" wrapText="1"/>
    </xf>
    <xf numFmtId="0" fontId="52" fillId="0" borderId="2" xfId="0" applyFont="1" applyBorder="1" applyAlignment="1">
      <alignment horizontal="left" vertical="top" wrapText="1"/>
    </xf>
    <xf numFmtId="0" fontId="52" fillId="0" borderId="13" xfId="0" applyFont="1" applyBorder="1" applyAlignment="1">
      <alignment horizontal="left" vertical="top" wrapText="1"/>
    </xf>
    <xf numFmtId="0" fontId="52" fillId="0" borderId="14" xfId="0" applyFont="1" applyBorder="1" applyAlignment="1">
      <alignment horizontal="left" vertical="top" wrapText="1"/>
    </xf>
    <xf numFmtId="0" fontId="52" fillId="0" borderId="12" xfId="0" applyFont="1" applyBorder="1" applyAlignment="1">
      <alignment horizontal="left" vertical="top" wrapText="1"/>
    </xf>
    <xf numFmtId="0" fontId="52" fillId="0" borderId="0" xfId="0" applyFont="1" applyFill="1" applyAlignment="1">
      <alignment horizontal="left" vertical="center"/>
    </xf>
    <xf numFmtId="0" fontId="51" fillId="0" borderId="0" xfId="0" applyFont="1" applyAlignment="1">
      <alignment horizontal="left" vertical="center"/>
    </xf>
    <xf numFmtId="0" fontId="52" fillId="0" borderId="0" xfId="0" applyFont="1" applyFill="1" applyAlignment="1">
      <alignment horizontal="left"/>
    </xf>
    <xf numFmtId="0" fontId="4" fillId="0" borderId="0" xfId="100" applyFont="1" applyFill="1" applyBorder="1" applyAlignment="1">
      <alignment horizontal="left" vertical="center"/>
    </xf>
    <xf numFmtId="0" fontId="51" fillId="0" borderId="8" xfId="0" applyFont="1" applyBorder="1" applyAlignment="1">
      <alignment horizontal="left"/>
    </xf>
    <xf numFmtId="0" fontId="51" fillId="0" borderId="7" xfId="0" applyFont="1" applyBorder="1" applyAlignment="1">
      <alignment horizontal="left"/>
    </xf>
    <xf numFmtId="0" fontId="51" fillId="0" borderId="6" xfId="0" applyFont="1" applyBorder="1" applyAlignment="1">
      <alignment horizontal="left"/>
    </xf>
    <xf numFmtId="0" fontId="54" fillId="38" borderId="11" xfId="0" applyFont="1" applyFill="1" applyBorder="1" applyAlignment="1">
      <alignment horizontal="center"/>
    </xf>
    <xf numFmtId="0" fontId="54" fillId="38" borderId="15" xfId="0" applyFont="1" applyFill="1" applyBorder="1" applyAlignment="1">
      <alignment horizontal="center"/>
    </xf>
    <xf numFmtId="0" fontId="54" fillId="38" borderId="10" xfId="0" applyFont="1" applyFill="1" applyBorder="1" applyAlignment="1">
      <alignment horizontal="center"/>
    </xf>
    <xf numFmtId="0" fontId="51" fillId="0" borderId="13" xfId="0" applyFont="1" applyBorder="1" applyAlignment="1">
      <alignment horizontal="left"/>
    </xf>
    <xf numFmtId="0" fontId="51" fillId="0" borderId="14" xfId="0" applyFont="1" applyBorder="1" applyAlignment="1">
      <alignment horizontal="left"/>
    </xf>
    <xf numFmtId="0" fontId="51" fillId="0" borderId="12" xfId="0" applyFont="1" applyBorder="1" applyAlignment="1">
      <alignment horizontal="left"/>
    </xf>
    <xf numFmtId="0" fontId="45" fillId="0" borderId="117" xfId="0" applyFont="1" applyBorder="1" applyAlignment="1">
      <alignment horizontal="center"/>
    </xf>
    <xf numFmtId="0" fontId="45" fillId="0" borderId="118" xfId="0" applyFont="1" applyBorder="1" applyAlignment="1">
      <alignment horizontal="center"/>
    </xf>
    <xf numFmtId="0" fontId="45" fillId="0" borderId="119" xfId="0" applyFont="1" applyBorder="1" applyAlignment="1">
      <alignment horizontal="center"/>
    </xf>
    <xf numFmtId="0" fontId="45" fillId="0" borderId="1" xfId="0" applyFont="1" applyBorder="1" applyAlignment="1">
      <alignment horizontal="center"/>
    </xf>
    <xf numFmtId="0" fontId="45" fillId="0" borderId="1" xfId="0" applyFont="1" applyBorder="1" applyAlignment="1">
      <alignment horizontal="center" wrapText="1"/>
    </xf>
    <xf numFmtId="9" fontId="45" fillId="0" borderId="120" xfId="132" applyFont="1" applyBorder="1" applyAlignment="1">
      <alignment horizontal="center" wrapText="1"/>
    </xf>
    <xf numFmtId="0" fontId="52" fillId="0" borderId="2" xfId="0" applyFont="1" applyFill="1" applyBorder="1" applyAlignment="1">
      <alignment vertical="top" wrapText="1"/>
    </xf>
    <xf numFmtId="0" fontId="52" fillId="0" borderId="4" xfId="0" applyFont="1" applyFill="1" applyBorder="1" applyAlignment="1">
      <alignment vertical="top" wrapText="1"/>
    </xf>
    <xf numFmtId="0" fontId="52" fillId="0" borderId="9" xfId="0" applyFont="1" applyFill="1" applyBorder="1" applyAlignment="1">
      <alignment vertical="top" wrapText="1"/>
    </xf>
    <xf numFmtId="0" fontId="52" fillId="0" borderId="8" xfId="0" applyFont="1" applyFill="1" applyBorder="1" applyAlignment="1">
      <alignment horizontal="left" vertical="top" wrapText="1"/>
    </xf>
    <xf numFmtId="0" fontId="52" fillId="0" borderId="7" xfId="0" applyFont="1" applyFill="1" applyBorder="1" applyAlignment="1">
      <alignment horizontal="left" vertical="top" wrapText="1"/>
    </xf>
    <xf numFmtId="0" fontId="52" fillId="0" borderId="6" xfId="0" applyFont="1" applyFill="1" applyBorder="1" applyAlignment="1">
      <alignment horizontal="left" vertical="top" wrapText="1"/>
    </xf>
    <xf numFmtId="0" fontId="52" fillId="0" borderId="9" xfId="0" applyFont="1" applyFill="1" applyBorder="1" applyAlignment="1">
      <alignment horizontal="left" vertical="top" wrapText="1"/>
    </xf>
    <xf numFmtId="0" fontId="52" fillId="0" borderId="0" xfId="0" applyFont="1" applyFill="1" applyBorder="1" applyAlignment="1">
      <alignment horizontal="left" vertical="top" wrapText="1"/>
    </xf>
    <xf numFmtId="0" fontId="52" fillId="0" borderId="2" xfId="0" applyFont="1" applyFill="1" applyBorder="1" applyAlignment="1">
      <alignment horizontal="left" vertical="top" wrapText="1"/>
    </xf>
    <xf numFmtId="0" fontId="52" fillId="0" borderId="13" xfId="0" applyFont="1" applyFill="1" applyBorder="1" applyAlignment="1">
      <alignment horizontal="left" vertical="top" wrapText="1"/>
    </xf>
    <xf numFmtId="0" fontId="52" fillId="0" borderId="14" xfId="0" applyFont="1" applyFill="1" applyBorder="1" applyAlignment="1">
      <alignment horizontal="left" vertical="top" wrapText="1"/>
    </xf>
    <xf numFmtId="0" fontId="52" fillId="0" borderId="12" xfId="0" applyFont="1" applyFill="1" applyBorder="1" applyAlignment="1">
      <alignment horizontal="left" vertical="top" wrapText="1"/>
    </xf>
    <xf numFmtId="0" fontId="51" fillId="0" borderId="25" xfId="0" applyFont="1" applyBorder="1" applyAlignment="1">
      <alignment vertical="top" wrapText="1"/>
    </xf>
    <xf numFmtId="0" fontId="51" fillId="0" borderId="3" xfId="0" applyFont="1" applyBorder="1" applyAlignment="1">
      <alignment horizontal="center" vertical="top" wrapText="1"/>
    </xf>
    <xf numFmtId="0" fontId="51" fillId="0" borderId="1" xfId="0" applyFont="1" applyBorder="1" applyAlignment="1">
      <alignment horizontal="center" wrapText="1"/>
    </xf>
    <xf numFmtId="0" fontId="51" fillId="0" borderId="1" xfId="0" applyFont="1" applyBorder="1" applyAlignment="1">
      <alignment horizontal="center"/>
    </xf>
    <xf numFmtId="0" fontId="56" fillId="38" borderId="13" xfId="0" applyFont="1" applyFill="1" applyBorder="1" applyAlignment="1">
      <alignment horizontal="center" vertical="center"/>
    </xf>
    <xf numFmtId="0" fontId="56" fillId="38" borderId="14" xfId="0" applyFont="1" applyFill="1" applyBorder="1" applyAlignment="1">
      <alignment horizontal="center" vertical="center"/>
    </xf>
    <xf numFmtId="0" fontId="56" fillId="38" borderId="12" xfId="0" applyFont="1" applyFill="1" applyBorder="1" applyAlignment="1">
      <alignment horizontal="center" vertical="center"/>
    </xf>
    <xf numFmtId="0" fontId="6" fillId="0" borderId="3" xfId="107" applyFont="1" applyFill="1" applyBorder="1" applyAlignment="1">
      <alignment horizontal="center" vertical="center"/>
    </xf>
    <xf numFmtId="0" fontId="6" fillId="0" borderId="4" xfId="107" applyFont="1" applyFill="1" applyBorder="1" applyAlignment="1">
      <alignment horizontal="center" vertical="center"/>
    </xf>
    <xf numFmtId="0" fontId="6" fillId="0" borderId="71" xfId="107" applyFont="1" applyFill="1" applyBorder="1" applyAlignment="1">
      <alignment horizontal="center" vertical="center"/>
    </xf>
    <xf numFmtId="0" fontId="6" fillId="0" borderId="97" xfId="107" applyFont="1" applyFill="1" applyBorder="1" applyAlignment="1">
      <alignment horizontal="center" vertical="center"/>
    </xf>
    <xf numFmtId="0" fontId="51" fillId="0" borderId="55" xfId="0" applyFont="1" applyBorder="1" applyAlignment="1">
      <alignment horizontal="left"/>
    </xf>
    <xf numFmtId="0" fontId="51" fillId="0" borderId="56" xfId="0" applyFont="1" applyBorder="1" applyAlignment="1">
      <alignment horizontal="left"/>
    </xf>
    <xf numFmtId="0" fontId="51" fillId="0" borderId="57" xfId="0" applyFont="1" applyBorder="1" applyAlignment="1">
      <alignment horizontal="left"/>
    </xf>
    <xf numFmtId="0" fontId="56" fillId="38" borderId="55" xfId="0" applyFont="1" applyFill="1" applyBorder="1" applyAlignment="1">
      <alignment horizontal="center" vertical="center"/>
    </xf>
    <xf numFmtId="0" fontId="56" fillId="38" borderId="56" xfId="0" applyFont="1" applyFill="1" applyBorder="1" applyAlignment="1">
      <alignment horizontal="center" vertical="center"/>
    </xf>
    <xf numFmtId="0" fontId="56" fillId="38" borderId="57" xfId="0" applyFont="1" applyFill="1" applyBorder="1" applyAlignment="1">
      <alignment horizontal="center" vertical="center"/>
    </xf>
    <xf numFmtId="0" fontId="51" fillId="0" borderId="9" xfId="0" applyFont="1" applyBorder="1" applyAlignment="1">
      <alignment horizontal="left"/>
    </xf>
    <xf numFmtId="0" fontId="51" fillId="0" borderId="0" xfId="0" applyFont="1" applyBorder="1" applyAlignment="1">
      <alignment horizontal="left"/>
    </xf>
    <xf numFmtId="0" fontId="52" fillId="0" borderId="58" xfId="0" applyFont="1" applyBorder="1" applyAlignment="1">
      <alignment horizontal="left" vertical="top" wrapText="1"/>
    </xf>
    <xf numFmtId="0" fontId="52" fillId="0" borderId="59" xfId="0" applyFont="1" applyBorder="1" applyAlignment="1">
      <alignment horizontal="left" vertical="top" wrapText="1"/>
    </xf>
    <xf numFmtId="0" fontId="52" fillId="0" borderId="60" xfId="0" applyFont="1" applyBorder="1" applyAlignment="1">
      <alignment horizontal="left" vertical="top" wrapText="1"/>
    </xf>
    <xf numFmtId="0" fontId="52" fillId="0" borderId="61" xfId="0" applyFont="1" applyBorder="1" applyAlignment="1">
      <alignment horizontal="left" vertical="top" wrapText="1"/>
    </xf>
    <xf numFmtId="0" fontId="52" fillId="0" borderId="62" xfId="0" applyFont="1" applyBorder="1" applyAlignment="1">
      <alignment horizontal="left" vertical="top" wrapText="1"/>
    </xf>
    <xf numFmtId="0" fontId="52" fillId="0" borderId="63" xfId="0" applyFont="1" applyBorder="1" applyAlignment="1">
      <alignment horizontal="left" vertical="top" wrapText="1"/>
    </xf>
    <xf numFmtId="0" fontId="52" fillId="0" borderId="64" xfId="0" applyFont="1" applyBorder="1" applyAlignment="1">
      <alignment horizontal="left" vertical="top" wrapText="1"/>
    </xf>
    <xf numFmtId="0" fontId="52" fillId="0" borderId="65" xfId="0" applyFont="1" applyBorder="1" applyAlignment="1">
      <alignment horizontal="left" vertical="top" wrapText="1"/>
    </xf>
    <xf numFmtId="0" fontId="6" fillId="0" borderId="77" xfId="107" applyFont="1" applyFill="1" applyBorder="1" applyAlignment="1">
      <alignment horizontal="center" vertical="center"/>
    </xf>
    <xf numFmtId="0" fontId="6" fillId="0" borderId="78" xfId="107" applyFont="1" applyFill="1" applyBorder="1" applyAlignment="1">
      <alignment horizontal="center" vertical="center"/>
    </xf>
    <xf numFmtId="0" fontId="6" fillId="0" borderId="74" xfId="107" applyFont="1" applyFill="1" applyBorder="1" applyAlignment="1">
      <alignment horizontal="center" vertical="center"/>
    </xf>
    <xf numFmtId="0" fontId="6" fillId="0" borderId="75" xfId="107" applyFont="1" applyFill="1" applyBorder="1" applyAlignment="1">
      <alignment horizontal="center" vertical="center"/>
    </xf>
    <xf numFmtId="0" fontId="51" fillId="0" borderId="4" xfId="0" applyFont="1" applyBorder="1" applyAlignment="1">
      <alignment horizontal="center" vertical="center"/>
    </xf>
    <xf numFmtId="0" fontId="51" fillId="36" borderId="104" xfId="0" applyFont="1" applyFill="1" applyBorder="1" applyAlignment="1">
      <alignment horizontal="center" vertical="center"/>
    </xf>
    <xf numFmtId="0" fontId="51" fillId="36" borderId="107" xfId="0" applyFont="1" applyFill="1" applyBorder="1" applyAlignment="1">
      <alignment horizontal="center" vertical="center"/>
    </xf>
    <xf numFmtId="0" fontId="51" fillId="36" borderId="109" xfId="0" applyFont="1" applyFill="1" applyBorder="1" applyAlignment="1">
      <alignment horizontal="center" vertical="center"/>
    </xf>
    <xf numFmtId="0" fontId="51" fillId="36" borderId="110" xfId="0" applyFont="1" applyFill="1" applyBorder="1" applyAlignment="1">
      <alignment horizontal="center" vertical="center"/>
    </xf>
    <xf numFmtId="0" fontId="51" fillId="36" borderId="111" xfId="0" applyFont="1" applyFill="1" applyBorder="1" applyAlignment="1">
      <alignment horizontal="center" vertical="center"/>
    </xf>
    <xf numFmtId="0" fontId="51" fillId="36" borderId="112" xfId="0" applyFont="1" applyFill="1" applyBorder="1" applyAlignment="1">
      <alignment horizontal="center" vertical="center"/>
    </xf>
    <xf numFmtId="0" fontId="51" fillId="0" borderId="1" xfId="0" applyFont="1" applyBorder="1" applyAlignment="1">
      <alignment horizontal="left"/>
    </xf>
    <xf numFmtId="0" fontId="56" fillId="38" borderId="1" xfId="0" applyFont="1" applyFill="1" applyBorder="1" applyAlignment="1">
      <alignment horizontal="left" vertical="center"/>
    </xf>
    <xf numFmtId="0" fontId="52" fillId="0" borderId="1" xfId="0" applyFont="1" applyBorder="1" applyAlignment="1">
      <alignment horizontal="left" vertical="top" wrapText="1"/>
    </xf>
    <xf numFmtId="0" fontId="69" fillId="0" borderId="8" xfId="0" applyFont="1" applyBorder="1" applyAlignment="1">
      <alignment horizontal="center" wrapText="1"/>
    </xf>
    <xf numFmtId="0" fontId="69" fillId="0" borderId="7" xfId="0" applyFont="1" applyBorder="1" applyAlignment="1">
      <alignment horizontal="center" wrapText="1"/>
    </xf>
    <xf numFmtId="0" fontId="69" fillId="0" borderId="6" xfId="0" applyFont="1" applyBorder="1" applyAlignment="1">
      <alignment horizontal="center" wrapText="1"/>
    </xf>
    <xf numFmtId="0" fontId="52" fillId="0" borderId="8" xfId="0" applyFont="1" applyBorder="1" applyAlignment="1">
      <alignment horizontal="center"/>
    </xf>
    <xf numFmtId="0" fontId="52" fillId="0" borderId="7" xfId="0" applyFont="1" applyBorder="1" applyAlignment="1">
      <alignment horizontal="center"/>
    </xf>
    <xf numFmtId="0" fontId="52" fillId="0" borderId="13" xfId="0" applyFont="1" applyBorder="1" applyAlignment="1">
      <alignment horizontal="center"/>
    </xf>
    <xf numFmtId="0" fontId="52" fillId="0" borderId="14" xfId="0" applyFont="1" applyBorder="1" applyAlignment="1">
      <alignment horizontal="center"/>
    </xf>
    <xf numFmtId="0" fontId="56" fillId="38" borderId="11" xfId="0" applyFont="1" applyFill="1" applyBorder="1" applyAlignment="1">
      <alignment horizontal="center" vertical="center"/>
    </xf>
    <xf numFmtId="0" fontId="56" fillId="38" borderId="15" xfId="0" applyFont="1" applyFill="1" applyBorder="1" applyAlignment="1">
      <alignment horizontal="center" vertical="center"/>
    </xf>
    <xf numFmtId="0" fontId="56" fillId="38" borderId="10"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14" xfId="0" applyFont="1" applyFill="1" applyBorder="1" applyAlignment="1">
      <alignment horizontal="center" vertical="center"/>
    </xf>
    <xf numFmtId="0" fontId="7" fillId="0" borderId="12" xfId="0" applyFont="1" applyFill="1" applyBorder="1" applyAlignment="1">
      <alignment horizontal="center" vertical="center"/>
    </xf>
    <xf numFmtId="0" fontId="52" fillId="0" borderId="8" xfId="0" applyFont="1" applyBorder="1" applyAlignment="1">
      <alignment horizontal="left"/>
    </xf>
    <xf numFmtId="0" fontId="52" fillId="0" borderId="7" xfId="0" applyFont="1" applyBorder="1" applyAlignment="1">
      <alignment horizontal="left"/>
    </xf>
    <xf numFmtId="0" fontId="52" fillId="0" borderId="6" xfId="0" applyFont="1" applyBorder="1" applyAlignment="1">
      <alignment horizontal="left"/>
    </xf>
    <xf numFmtId="0" fontId="56" fillId="38" borderId="9" xfId="0" applyFont="1" applyFill="1" applyBorder="1" applyAlignment="1">
      <alignment horizontal="left" vertical="center"/>
    </xf>
    <xf numFmtId="0" fontId="56" fillId="38" borderId="0" xfId="0" applyFont="1" applyFill="1" applyBorder="1" applyAlignment="1">
      <alignment horizontal="left" vertical="center"/>
    </xf>
    <xf numFmtId="0" fontId="7" fillId="0" borderId="8"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51" fillId="0" borderId="11" xfId="0" applyFont="1" applyBorder="1" applyAlignment="1">
      <alignment horizontal="left" vertical="center" wrapText="1"/>
    </xf>
    <xf numFmtId="0" fontId="51" fillId="0" borderId="10" xfId="0" applyFont="1" applyBorder="1" applyAlignment="1">
      <alignment horizontal="left" vertical="center" wrapText="1"/>
    </xf>
    <xf numFmtId="0" fontId="7" fillId="0" borderId="9"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2" xfId="0" applyFont="1" applyFill="1" applyBorder="1" applyAlignment="1">
      <alignment horizontal="center" vertical="center"/>
    </xf>
    <xf numFmtId="0" fontId="52" fillId="0" borderId="11" xfId="0" applyFont="1" applyBorder="1" applyAlignment="1">
      <alignment horizontal="center"/>
    </xf>
    <xf numFmtId="0" fontId="52" fillId="0" borderId="10" xfId="0" applyFont="1" applyBorder="1" applyAlignment="1">
      <alignment horizontal="center"/>
    </xf>
    <xf numFmtId="0" fontId="7" fillId="0" borderId="11"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8" xfId="0" applyFont="1" applyFill="1" applyBorder="1" applyAlignment="1">
      <alignment horizontal="left" vertical="center"/>
    </xf>
    <xf numFmtId="0" fontId="7" fillId="0" borderId="7" xfId="0" applyFont="1" applyFill="1" applyBorder="1" applyAlignment="1">
      <alignment horizontal="left" vertical="center"/>
    </xf>
    <xf numFmtId="0" fontId="7" fillId="0" borderId="6" xfId="0" applyFont="1" applyFill="1" applyBorder="1" applyAlignment="1">
      <alignment horizontal="left" vertical="center"/>
    </xf>
    <xf numFmtId="0" fontId="7" fillId="0" borderId="13" xfId="0" applyFont="1" applyFill="1" applyBorder="1" applyAlignment="1">
      <alignment horizontal="left" vertical="center"/>
    </xf>
    <xf numFmtId="0" fontId="7" fillId="0" borderId="14" xfId="0" applyFont="1" applyFill="1" applyBorder="1" applyAlignment="1">
      <alignment horizontal="left" vertical="center"/>
    </xf>
    <xf numFmtId="0" fontId="7" fillId="0" borderId="12" xfId="0" applyFont="1" applyFill="1" applyBorder="1" applyAlignment="1">
      <alignment horizontal="left" vertical="center"/>
    </xf>
    <xf numFmtId="0" fontId="7" fillId="33" borderId="27" xfId="0" applyFont="1" applyFill="1" applyBorder="1" applyAlignment="1">
      <alignment horizontal="center" vertical="center" wrapText="1"/>
    </xf>
    <xf numFmtId="0" fontId="7" fillId="33" borderId="28" xfId="0" applyFont="1" applyFill="1" applyBorder="1" applyAlignment="1">
      <alignment horizontal="center" vertical="center" wrapText="1"/>
    </xf>
    <xf numFmtId="0" fontId="7" fillId="33" borderId="84" xfId="0" applyFont="1" applyFill="1" applyBorder="1" applyAlignment="1">
      <alignment horizontal="center" vertical="center" wrapText="1"/>
    </xf>
    <xf numFmtId="0" fontId="52" fillId="0" borderId="46" xfId="0" applyFont="1" applyBorder="1" applyAlignment="1">
      <alignment horizontal="center" vertical="center" wrapText="1"/>
    </xf>
    <xf numFmtId="0" fontId="52" fillId="0" borderId="48" xfId="0" applyFont="1" applyBorder="1" applyAlignment="1">
      <alignment horizontal="center" vertical="center" wrapText="1"/>
    </xf>
    <xf numFmtId="0" fontId="52" fillId="0" borderId="47" xfId="0" applyFont="1" applyBorder="1" applyAlignment="1">
      <alignment horizontal="center" vertical="center" wrapText="1"/>
    </xf>
    <xf numFmtId="0" fontId="50" fillId="0" borderId="1" xfId="0" applyFont="1" applyBorder="1" applyAlignment="1">
      <alignment horizontal="left"/>
    </xf>
    <xf numFmtId="0" fontId="56" fillId="38" borderId="1" xfId="0" applyFont="1" applyFill="1" applyBorder="1" applyAlignment="1">
      <alignment horizontal="center" vertical="center"/>
    </xf>
    <xf numFmtId="0" fontId="52" fillId="0" borderId="1" xfId="0" applyFont="1" applyFill="1" applyBorder="1" applyAlignment="1">
      <alignment horizontal="left" vertical="top" wrapText="1"/>
    </xf>
    <xf numFmtId="0" fontId="51" fillId="0" borderId="0" xfId="0" applyFont="1" applyAlignment="1">
      <alignment horizontal="center" vertical="center"/>
    </xf>
    <xf numFmtId="0" fontId="7" fillId="33" borderId="3" xfId="0" applyFont="1" applyFill="1" applyBorder="1" applyAlignment="1">
      <alignment horizontal="center" vertical="center" wrapText="1"/>
    </xf>
    <xf numFmtId="0" fontId="7" fillId="33" borderId="4" xfId="0" applyFont="1" applyFill="1" applyBorder="1" applyAlignment="1">
      <alignment horizontal="center" vertical="center" wrapText="1"/>
    </xf>
    <xf numFmtId="0" fontId="7" fillId="33" borderId="5" xfId="0" applyFont="1" applyFill="1" applyBorder="1" applyAlignment="1">
      <alignment horizontal="center" vertical="center" wrapText="1"/>
    </xf>
    <xf numFmtId="0" fontId="7" fillId="33" borderId="9" xfId="0" applyFont="1" applyFill="1" applyBorder="1" applyAlignment="1">
      <alignment horizontal="center" wrapText="1"/>
    </xf>
    <xf numFmtId="0" fontId="52" fillId="0" borderId="29" xfId="0" applyFont="1" applyBorder="1" applyAlignment="1">
      <alignment horizontal="center" vertical="center" wrapText="1"/>
    </xf>
    <xf numFmtId="0" fontId="52" fillId="0" borderId="34" xfId="0" applyFont="1" applyBorder="1" applyAlignment="1">
      <alignment horizontal="center" vertical="center" wrapText="1"/>
    </xf>
    <xf numFmtId="0" fontId="52" fillId="0" borderId="30" xfId="0" applyFont="1" applyBorder="1" applyAlignment="1">
      <alignment horizontal="center" vertical="center" wrapText="1"/>
    </xf>
    <xf numFmtId="0" fontId="52" fillId="0" borderId="32" xfId="0" applyFont="1" applyBorder="1" applyAlignment="1">
      <alignment horizontal="center" vertical="center" wrapText="1"/>
    </xf>
    <xf numFmtId="0" fontId="52" fillId="0" borderId="3" xfId="0" applyFont="1" applyBorder="1" applyAlignment="1">
      <alignment horizontal="center" vertical="center" wrapText="1"/>
    </xf>
    <xf numFmtId="0" fontId="52" fillId="0" borderId="4" xfId="0" applyFont="1" applyBorder="1" applyAlignment="1">
      <alignment horizontal="center" vertical="center" wrapText="1"/>
    </xf>
    <xf numFmtId="0" fontId="52" fillId="0" borderId="5" xfId="0" applyFont="1" applyBorder="1" applyAlignment="1">
      <alignment horizontal="center" vertical="center" wrapText="1"/>
    </xf>
    <xf numFmtId="0" fontId="52" fillId="0" borderId="3" xfId="0" applyFont="1" applyBorder="1" applyAlignment="1">
      <alignment horizontal="center" vertical="center"/>
    </xf>
    <xf numFmtId="0" fontId="52" fillId="0" borderId="5" xfId="0" applyFont="1" applyBorder="1" applyAlignment="1">
      <alignment horizontal="center" vertical="center"/>
    </xf>
    <xf numFmtId="0" fontId="52" fillId="0" borderId="33" xfId="0" applyFont="1" applyBorder="1" applyAlignment="1">
      <alignment horizontal="center" vertical="center" wrapText="1"/>
    </xf>
    <xf numFmtId="0" fontId="52" fillId="0" borderId="45" xfId="0" applyFont="1" applyBorder="1" applyAlignment="1">
      <alignment horizontal="center" vertical="center" wrapText="1"/>
    </xf>
    <xf numFmtId="0" fontId="7" fillId="0" borderId="0" xfId="112" applyFont="1" applyAlignment="1">
      <alignment horizontal="center"/>
    </xf>
    <xf numFmtId="0" fontId="7" fillId="0" borderId="13" xfId="112" applyFont="1" applyBorder="1" applyAlignment="1">
      <alignment horizontal="center"/>
    </xf>
    <xf numFmtId="0" fontId="7" fillId="0" borderId="14" xfId="112" applyFont="1" applyBorder="1" applyAlignment="1">
      <alignment horizontal="center"/>
    </xf>
    <xf numFmtId="0" fontId="7" fillId="0" borderId="12" xfId="112" applyFont="1" applyBorder="1" applyAlignment="1">
      <alignment horizontal="center"/>
    </xf>
    <xf numFmtId="0" fontId="4" fillId="0" borderId="3" xfId="112" applyFont="1" applyBorder="1" applyAlignment="1">
      <alignment horizontal="center" vertical="center" wrapText="1"/>
    </xf>
    <xf numFmtId="0" fontId="4" fillId="0" borderId="4" xfId="112" applyFont="1" applyBorder="1" applyAlignment="1">
      <alignment horizontal="center" vertical="center" wrapText="1"/>
    </xf>
    <xf numFmtId="0" fontId="4" fillId="0" borderId="5" xfId="112" applyFont="1" applyBorder="1" applyAlignment="1">
      <alignment horizontal="center" vertical="center" wrapText="1"/>
    </xf>
    <xf numFmtId="0" fontId="4" fillId="0" borderId="3" xfId="112" applyFont="1" applyBorder="1" applyAlignment="1">
      <alignment horizontal="center" wrapText="1"/>
    </xf>
    <xf numFmtId="0" fontId="4" fillId="0" borderId="4" xfId="112" applyFont="1" applyBorder="1" applyAlignment="1">
      <alignment horizontal="center" wrapText="1"/>
    </xf>
    <xf numFmtId="0" fontId="4" fillId="0" borderId="5" xfId="112" applyFont="1" applyBorder="1" applyAlignment="1">
      <alignment horizontal="center" wrapText="1"/>
    </xf>
    <xf numFmtId="0" fontId="56" fillId="38" borderId="11" xfId="0" applyFont="1" applyFill="1" applyBorder="1" applyAlignment="1">
      <alignment horizontal="left" vertical="center"/>
    </xf>
    <xf numFmtId="0" fontId="56" fillId="38" borderId="15" xfId="0" applyFont="1" applyFill="1" applyBorder="1" applyAlignment="1">
      <alignment horizontal="left" vertical="center"/>
    </xf>
    <xf numFmtId="0" fontId="56" fillId="38" borderId="10" xfId="0" applyFont="1" applyFill="1" applyBorder="1" applyAlignment="1">
      <alignment horizontal="left" vertical="center"/>
    </xf>
    <xf numFmtId="0" fontId="51" fillId="0" borderId="3" xfId="0" applyFont="1" applyBorder="1" applyAlignment="1">
      <alignment horizontal="center"/>
    </xf>
    <xf numFmtId="0" fontId="7" fillId="0" borderId="85" xfId="0" applyFont="1" applyFill="1" applyBorder="1" applyAlignment="1">
      <alignment horizontal="center" wrapText="1"/>
    </xf>
    <xf numFmtId="0" fontId="7" fillId="0" borderId="91" xfId="0" applyFont="1" applyFill="1" applyBorder="1" applyAlignment="1">
      <alignment horizontal="center" wrapText="1"/>
    </xf>
    <xf numFmtId="0" fontId="7" fillId="0" borderId="92" xfId="0" applyFont="1" applyFill="1" applyBorder="1" applyAlignment="1">
      <alignment horizontal="center" wrapText="1"/>
    </xf>
    <xf numFmtId="0" fontId="7" fillId="0" borderId="51" xfId="0" applyFont="1" applyFill="1" applyBorder="1" applyAlignment="1">
      <alignment horizontal="center"/>
    </xf>
    <xf numFmtId="0" fontId="7" fillId="0" borderId="1" xfId="0" applyFont="1" applyFill="1" applyBorder="1" applyAlignment="1">
      <alignment horizontal="center"/>
    </xf>
    <xf numFmtId="0" fontId="7" fillId="0" borderId="52" xfId="0" applyFont="1" applyFill="1" applyBorder="1" applyAlignment="1">
      <alignment horizontal="center"/>
    </xf>
    <xf numFmtId="0" fontId="51" fillId="0" borderId="3" xfId="0" applyFont="1" applyFill="1" applyBorder="1" applyAlignment="1">
      <alignment horizontal="center" wrapText="1"/>
    </xf>
    <xf numFmtId="164" fontId="51" fillId="0" borderId="9" xfId="132" applyNumberFormat="1" applyFont="1" applyBorder="1" applyAlignment="1">
      <alignment horizontal="center"/>
    </xf>
    <xf numFmtId="164" fontId="51" fillId="0" borderId="0" xfId="132" applyNumberFormat="1" applyFont="1" applyBorder="1" applyAlignment="1">
      <alignment horizontal="center"/>
    </xf>
    <xf numFmtId="164" fontId="51" fillId="0" borderId="2" xfId="132" applyNumberFormat="1" applyFont="1" applyBorder="1" applyAlignment="1">
      <alignment horizontal="center"/>
    </xf>
    <xf numFmtId="0" fontId="4" fillId="0" borderId="0" xfId="112" applyFont="1" applyAlignment="1">
      <alignment horizontal="left"/>
    </xf>
    <xf numFmtId="165" fontId="4" fillId="0" borderId="3" xfId="67" applyNumberFormat="1" applyFont="1" applyFill="1" applyBorder="1" applyAlignment="1">
      <alignment horizontal="center" vertical="center" wrapText="1"/>
    </xf>
    <xf numFmtId="165" fontId="4" fillId="0" borderId="5" xfId="67" applyNumberFormat="1" applyFont="1" applyFill="1" applyBorder="1" applyAlignment="1">
      <alignment horizontal="center" vertical="center" wrapText="1"/>
    </xf>
    <xf numFmtId="165" fontId="4" fillId="0" borderId="3" xfId="67" applyNumberFormat="1" applyFont="1" applyFill="1" applyBorder="1" applyAlignment="1">
      <alignment horizontal="center" vertical="center"/>
    </xf>
    <xf numFmtId="165" fontId="4" fillId="0" borderId="5" xfId="67" applyNumberFormat="1" applyFont="1" applyFill="1" applyBorder="1" applyAlignment="1">
      <alignment horizontal="center" vertical="center"/>
    </xf>
    <xf numFmtId="0" fontId="4" fillId="0" borderId="3" xfId="112" applyFont="1" applyFill="1" applyBorder="1" applyAlignment="1">
      <alignment horizontal="center" vertical="center" wrapText="1"/>
    </xf>
    <xf numFmtId="0" fontId="4" fillId="0" borderId="4" xfId="112" applyFont="1" applyFill="1" applyBorder="1" applyAlignment="1">
      <alignment horizontal="center" vertical="center" wrapText="1"/>
    </xf>
    <xf numFmtId="0" fontId="4" fillId="0" borderId="5" xfId="112" applyFont="1" applyFill="1" applyBorder="1" applyAlignment="1">
      <alignment horizontal="center" vertical="center" wrapText="1"/>
    </xf>
    <xf numFmtId="165" fontId="4" fillId="0" borderId="4" xfId="67" applyNumberFormat="1" applyFont="1" applyFill="1" applyBorder="1" applyAlignment="1">
      <alignment horizontal="center" vertical="center" wrapText="1"/>
    </xf>
    <xf numFmtId="0" fontId="4" fillId="0" borderId="11" xfId="0" applyFont="1" applyBorder="1" applyAlignment="1">
      <alignment horizontal="left"/>
    </xf>
    <xf numFmtId="0" fontId="4" fillId="0" borderId="10" xfId="0" applyFont="1" applyBorder="1" applyAlignment="1">
      <alignment horizontal="left"/>
    </xf>
    <xf numFmtId="0" fontId="52" fillId="0" borderId="0" xfId="0" applyFont="1" applyBorder="1" applyAlignment="1">
      <alignment horizontal="left"/>
    </xf>
    <xf numFmtId="0" fontId="52" fillId="0" borderId="0" xfId="0" applyFont="1" applyAlignment="1">
      <alignment wrapText="1"/>
    </xf>
    <xf numFmtId="0" fontId="4" fillId="0" borderId="14" xfId="112" applyFont="1" applyBorder="1" applyAlignment="1">
      <alignment horizontal="center"/>
    </xf>
    <xf numFmtId="0" fontId="4" fillId="0" borderId="11" xfId="112" applyFont="1" applyBorder="1" applyAlignment="1">
      <alignment horizontal="center" wrapText="1"/>
    </xf>
    <xf numFmtId="0" fontId="4" fillId="0" borderId="15" xfId="112" applyFont="1" applyBorder="1" applyAlignment="1">
      <alignment horizontal="center" wrapText="1"/>
    </xf>
    <xf numFmtId="0" fontId="4" fillId="0" borderId="10" xfId="112" applyFont="1" applyBorder="1" applyAlignment="1">
      <alignment horizontal="center" wrapText="1"/>
    </xf>
    <xf numFmtId="0" fontId="51" fillId="0" borderId="11" xfId="0" applyFont="1" applyBorder="1" applyAlignment="1">
      <alignment horizontal="left" wrapText="1"/>
    </xf>
    <xf numFmtId="0" fontId="51" fillId="0" borderId="15" xfId="0" applyFont="1" applyBorder="1" applyAlignment="1">
      <alignment horizontal="left" wrapText="1"/>
    </xf>
    <xf numFmtId="0" fontId="51" fillId="0" borderId="10" xfId="0" applyFont="1" applyBorder="1" applyAlignment="1">
      <alignment horizontal="left" wrapText="1"/>
    </xf>
    <xf numFmtId="0" fontId="51" fillId="0" borderId="3" xfId="0" applyFont="1" applyBorder="1" applyAlignment="1">
      <alignment horizontal="center" vertical="center"/>
    </xf>
    <xf numFmtId="0" fontId="51" fillId="0" borderId="5" xfId="0" applyFont="1" applyBorder="1" applyAlignment="1">
      <alignment horizontal="center" vertical="center"/>
    </xf>
    <xf numFmtId="0" fontId="51" fillId="0" borderId="11" xfId="0" applyFont="1" applyBorder="1" applyAlignment="1">
      <alignment horizontal="center"/>
    </xf>
    <xf numFmtId="0" fontId="51" fillId="0" borderId="15" xfId="0" applyFont="1" applyBorder="1" applyAlignment="1">
      <alignment horizontal="center"/>
    </xf>
    <xf numFmtId="0" fontId="51" fillId="0" borderId="10" xfId="0" applyFont="1" applyBorder="1" applyAlignment="1">
      <alignment horizontal="center"/>
    </xf>
    <xf numFmtId="0" fontId="7" fillId="0" borderId="1" xfId="100" applyNumberFormat="1" applyFont="1" applyBorder="1" applyAlignment="1">
      <alignment horizontal="center" vertical="center"/>
    </xf>
    <xf numFmtId="0" fontId="7" fillId="0" borderId="3" xfId="100" applyNumberFormat="1" applyFont="1" applyBorder="1" applyAlignment="1">
      <alignment horizontal="center" vertical="center" wrapText="1"/>
    </xf>
    <xf numFmtId="0" fontId="7" fillId="0" borderId="5" xfId="100" applyNumberFormat="1" applyFont="1" applyBorder="1" applyAlignment="1">
      <alignment horizontal="center" vertical="center" wrapText="1"/>
    </xf>
    <xf numFmtId="165" fontId="51" fillId="0" borderId="96" xfId="0" applyNumberFormat="1" applyFont="1" applyBorder="1" applyAlignment="1">
      <alignment horizontal="center"/>
    </xf>
    <xf numFmtId="0" fontId="7" fillId="0" borderId="3" xfId="116" applyFont="1" applyBorder="1" applyAlignment="1">
      <alignment horizontal="center" vertical="center"/>
    </xf>
    <xf numFmtId="0" fontId="7" fillId="0" borderId="5" xfId="116" applyFont="1" applyBorder="1" applyAlignment="1">
      <alignment horizontal="center" vertical="center"/>
    </xf>
    <xf numFmtId="0" fontId="7" fillId="0" borderId="3" xfId="116" applyFont="1" applyBorder="1" applyAlignment="1">
      <alignment horizontal="center" vertical="center" wrapText="1"/>
    </xf>
    <xf numFmtId="0" fontId="7" fillId="0" borderId="5" xfId="116" applyFont="1" applyBorder="1" applyAlignment="1">
      <alignment horizontal="center" vertical="center" wrapText="1"/>
    </xf>
    <xf numFmtId="0" fontId="7" fillId="0" borderId="8" xfId="116" applyFont="1" applyBorder="1" applyAlignment="1">
      <alignment horizontal="center" vertical="center"/>
    </xf>
    <xf numFmtId="0" fontId="7" fillId="0" borderId="13" xfId="116" applyFont="1" applyBorder="1" applyAlignment="1">
      <alignment horizontal="center" vertical="center"/>
    </xf>
    <xf numFmtId="0" fontId="7" fillId="0" borderId="11" xfId="116" applyFont="1" applyBorder="1" applyAlignment="1">
      <alignment horizontal="center"/>
    </xf>
    <xf numFmtId="0" fontId="7" fillId="0" borderId="10" xfId="116" applyFont="1" applyBorder="1" applyAlignment="1">
      <alignment horizontal="center"/>
    </xf>
    <xf numFmtId="0" fontId="7" fillId="0" borderId="1" xfId="100" quotePrefix="1" applyNumberFormat="1" applyFont="1" applyBorder="1" applyAlignment="1">
      <alignment horizontal="center" vertical="center"/>
    </xf>
    <xf numFmtId="0" fontId="7" fillId="0" borderId="49" xfId="100" applyNumberFormat="1" applyFont="1" applyBorder="1" applyAlignment="1">
      <alignment horizontal="center" wrapText="1"/>
    </xf>
    <xf numFmtId="0" fontId="7" fillId="0" borderId="50" xfId="100" applyNumberFormat="1" applyFont="1" applyBorder="1" applyAlignment="1">
      <alignment horizontal="center" wrapText="1"/>
    </xf>
    <xf numFmtId="0" fontId="7" fillId="0" borderId="1" xfId="100" applyNumberFormat="1" applyFont="1" applyBorder="1" applyAlignment="1">
      <alignment horizontal="center" vertical="center" wrapText="1"/>
    </xf>
    <xf numFmtId="0" fontId="7" fillId="0" borderId="11" xfId="100" applyNumberFormat="1" applyFont="1" applyBorder="1" applyAlignment="1">
      <alignment horizontal="center" vertical="center" wrapText="1"/>
    </xf>
    <xf numFmtId="0" fontId="7" fillId="0" borderId="82" xfId="100" applyNumberFormat="1" applyFont="1" applyBorder="1" applyAlignment="1">
      <alignment horizontal="center" vertical="center" wrapText="1"/>
    </xf>
    <xf numFmtId="0" fontId="7" fillId="0" borderId="83" xfId="100" applyNumberFormat="1" applyFont="1" applyBorder="1" applyAlignment="1">
      <alignment horizontal="center" vertical="center" wrapText="1"/>
    </xf>
    <xf numFmtId="0" fontId="51" fillId="0" borderId="11" xfId="0" applyFont="1" applyFill="1" applyBorder="1" applyAlignment="1">
      <alignment horizontal="left"/>
    </xf>
    <xf numFmtId="0" fontId="51" fillId="0" borderId="15" xfId="0" applyFont="1" applyFill="1" applyBorder="1" applyAlignment="1">
      <alignment horizontal="left"/>
    </xf>
    <xf numFmtId="0" fontId="51" fillId="0" borderId="10" xfId="0" applyFont="1" applyFill="1" applyBorder="1" applyAlignment="1">
      <alignment horizontal="left"/>
    </xf>
  </cellXfs>
  <cellStyles count="134">
    <cellStyle name="20% - Accent1" xfId="1" builtinId="30" customBuiltin="1"/>
    <cellStyle name="20% - Accent1 2" xfId="2"/>
    <cellStyle name="20% - Accent1 3" xfId="3"/>
    <cellStyle name="20% - Accent2" xfId="4" builtinId="34" customBuiltin="1"/>
    <cellStyle name="20% - Accent2 2" xfId="5"/>
    <cellStyle name="20% - Accent2 3" xfId="6"/>
    <cellStyle name="20% - Accent3" xfId="7" builtinId="38" customBuiltin="1"/>
    <cellStyle name="20% - Accent3 2" xfId="8"/>
    <cellStyle name="20% - Accent3 3" xfId="9"/>
    <cellStyle name="20% - Accent4" xfId="10" builtinId="42" customBuiltin="1"/>
    <cellStyle name="20% - Accent4 2" xfId="11"/>
    <cellStyle name="20% - Accent4 3" xfId="12"/>
    <cellStyle name="20% - Accent5" xfId="13" builtinId="46" customBuiltin="1"/>
    <cellStyle name="20% - Accent5 2" xfId="14"/>
    <cellStyle name="20% - Accent5 3" xfId="15"/>
    <cellStyle name="20% - Accent6" xfId="16" builtinId="50" customBuiltin="1"/>
    <cellStyle name="20% - Accent6 2" xfId="17"/>
    <cellStyle name="20% - Accent6 3" xfId="18"/>
    <cellStyle name="40% - Accent1" xfId="19" builtinId="31" customBuiltin="1"/>
    <cellStyle name="40% - Accent1 2" xfId="20"/>
    <cellStyle name="40% - Accent1 3" xfId="21"/>
    <cellStyle name="40% - Accent2" xfId="22" builtinId="35" customBuiltin="1"/>
    <cellStyle name="40% - Accent2 2" xfId="23"/>
    <cellStyle name="40% - Accent2 3" xfId="24"/>
    <cellStyle name="40% - Accent3" xfId="25" builtinId="39" customBuiltin="1"/>
    <cellStyle name="40% - Accent3 2" xfId="26"/>
    <cellStyle name="40% - Accent3 3" xfId="27"/>
    <cellStyle name="40% - Accent4" xfId="28" builtinId="43" customBuiltin="1"/>
    <cellStyle name="40% - Accent4 2" xfId="29"/>
    <cellStyle name="40% - Accent4 3" xfId="30"/>
    <cellStyle name="40% - Accent5" xfId="31" builtinId="47" customBuiltin="1"/>
    <cellStyle name="40% - Accent5 2" xfId="32"/>
    <cellStyle name="40% - Accent5 3" xfId="33"/>
    <cellStyle name="40% - Accent6" xfId="34" builtinId="51" customBuiltin="1"/>
    <cellStyle name="40% - Accent6 2" xfId="35"/>
    <cellStyle name="40% - Accent6 3" xfId="36"/>
    <cellStyle name="60% - Accent1" xfId="37" builtinId="32" customBuiltin="1"/>
    <cellStyle name="60% - Accent1 2" xfId="38"/>
    <cellStyle name="60% - Accent2" xfId="39" builtinId="36" customBuiltin="1"/>
    <cellStyle name="60% - Accent2 2" xfId="40"/>
    <cellStyle name="60% - Accent3" xfId="41" builtinId="40" customBuiltin="1"/>
    <cellStyle name="60% - Accent3 2" xfId="42"/>
    <cellStyle name="60% - Accent4" xfId="43" builtinId="44" customBuiltin="1"/>
    <cellStyle name="60% - Accent4 2" xfId="44"/>
    <cellStyle name="60% - Accent5" xfId="45" builtinId="48" customBuiltin="1"/>
    <cellStyle name="60% - Accent5 2" xfId="46"/>
    <cellStyle name="60% - Accent6" xfId="47" builtinId="52" customBuiltin="1"/>
    <cellStyle name="60% - Accent6 2" xfId="48"/>
    <cellStyle name="Accent1" xfId="49" builtinId="29" customBuiltin="1"/>
    <cellStyle name="Accent1 2" xfId="50"/>
    <cellStyle name="Accent2" xfId="51" builtinId="33" customBuiltin="1"/>
    <cellStyle name="Accent2 2" xfId="52"/>
    <cellStyle name="Accent3" xfId="53" builtinId="37" customBuiltin="1"/>
    <cellStyle name="Accent3 2" xfId="54"/>
    <cellStyle name="Accent4" xfId="55" builtinId="41" customBuiltin="1"/>
    <cellStyle name="Accent4 2" xfId="56"/>
    <cellStyle name="Accent5" xfId="57" builtinId="45" customBuiltin="1"/>
    <cellStyle name="Accent5 2" xfId="58"/>
    <cellStyle name="Accent6" xfId="59" builtinId="49" customBuiltin="1"/>
    <cellStyle name="Accent6 2" xfId="60"/>
    <cellStyle name="Bad" xfId="61" builtinId="27" customBuiltin="1"/>
    <cellStyle name="Bad 2" xfId="62"/>
    <cellStyle name="Calculation" xfId="63" builtinId="22" customBuiltin="1"/>
    <cellStyle name="Calculation 2" xfId="64"/>
    <cellStyle name="Check Cell" xfId="65" builtinId="23" customBuiltin="1"/>
    <cellStyle name="Check Cell 2" xfId="66"/>
    <cellStyle name="Comma" xfId="67" builtinId="3"/>
    <cellStyle name="Comma 2" xfId="68"/>
    <cellStyle name="Comma 2 2" xfId="69"/>
    <cellStyle name="Currency" xfId="133" builtinId="4"/>
    <cellStyle name="Explanatory Text" xfId="70" builtinId="53" customBuiltin="1"/>
    <cellStyle name="Explanatory Text 2" xfId="71"/>
    <cellStyle name="Good" xfId="72" builtinId="26" customBuiltin="1"/>
    <cellStyle name="Good 2" xfId="73"/>
    <cellStyle name="Heading 1" xfId="74" builtinId="16" customBuiltin="1"/>
    <cellStyle name="Heading 1 2" xfId="75"/>
    <cellStyle name="Heading 2" xfId="76" builtinId="17" customBuiltin="1"/>
    <cellStyle name="Heading 2 2" xfId="77"/>
    <cellStyle name="Heading 3" xfId="78" builtinId="18" customBuiltin="1"/>
    <cellStyle name="Heading 3 2" xfId="79"/>
    <cellStyle name="Heading 4" xfId="80" builtinId="19" customBuiltin="1"/>
    <cellStyle name="Heading 4 2" xfId="81"/>
    <cellStyle name="Hyperlink" xfId="82" builtinId="8"/>
    <cellStyle name="Hyperlink 2" xfId="83"/>
    <cellStyle name="Hyperlink 3" xfId="84"/>
    <cellStyle name="Hyperlink 3 2" xfId="85"/>
    <cellStyle name="Input" xfId="86" builtinId="20" customBuiltin="1"/>
    <cellStyle name="Input 2" xfId="87"/>
    <cellStyle name="Linked Cell" xfId="88" builtinId="24" customBuiltin="1"/>
    <cellStyle name="Linked Cell 2" xfId="89"/>
    <cellStyle name="Neutral" xfId="90" builtinId="28" customBuiltin="1"/>
    <cellStyle name="Neutral 2" xfId="91"/>
    <cellStyle name="Normal" xfId="0" builtinId="0"/>
    <cellStyle name="Normal 2" xfId="92"/>
    <cellStyle name="Normal 2 2" xfId="93"/>
    <cellStyle name="Normal 2 2 2" xfId="94"/>
    <cellStyle name="Normal 2 3" xfId="95"/>
    <cellStyle name="Normal 2 3 2" xfId="96"/>
    <cellStyle name="Normal 2 3 3" xfId="97"/>
    <cellStyle name="Normal 2 3 4" xfId="98"/>
    <cellStyle name="Normal 2 4" xfId="99"/>
    <cellStyle name="Normal 3" xfId="100"/>
    <cellStyle name="Normal 3 2" xfId="101"/>
    <cellStyle name="Normal 3 2 2" xfId="102"/>
    <cellStyle name="Normal 3 3" xfId="103"/>
    <cellStyle name="Normal 4" xfId="104"/>
    <cellStyle name="Normal 4 2" xfId="105"/>
    <cellStyle name="Normal 4 2 2" xfId="106"/>
    <cellStyle name="Normal 4 3" xfId="107"/>
    <cellStyle name="Normal 4 3 2" xfId="108"/>
    <cellStyle name="Normal 4 3 3" xfId="109"/>
    <cellStyle name="Normal 4 4" xfId="110"/>
    <cellStyle name="Normal 4 5" xfId="111"/>
    <cellStyle name="Normal 5" xfId="112"/>
    <cellStyle name="Normal 6" xfId="113"/>
    <cellStyle name="Normal 6 2" xfId="114"/>
    <cellStyle name="Normal 6 3" xfId="115"/>
    <cellStyle name="Normal 6 4" xfId="116"/>
    <cellStyle name="Normal 6 5" xfId="117"/>
    <cellStyle name="Normal 6 6" xfId="118"/>
    <cellStyle name="Normal 6 7" xfId="119"/>
    <cellStyle name="Normal 7" xfId="120"/>
    <cellStyle name="Note" xfId="121" builtinId="10" customBuiltin="1"/>
    <cellStyle name="Note 2" xfId="122"/>
    <cellStyle name="Note 3" xfId="123"/>
    <cellStyle name="Output" xfId="124" builtinId="21" customBuiltin="1"/>
    <cellStyle name="Output 2" xfId="125"/>
    <cellStyle name="Percent" xfId="132" builtinId="5"/>
    <cellStyle name="Percent 2" xfId="126"/>
    <cellStyle name="Title" xfId="127" builtinId="15" customBuiltin="1"/>
    <cellStyle name="Total" xfId="128" builtinId="25" customBuiltin="1"/>
    <cellStyle name="Total 2" xfId="129"/>
    <cellStyle name="Warning Text" xfId="130" builtinId="11" customBuiltin="1"/>
    <cellStyle name="Warning Text 2" xfId="131"/>
  </cellStyles>
  <dxfs count="0"/>
  <tableStyles count="0" defaultTableStyle="TableStyleMedium9" defaultPivotStyle="PivotStyleLight16"/>
  <colors>
    <mruColors>
      <color rgb="FFFFD74E"/>
      <color rgb="FFE7E200"/>
      <color rgb="FF005F84"/>
      <color rgb="FFFFFF93"/>
      <color rgb="FF93B5FF"/>
      <color rgb="FFD1E0B2"/>
      <color rgb="FF7DBD3D"/>
      <color rgb="FFBD92DE"/>
      <color rgb="FFB7DEE8"/>
      <color rgb="FFFC9E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 Id="rId4" Type="http://schemas.openxmlformats.org/officeDocument/2006/relationships/chartUserShapes" Target="../drawings/drawing4.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0" i="0" baseline="0">
                <a:effectLst/>
              </a:rPr>
              <a:t>Average Annual Earnings of 2007 Graduates over 10 Years</a:t>
            </a:r>
            <a:endParaRPr lang="en-US" sz="1200">
              <a:effectLst/>
            </a:endParaRPr>
          </a:p>
        </c:rich>
      </c:tx>
      <c:layout>
        <c:manualLayout>
          <c:xMode val="edge"/>
          <c:yMode val="edge"/>
          <c:x val="0.18793854539294935"/>
          <c:y val="7.649681133339159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207841383631866"/>
          <c:y val="0.22617152961980549"/>
          <c:w val="0.70301793987199712"/>
          <c:h val="0.58018152903300879"/>
        </c:manualLayout>
      </c:layout>
      <c:barChart>
        <c:barDir val="col"/>
        <c:grouping val="clustered"/>
        <c:varyColors val="0"/>
        <c:ser>
          <c:idx val="0"/>
          <c:order val="0"/>
          <c:tx>
            <c:v>2008 (1 year)</c:v>
          </c:tx>
          <c:spPr>
            <a:solidFill>
              <a:srgbClr val="005F84"/>
            </a:solidFill>
            <a:ln>
              <a:noFill/>
            </a:ln>
            <a:effectLst/>
          </c:spPr>
          <c:invertIfNegative val="0"/>
          <c:cat>
            <c:strLit>
              <c:ptCount val="6"/>
              <c:pt idx="0">
                <c:v>Certificate</c:v>
              </c:pt>
              <c:pt idx="1">
                <c:v>Associate</c:v>
              </c:pt>
              <c:pt idx="2">
                <c:v>Baccalaureate</c:v>
              </c:pt>
              <c:pt idx="3">
                <c:v>Master's</c:v>
              </c:pt>
              <c:pt idx="4">
                <c:v>Doctoral</c:v>
              </c:pt>
              <c:pt idx="5">
                <c:v>Professional</c:v>
              </c:pt>
            </c:strLit>
          </c:cat>
          <c:val>
            <c:numLit>
              <c:formatCode>General</c:formatCode>
              <c:ptCount val="6"/>
              <c:pt idx="0">
                <c:v>31108.5907271418</c:v>
              </c:pt>
              <c:pt idx="1">
                <c:v>39221.467434465703</c:v>
              </c:pt>
              <c:pt idx="2">
                <c:v>40132.848804678302</c:v>
              </c:pt>
              <c:pt idx="3">
                <c:v>64109.716855617196</c:v>
              </c:pt>
              <c:pt idx="4">
                <c:v>69258.996181055205</c:v>
              </c:pt>
              <c:pt idx="5">
                <c:v>100359.69662666701</c:v>
              </c:pt>
            </c:numLit>
          </c:val>
          <c:extLst>
            <c:ext xmlns:c16="http://schemas.microsoft.com/office/drawing/2014/chart" uri="{C3380CC4-5D6E-409C-BE32-E72D297353CC}">
              <c16:uniqueId val="{00000000-8D7B-41A9-A149-2F2E784636F2}"/>
            </c:ext>
          </c:extLst>
        </c:ser>
        <c:ser>
          <c:idx val="1"/>
          <c:order val="1"/>
          <c:tx>
            <c:v>2012 (5 years)</c:v>
          </c:tx>
          <c:spPr>
            <a:solidFill>
              <a:srgbClr val="F6B11A"/>
            </a:solidFill>
            <a:ln>
              <a:noFill/>
            </a:ln>
            <a:effectLst/>
          </c:spPr>
          <c:invertIfNegative val="0"/>
          <c:cat>
            <c:strLit>
              <c:ptCount val="6"/>
              <c:pt idx="0">
                <c:v>Certificate</c:v>
              </c:pt>
              <c:pt idx="1">
                <c:v>Associate</c:v>
              </c:pt>
              <c:pt idx="2">
                <c:v>Baccalaureate</c:v>
              </c:pt>
              <c:pt idx="3">
                <c:v>Master's</c:v>
              </c:pt>
              <c:pt idx="4">
                <c:v>Doctoral</c:v>
              </c:pt>
              <c:pt idx="5">
                <c:v>Professional</c:v>
              </c:pt>
            </c:strLit>
          </c:cat>
          <c:val>
            <c:numLit>
              <c:formatCode>General</c:formatCode>
              <c:ptCount val="6"/>
              <c:pt idx="0">
                <c:v>39536.3239768977</c:v>
              </c:pt>
              <c:pt idx="1">
                <c:v>47332.6225985563</c:v>
              </c:pt>
              <c:pt idx="2">
                <c:v>60575.328393297503</c:v>
              </c:pt>
              <c:pt idx="3">
                <c:v>86580.745303834803</c:v>
              </c:pt>
              <c:pt idx="4">
                <c:v>92544.277883597897</c:v>
              </c:pt>
              <c:pt idx="5">
                <c:v>126924.480437051</c:v>
              </c:pt>
            </c:numLit>
          </c:val>
          <c:extLst>
            <c:ext xmlns:c16="http://schemas.microsoft.com/office/drawing/2014/chart" uri="{C3380CC4-5D6E-409C-BE32-E72D297353CC}">
              <c16:uniqueId val="{00000001-8D7B-41A9-A149-2F2E784636F2}"/>
            </c:ext>
          </c:extLst>
        </c:ser>
        <c:ser>
          <c:idx val="2"/>
          <c:order val="2"/>
          <c:tx>
            <c:v>2017 (10 years)</c:v>
          </c:tx>
          <c:spPr>
            <a:solidFill>
              <a:srgbClr val="4BACC6"/>
            </a:solidFill>
            <a:ln>
              <a:noFill/>
            </a:ln>
            <a:effectLst/>
          </c:spPr>
          <c:invertIfNegative val="0"/>
          <c:cat>
            <c:strLit>
              <c:ptCount val="6"/>
              <c:pt idx="0">
                <c:v>Certificate</c:v>
              </c:pt>
              <c:pt idx="1">
                <c:v>Associate</c:v>
              </c:pt>
              <c:pt idx="2">
                <c:v>Baccalaureate</c:v>
              </c:pt>
              <c:pt idx="3">
                <c:v>Master's</c:v>
              </c:pt>
              <c:pt idx="4">
                <c:v>Doctoral</c:v>
              </c:pt>
              <c:pt idx="5">
                <c:v>Professional</c:v>
              </c:pt>
            </c:strLit>
          </c:cat>
          <c:val>
            <c:numLit>
              <c:formatCode>General</c:formatCode>
              <c:ptCount val="6"/>
              <c:pt idx="0">
                <c:v>50317.6025853018</c:v>
              </c:pt>
              <c:pt idx="1">
                <c:v>60020.249695522303</c:v>
              </c:pt>
              <c:pt idx="2">
                <c:v>91664.868507340303</c:v>
              </c:pt>
              <c:pt idx="3">
                <c:v>123786.575214661</c:v>
              </c:pt>
              <c:pt idx="4">
                <c:v>119603.493686869</c:v>
              </c:pt>
              <c:pt idx="5">
                <c:v>176447.740199005</c:v>
              </c:pt>
            </c:numLit>
          </c:val>
          <c:extLst>
            <c:ext xmlns:c16="http://schemas.microsoft.com/office/drawing/2014/chart" uri="{C3380CC4-5D6E-409C-BE32-E72D297353CC}">
              <c16:uniqueId val="{00000002-8D7B-41A9-A149-2F2E784636F2}"/>
            </c:ext>
          </c:extLst>
        </c:ser>
        <c:dLbls>
          <c:showLegendKey val="0"/>
          <c:showVal val="0"/>
          <c:showCatName val="0"/>
          <c:showSerName val="0"/>
          <c:showPercent val="0"/>
          <c:showBubbleSize val="0"/>
        </c:dLbls>
        <c:gapWidth val="50"/>
        <c:axId val="972850912"/>
        <c:axId val="972851472"/>
      </c:barChart>
      <c:catAx>
        <c:axId val="9728509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2851472"/>
        <c:crosses val="autoZero"/>
        <c:auto val="1"/>
        <c:lblAlgn val="ctr"/>
        <c:lblOffset val="100"/>
        <c:noMultiLvlLbl val="0"/>
      </c:catAx>
      <c:valAx>
        <c:axId val="9728514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Annual Earnings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2850912"/>
        <c:crosses val="autoZero"/>
        <c:crossBetween val="between"/>
      </c:valAx>
      <c:spPr>
        <a:noFill/>
        <a:ln>
          <a:noFill/>
        </a:ln>
        <a:effectLst/>
      </c:spPr>
    </c:plotArea>
    <c:legend>
      <c:legendPos val="r"/>
      <c:layout>
        <c:manualLayout>
          <c:xMode val="edge"/>
          <c:yMode val="edge"/>
          <c:x val="0.82921267267250309"/>
          <c:y val="0.38583352523636882"/>
          <c:w val="0.1616887603716429"/>
          <c:h val="0.3279906338238332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4"/>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High School to Higher Education, Fall 2017</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7122703412073491E-2"/>
          <c:y val="0.13930555555555557"/>
          <c:w val="0.87232174103237092"/>
          <c:h val="0.62108012540099167"/>
        </c:manualLayout>
      </c:layout>
      <c:barChart>
        <c:barDir val="col"/>
        <c:grouping val="clustered"/>
        <c:varyColors val="0"/>
        <c:ser>
          <c:idx val="0"/>
          <c:order val="0"/>
          <c:tx>
            <c:strRef>
              <c:f>'HS to Coll. '!$A$22</c:f>
              <c:strCache>
                <c:ptCount val="1"/>
                <c:pt idx="0">
                  <c:v>Central Texas</c:v>
                </c:pt>
              </c:strCache>
            </c:strRef>
          </c:tx>
          <c:spPr>
            <a:solidFill>
              <a:srgbClr val="FFD74E"/>
            </a:solidFill>
            <a:ln>
              <a:noFill/>
            </a:ln>
            <a:effectLst/>
          </c:spPr>
          <c:invertIfNegative val="0"/>
          <c:dLbls>
            <c:dLbl>
              <c:idx val="0"/>
              <c:layout>
                <c:manualLayout>
                  <c:x val="-8.3333333333333332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E40-412C-AD8B-F4AF9C449798}"/>
                </c:ext>
              </c:extLst>
            </c:dLbl>
            <c:dLbl>
              <c:idx val="1"/>
              <c:layout>
                <c:manualLayout>
                  <c:x val="-8.3333333333333332E-3"/>
                  <c:y val="-8.4875562720133283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E40-412C-AD8B-F4AF9C449798}"/>
                </c:ext>
              </c:extLst>
            </c:dLbl>
            <c:dLbl>
              <c:idx val="3"/>
              <c:layout>
                <c:manualLayout>
                  <c:x val="-1.6666666666666666E-2"/>
                  <c:y val="4.629629629629608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E40-412C-AD8B-F4AF9C44979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'HS to Coll. '!$H$20:$K$21</c:f>
              <c:multiLvlStrCache>
                <c:ptCount val="4"/>
                <c:lvl>
                  <c:pt idx="0">
                    <c:v>% Public     2- yr</c:v>
                  </c:pt>
                  <c:pt idx="1">
                    <c:v>% Public Univ</c:v>
                  </c:pt>
                  <c:pt idx="2">
                    <c:v>% Independent</c:v>
                  </c:pt>
                  <c:pt idx="3">
                    <c:v>% Total Enrolled in Higher Ed</c:v>
                  </c:pt>
                </c:lvl>
                <c:lvl>
                  <c:pt idx="0">
                    <c:v>Percentage of HS Grads Enrolled in Higher Education</c:v>
                  </c:pt>
                </c:lvl>
              </c:multiLvlStrCache>
            </c:multiLvlStrRef>
          </c:cat>
          <c:val>
            <c:numRef>
              <c:f>'HS to Coll. '!$H$22:$K$22</c:f>
              <c:numCache>
                <c:formatCode>0.0%</c:formatCode>
                <c:ptCount val="4"/>
                <c:pt idx="0">
                  <c:v>0.23482201030622521</c:v>
                </c:pt>
                <c:pt idx="1">
                  <c:v>0.23224545400698929</c:v>
                </c:pt>
                <c:pt idx="2">
                  <c:v>4.9487650299117454E-2</c:v>
                </c:pt>
                <c:pt idx="3">
                  <c:v>0.50503465023988625</c:v>
                </c:pt>
              </c:numCache>
            </c:numRef>
          </c:val>
          <c:extLst>
            <c:ext xmlns:c16="http://schemas.microsoft.com/office/drawing/2014/chart" uri="{C3380CC4-5D6E-409C-BE32-E72D297353CC}">
              <c16:uniqueId val="{00000000-D931-44E7-8951-AAF2C8330365}"/>
            </c:ext>
          </c:extLst>
        </c:ser>
        <c:ser>
          <c:idx val="1"/>
          <c:order val="1"/>
          <c:tx>
            <c:strRef>
              <c:f>'HS to Coll. '!$A$23</c:f>
              <c:strCache>
                <c:ptCount val="1"/>
                <c:pt idx="0">
                  <c:v>Statewide</c:v>
                </c:pt>
              </c:strCache>
            </c:strRef>
          </c:tx>
          <c:spPr>
            <a:solidFill>
              <a:schemeClr val="tx1">
                <a:lumMod val="75000"/>
                <a:lumOff val="25000"/>
              </a:schemeClr>
            </a:solidFill>
            <a:ln>
              <a:noFill/>
            </a:ln>
            <a:effectLst/>
          </c:spPr>
          <c:invertIfNegative val="0"/>
          <c:dLbls>
            <c:dLbl>
              <c:idx val="1"/>
              <c:layout>
                <c:manualLayout>
                  <c:x val="1.9444444444444393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E40-412C-AD8B-F4AF9C449798}"/>
                </c:ext>
              </c:extLst>
            </c:dLbl>
            <c:dLbl>
              <c:idx val="3"/>
              <c:layout>
                <c:manualLayout>
                  <c:x val="8.3333333333332309E-3"/>
                  <c:y val="4.629629629629608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E40-412C-AD8B-F4AF9C44979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'HS to Coll. '!$H$20:$K$21</c:f>
              <c:multiLvlStrCache>
                <c:ptCount val="4"/>
                <c:lvl>
                  <c:pt idx="0">
                    <c:v>% Public     2- yr</c:v>
                  </c:pt>
                  <c:pt idx="1">
                    <c:v>% Public Univ</c:v>
                  </c:pt>
                  <c:pt idx="2">
                    <c:v>% Independent</c:v>
                  </c:pt>
                  <c:pt idx="3">
                    <c:v>% Total Enrolled in Higher Ed</c:v>
                  </c:pt>
                </c:lvl>
                <c:lvl>
                  <c:pt idx="0">
                    <c:v>Percentage of HS Grads Enrolled in Higher Education</c:v>
                  </c:pt>
                </c:lvl>
              </c:multiLvlStrCache>
            </c:multiLvlStrRef>
          </c:cat>
          <c:val>
            <c:numRef>
              <c:f>'HS to Coll. '!$H$23:$K$23</c:f>
              <c:numCache>
                <c:formatCode>0.0%</c:formatCode>
                <c:ptCount val="4"/>
                <c:pt idx="0">
                  <c:v>0.25374369209198333</c:v>
                </c:pt>
                <c:pt idx="1">
                  <c:v>0.23475207316225929</c:v>
                </c:pt>
                <c:pt idx="2">
                  <c:v>3.5169547725363633E-2</c:v>
                </c:pt>
                <c:pt idx="3">
                  <c:v>0.52366531297960628</c:v>
                </c:pt>
              </c:numCache>
            </c:numRef>
          </c:val>
          <c:extLst>
            <c:ext xmlns:c16="http://schemas.microsoft.com/office/drawing/2014/chart" uri="{C3380CC4-5D6E-409C-BE32-E72D297353CC}">
              <c16:uniqueId val="{00000001-D931-44E7-8951-AAF2C8330365}"/>
            </c:ext>
          </c:extLst>
        </c:ser>
        <c:dLbls>
          <c:showLegendKey val="0"/>
          <c:showVal val="0"/>
          <c:showCatName val="0"/>
          <c:showSerName val="0"/>
          <c:showPercent val="0"/>
          <c:showBubbleSize val="0"/>
        </c:dLbls>
        <c:gapWidth val="219"/>
        <c:overlap val="-27"/>
        <c:axId val="727506736"/>
        <c:axId val="727507296"/>
      </c:barChart>
      <c:catAx>
        <c:axId val="727506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7507296"/>
        <c:crosses val="autoZero"/>
        <c:auto val="1"/>
        <c:lblAlgn val="ctr"/>
        <c:lblOffset val="100"/>
        <c:noMultiLvlLbl val="0"/>
      </c:catAx>
      <c:valAx>
        <c:axId val="727507296"/>
        <c:scaling>
          <c:orientation val="minMax"/>
          <c:max val="0.60000000000000009"/>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7506736"/>
        <c:crosses val="autoZero"/>
        <c:crossBetween val="between"/>
        <c:majorUnit val="0.2"/>
      </c:valAx>
      <c:spPr>
        <a:noFill/>
        <a:ln>
          <a:noFill/>
        </a:ln>
        <a:effectLst/>
      </c:spPr>
    </c:plotArea>
    <c:legend>
      <c:legendPos val="b"/>
      <c:layout>
        <c:manualLayout>
          <c:xMode val="edge"/>
          <c:yMode val="edge"/>
          <c:x val="0.31596084864391949"/>
          <c:y val="0.16724482356372117"/>
          <c:w val="0.33474475065616799"/>
          <c:h val="7.812554680664916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TSI Readiness - All Areas</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'HS to Coll - College Readiness'!$B$58</c:f>
              <c:strCache>
                <c:ptCount val="1"/>
                <c:pt idx="0">
                  <c:v>Statewide</c:v>
                </c:pt>
              </c:strCache>
            </c:strRef>
          </c:tx>
          <c:spPr>
            <a:ln w="28575" cap="rnd">
              <a:solidFill>
                <a:schemeClr val="tx1">
                  <a:lumMod val="75000"/>
                  <a:lumOff val="25000"/>
                </a:schemeClr>
              </a:solidFill>
              <a:round/>
            </a:ln>
            <a:effectLst/>
          </c:spPr>
          <c:marker>
            <c:symbol val="none"/>
          </c:marker>
          <c:cat>
            <c:numRef>
              <c:f>'HS to Coll - College Readiness'!$C$57:$E$57</c:f>
              <c:numCache>
                <c:formatCode>General</c:formatCode>
                <c:ptCount val="3"/>
                <c:pt idx="0">
                  <c:v>2015</c:v>
                </c:pt>
                <c:pt idx="1">
                  <c:v>2016</c:v>
                </c:pt>
                <c:pt idx="2">
                  <c:v>2017</c:v>
                </c:pt>
              </c:numCache>
            </c:numRef>
          </c:cat>
          <c:val>
            <c:numRef>
              <c:f>'HS to Coll - College Readiness'!$C$58:$E$58</c:f>
              <c:numCache>
                <c:formatCode>0.0%</c:formatCode>
                <c:ptCount val="3"/>
                <c:pt idx="0">
                  <c:v>0.57899999999999996</c:v>
                </c:pt>
                <c:pt idx="1">
                  <c:v>0.58025570107649338</c:v>
                </c:pt>
                <c:pt idx="2">
                  <c:v>0.61031989341198101</c:v>
                </c:pt>
              </c:numCache>
            </c:numRef>
          </c:val>
          <c:smooth val="0"/>
          <c:extLst>
            <c:ext xmlns:c16="http://schemas.microsoft.com/office/drawing/2014/chart" uri="{C3380CC4-5D6E-409C-BE32-E72D297353CC}">
              <c16:uniqueId val="{00000000-9D49-411B-A861-A6D1CD07AC1E}"/>
            </c:ext>
          </c:extLst>
        </c:ser>
        <c:ser>
          <c:idx val="1"/>
          <c:order val="1"/>
          <c:tx>
            <c:strRef>
              <c:f>'HS to Coll - College Readiness'!$B$59</c:f>
              <c:strCache>
                <c:ptCount val="1"/>
                <c:pt idx="0">
                  <c:v>Central Texas</c:v>
                </c:pt>
              </c:strCache>
            </c:strRef>
          </c:tx>
          <c:spPr>
            <a:ln w="28575" cap="rnd">
              <a:solidFill>
                <a:srgbClr val="FFD74E"/>
              </a:solidFill>
              <a:round/>
            </a:ln>
            <a:effectLst/>
          </c:spPr>
          <c:marker>
            <c:symbol val="none"/>
          </c:marker>
          <c:cat>
            <c:numRef>
              <c:f>'HS to Coll - College Readiness'!$C$57:$E$57</c:f>
              <c:numCache>
                <c:formatCode>General</c:formatCode>
                <c:ptCount val="3"/>
                <c:pt idx="0">
                  <c:v>2015</c:v>
                </c:pt>
                <c:pt idx="1">
                  <c:v>2016</c:v>
                </c:pt>
                <c:pt idx="2">
                  <c:v>2017</c:v>
                </c:pt>
              </c:numCache>
            </c:numRef>
          </c:cat>
          <c:val>
            <c:numRef>
              <c:f>'HS to Coll - College Readiness'!$C$59:$E$59</c:f>
              <c:numCache>
                <c:formatCode>0.0%</c:formatCode>
                <c:ptCount val="3"/>
                <c:pt idx="0">
                  <c:v>0.65100000000000002</c:v>
                </c:pt>
                <c:pt idx="1">
                  <c:v>0.65198900811305938</c:v>
                </c:pt>
                <c:pt idx="2">
                  <c:v>0.67783276233980505</c:v>
                </c:pt>
              </c:numCache>
            </c:numRef>
          </c:val>
          <c:smooth val="0"/>
          <c:extLst>
            <c:ext xmlns:c16="http://schemas.microsoft.com/office/drawing/2014/chart" uri="{C3380CC4-5D6E-409C-BE32-E72D297353CC}">
              <c16:uniqueId val="{00000001-9D49-411B-A861-A6D1CD07AC1E}"/>
            </c:ext>
          </c:extLst>
        </c:ser>
        <c:dLbls>
          <c:showLegendKey val="0"/>
          <c:showVal val="0"/>
          <c:showCatName val="0"/>
          <c:showSerName val="0"/>
          <c:showPercent val="0"/>
          <c:showBubbleSize val="0"/>
        </c:dLbls>
        <c:smooth val="0"/>
        <c:axId val="720793520"/>
        <c:axId val="720794080"/>
      </c:lineChart>
      <c:catAx>
        <c:axId val="7207935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0794080"/>
        <c:crosses val="autoZero"/>
        <c:auto val="1"/>
        <c:lblAlgn val="ctr"/>
        <c:lblOffset val="100"/>
        <c:noMultiLvlLbl val="0"/>
      </c:catAx>
      <c:valAx>
        <c:axId val="720794080"/>
        <c:scaling>
          <c:orientation val="minMax"/>
          <c:max val="1"/>
          <c:min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0793520"/>
        <c:crosses val="autoZero"/>
        <c:crossBetween val="between"/>
        <c:majorUnit val="0.1"/>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TSI Readiness - Math</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'HS to Coll - College Readiness'!$B$60</c:f>
              <c:strCache>
                <c:ptCount val="1"/>
                <c:pt idx="0">
                  <c:v>Statewide</c:v>
                </c:pt>
              </c:strCache>
            </c:strRef>
          </c:tx>
          <c:spPr>
            <a:ln w="28575" cap="rnd">
              <a:solidFill>
                <a:schemeClr val="tx1">
                  <a:lumMod val="75000"/>
                  <a:lumOff val="25000"/>
                </a:schemeClr>
              </a:solidFill>
              <a:round/>
            </a:ln>
            <a:effectLst/>
          </c:spPr>
          <c:marker>
            <c:symbol val="none"/>
          </c:marker>
          <c:cat>
            <c:numRef>
              <c:f>'HS to Coll - College Readiness'!$C$57:$E$57</c:f>
              <c:numCache>
                <c:formatCode>General</c:formatCode>
                <c:ptCount val="3"/>
                <c:pt idx="0">
                  <c:v>2015</c:v>
                </c:pt>
                <c:pt idx="1">
                  <c:v>2016</c:v>
                </c:pt>
                <c:pt idx="2">
                  <c:v>2017</c:v>
                </c:pt>
              </c:numCache>
            </c:numRef>
          </c:cat>
          <c:val>
            <c:numRef>
              <c:f>'HS to Coll - College Readiness'!$C$60:$E$60</c:f>
              <c:numCache>
                <c:formatCode>0.0%</c:formatCode>
                <c:ptCount val="3"/>
                <c:pt idx="0">
                  <c:v>0.63400000000000001</c:v>
                </c:pt>
                <c:pt idx="1">
                  <c:v>0.63255511266574471</c:v>
                </c:pt>
                <c:pt idx="2">
                  <c:v>0.65267052142755499</c:v>
                </c:pt>
              </c:numCache>
            </c:numRef>
          </c:val>
          <c:smooth val="0"/>
          <c:extLst>
            <c:ext xmlns:c16="http://schemas.microsoft.com/office/drawing/2014/chart" uri="{C3380CC4-5D6E-409C-BE32-E72D297353CC}">
              <c16:uniqueId val="{00000000-C760-4FE0-A076-56D6C885557B}"/>
            </c:ext>
          </c:extLst>
        </c:ser>
        <c:ser>
          <c:idx val="1"/>
          <c:order val="1"/>
          <c:tx>
            <c:strRef>
              <c:f>'HS to Coll - College Readiness'!$B$61</c:f>
              <c:strCache>
                <c:ptCount val="1"/>
                <c:pt idx="0">
                  <c:v>Central Texas</c:v>
                </c:pt>
              </c:strCache>
            </c:strRef>
          </c:tx>
          <c:spPr>
            <a:ln w="28575" cap="rnd">
              <a:solidFill>
                <a:srgbClr val="FFD74E"/>
              </a:solidFill>
              <a:round/>
            </a:ln>
            <a:effectLst/>
          </c:spPr>
          <c:marker>
            <c:symbol val="none"/>
          </c:marker>
          <c:cat>
            <c:numRef>
              <c:f>'HS to Coll - College Readiness'!$C$57:$E$57</c:f>
              <c:numCache>
                <c:formatCode>General</c:formatCode>
                <c:ptCount val="3"/>
                <c:pt idx="0">
                  <c:v>2015</c:v>
                </c:pt>
                <c:pt idx="1">
                  <c:v>2016</c:v>
                </c:pt>
                <c:pt idx="2">
                  <c:v>2017</c:v>
                </c:pt>
              </c:numCache>
            </c:numRef>
          </c:cat>
          <c:val>
            <c:numRef>
              <c:f>'HS to Coll - College Readiness'!$C$61:$E$61</c:f>
              <c:numCache>
                <c:formatCode>0.0%</c:formatCode>
                <c:ptCount val="3"/>
                <c:pt idx="0">
                  <c:v>0.68799999999999994</c:v>
                </c:pt>
                <c:pt idx="1">
                  <c:v>0.68830149175608479</c:v>
                </c:pt>
                <c:pt idx="2">
                  <c:v>0.70822230681385601</c:v>
                </c:pt>
              </c:numCache>
            </c:numRef>
          </c:val>
          <c:smooth val="0"/>
          <c:extLst>
            <c:ext xmlns:c16="http://schemas.microsoft.com/office/drawing/2014/chart" uri="{C3380CC4-5D6E-409C-BE32-E72D297353CC}">
              <c16:uniqueId val="{00000001-C760-4FE0-A076-56D6C885557B}"/>
            </c:ext>
          </c:extLst>
        </c:ser>
        <c:dLbls>
          <c:showLegendKey val="0"/>
          <c:showVal val="0"/>
          <c:showCatName val="0"/>
          <c:showSerName val="0"/>
          <c:showPercent val="0"/>
          <c:showBubbleSize val="0"/>
        </c:dLbls>
        <c:smooth val="0"/>
        <c:axId val="901997360"/>
        <c:axId val="901997920"/>
      </c:lineChart>
      <c:catAx>
        <c:axId val="901997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1997920"/>
        <c:crosses val="autoZero"/>
        <c:auto val="1"/>
        <c:lblAlgn val="ctr"/>
        <c:lblOffset val="100"/>
        <c:noMultiLvlLbl val="0"/>
      </c:catAx>
      <c:valAx>
        <c:axId val="901997920"/>
        <c:scaling>
          <c:orientation val="minMax"/>
          <c:max val="1"/>
          <c:min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1997360"/>
        <c:crosses val="autoZero"/>
        <c:crossBetween val="between"/>
        <c:majorUnit val="0.1"/>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TSI Readiness - Writing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'HS to Coll - College Readiness'!$B$62</c:f>
              <c:strCache>
                <c:ptCount val="1"/>
                <c:pt idx="0">
                  <c:v>Statewide</c:v>
                </c:pt>
              </c:strCache>
            </c:strRef>
          </c:tx>
          <c:spPr>
            <a:ln w="28575" cap="rnd">
              <a:solidFill>
                <a:schemeClr val="tx1">
                  <a:lumMod val="75000"/>
                  <a:lumOff val="25000"/>
                </a:schemeClr>
              </a:solidFill>
              <a:round/>
            </a:ln>
            <a:effectLst/>
          </c:spPr>
          <c:marker>
            <c:symbol val="none"/>
          </c:marker>
          <c:cat>
            <c:numRef>
              <c:f>'HS to Coll - College Readiness'!$C$57:$E$57</c:f>
              <c:numCache>
                <c:formatCode>General</c:formatCode>
                <c:ptCount val="3"/>
                <c:pt idx="0">
                  <c:v>2015</c:v>
                </c:pt>
                <c:pt idx="1">
                  <c:v>2016</c:v>
                </c:pt>
                <c:pt idx="2">
                  <c:v>2017</c:v>
                </c:pt>
              </c:numCache>
            </c:numRef>
          </c:cat>
          <c:val>
            <c:numRef>
              <c:f>'HS to Coll - College Readiness'!$C$62:$E$62</c:f>
              <c:numCache>
                <c:formatCode>0.0%</c:formatCode>
                <c:ptCount val="3"/>
                <c:pt idx="0">
                  <c:v>0.77300000000000002</c:v>
                </c:pt>
                <c:pt idx="1">
                  <c:v>0.77828845684535919</c:v>
                </c:pt>
                <c:pt idx="2">
                  <c:v>0.85554995019855895</c:v>
                </c:pt>
              </c:numCache>
            </c:numRef>
          </c:val>
          <c:smooth val="0"/>
          <c:extLst>
            <c:ext xmlns:c16="http://schemas.microsoft.com/office/drawing/2014/chart" uri="{C3380CC4-5D6E-409C-BE32-E72D297353CC}">
              <c16:uniqueId val="{00000000-F378-4054-9616-77014564FBA4}"/>
            </c:ext>
          </c:extLst>
        </c:ser>
        <c:ser>
          <c:idx val="1"/>
          <c:order val="1"/>
          <c:tx>
            <c:strRef>
              <c:f>'HS to Coll - College Readiness'!$B$63</c:f>
              <c:strCache>
                <c:ptCount val="1"/>
                <c:pt idx="0">
                  <c:v>Central Texas</c:v>
                </c:pt>
              </c:strCache>
            </c:strRef>
          </c:tx>
          <c:spPr>
            <a:ln w="28575" cap="rnd">
              <a:solidFill>
                <a:srgbClr val="FFD74E"/>
              </a:solidFill>
              <a:round/>
            </a:ln>
            <a:effectLst/>
          </c:spPr>
          <c:marker>
            <c:symbol val="none"/>
          </c:marker>
          <c:cat>
            <c:numRef>
              <c:f>'HS to Coll - College Readiness'!$C$57:$E$57</c:f>
              <c:numCache>
                <c:formatCode>General</c:formatCode>
                <c:ptCount val="3"/>
                <c:pt idx="0">
                  <c:v>2015</c:v>
                </c:pt>
                <c:pt idx="1">
                  <c:v>2016</c:v>
                </c:pt>
                <c:pt idx="2">
                  <c:v>2017</c:v>
                </c:pt>
              </c:numCache>
            </c:numRef>
          </c:cat>
          <c:val>
            <c:numRef>
              <c:f>'HS to Coll - College Readiness'!$C$63:$E$63</c:f>
              <c:numCache>
                <c:formatCode>0.0%</c:formatCode>
                <c:ptCount val="3"/>
                <c:pt idx="0">
                  <c:v>0.81499999999999995</c:v>
                </c:pt>
                <c:pt idx="1">
                  <c:v>0.82314839047369803</c:v>
                </c:pt>
                <c:pt idx="2">
                  <c:v>0.88770460601446499</c:v>
                </c:pt>
              </c:numCache>
            </c:numRef>
          </c:val>
          <c:smooth val="0"/>
          <c:extLst>
            <c:ext xmlns:c16="http://schemas.microsoft.com/office/drawing/2014/chart" uri="{C3380CC4-5D6E-409C-BE32-E72D297353CC}">
              <c16:uniqueId val="{00000001-F378-4054-9616-77014564FBA4}"/>
            </c:ext>
          </c:extLst>
        </c:ser>
        <c:dLbls>
          <c:showLegendKey val="0"/>
          <c:showVal val="0"/>
          <c:showCatName val="0"/>
          <c:showSerName val="0"/>
          <c:showPercent val="0"/>
          <c:showBubbleSize val="0"/>
        </c:dLbls>
        <c:smooth val="0"/>
        <c:axId val="229480992"/>
        <c:axId val="229481552"/>
      </c:lineChart>
      <c:catAx>
        <c:axId val="229480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29481552"/>
        <c:crosses val="autoZero"/>
        <c:auto val="1"/>
        <c:lblAlgn val="ctr"/>
        <c:lblOffset val="100"/>
        <c:noMultiLvlLbl val="0"/>
      </c:catAx>
      <c:valAx>
        <c:axId val="229481552"/>
        <c:scaling>
          <c:orientation val="minMax"/>
          <c:max val="1"/>
          <c:min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29480992"/>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TSI Readiness - Reading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'HS to Coll - College Readiness'!$B$64</c:f>
              <c:strCache>
                <c:ptCount val="1"/>
                <c:pt idx="0">
                  <c:v>Statewide</c:v>
                </c:pt>
              </c:strCache>
            </c:strRef>
          </c:tx>
          <c:spPr>
            <a:ln w="28575" cap="rnd">
              <a:solidFill>
                <a:schemeClr val="tx1">
                  <a:lumMod val="75000"/>
                  <a:lumOff val="25000"/>
                </a:schemeClr>
              </a:solidFill>
              <a:round/>
            </a:ln>
            <a:effectLst/>
          </c:spPr>
          <c:marker>
            <c:symbol val="none"/>
          </c:marker>
          <c:cat>
            <c:numRef>
              <c:f>'HS to Coll - College Readiness'!$C$57:$E$57</c:f>
              <c:numCache>
                <c:formatCode>General</c:formatCode>
                <c:ptCount val="3"/>
                <c:pt idx="0">
                  <c:v>2015</c:v>
                </c:pt>
                <c:pt idx="1">
                  <c:v>2016</c:v>
                </c:pt>
                <c:pt idx="2">
                  <c:v>2017</c:v>
                </c:pt>
              </c:numCache>
            </c:numRef>
          </c:cat>
          <c:val>
            <c:numRef>
              <c:f>'HS to Coll - College Readiness'!$C$64:$E$64</c:f>
              <c:numCache>
                <c:formatCode>0.0%</c:formatCode>
                <c:ptCount val="3"/>
                <c:pt idx="0">
                  <c:v>0.75800000000000001</c:v>
                </c:pt>
                <c:pt idx="1">
                  <c:v>0.75913799181105779</c:v>
                </c:pt>
                <c:pt idx="2">
                  <c:v>0.78695978371945596</c:v>
                </c:pt>
              </c:numCache>
            </c:numRef>
          </c:val>
          <c:smooth val="0"/>
          <c:extLst>
            <c:ext xmlns:c16="http://schemas.microsoft.com/office/drawing/2014/chart" uri="{C3380CC4-5D6E-409C-BE32-E72D297353CC}">
              <c16:uniqueId val="{00000000-CC09-4BCC-8EDA-F547F13F865F}"/>
            </c:ext>
          </c:extLst>
        </c:ser>
        <c:ser>
          <c:idx val="1"/>
          <c:order val="1"/>
          <c:tx>
            <c:strRef>
              <c:f>'HS to Coll - College Readiness'!$B$65</c:f>
              <c:strCache>
                <c:ptCount val="1"/>
                <c:pt idx="0">
                  <c:v>Central Texas</c:v>
                </c:pt>
              </c:strCache>
            </c:strRef>
          </c:tx>
          <c:spPr>
            <a:ln w="28575" cap="rnd">
              <a:solidFill>
                <a:srgbClr val="FFD74E"/>
              </a:solidFill>
              <a:round/>
            </a:ln>
            <a:effectLst/>
          </c:spPr>
          <c:marker>
            <c:symbol val="none"/>
          </c:marker>
          <c:cat>
            <c:numRef>
              <c:f>'HS to Coll - College Readiness'!$C$57:$E$57</c:f>
              <c:numCache>
                <c:formatCode>General</c:formatCode>
                <c:ptCount val="3"/>
                <c:pt idx="0">
                  <c:v>2015</c:v>
                </c:pt>
                <c:pt idx="1">
                  <c:v>2016</c:v>
                </c:pt>
                <c:pt idx="2">
                  <c:v>2017</c:v>
                </c:pt>
              </c:numCache>
            </c:numRef>
          </c:cat>
          <c:val>
            <c:numRef>
              <c:f>'HS to Coll - College Readiness'!$C$65:$E$65</c:f>
              <c:numCache>
                <c:formatCode>0.0%</c:formatCode>
                <c:ptCount val="3"/>
                <c:pt idx="0">
                  <c:v>0.82299999999999995</c:v>
                </c:pt>
                <c:pt idx="1">
                  <c:v>0.8279246270609788</c:v>
                </c:pt>
                <c:pt idx="2">
                  <c:v>0.84107346783403103</c:v>
                </c:pt>
              </c:numCache>
            </c:numRef>
          </c:val>
          <c:smooth val="0"/>
          <c:extLst>
            <c:ext xmlns:c16="http://schemas.microsoft.com/office/drawing/2014/chart" uri="{C3380CC4-5D6E-409C-BE32-E72D297353CC}">
              <c16:uniqueId val="{00000001-CC09-4BCC-8EDA-F547F13F865F}"/>
            </c:ext>
          </c:extLst>
        </c:ser>
        <c:dLbls>
          <c:showLegendKey val="0"/>
          <c:showVal val="0"/>
          <c:showCatName val="0"/>
          <c:showSerName val="0"/>
          <c:showPercent val="0"/>
          <c:showBubbleSize val="0"/>
        </c:dLbls>
        <c:smooth val="0"/>
        <c:axId val="925876240"/>
        <c:axId val="925876800"/>
      </c:lineChart>
      <c:catAx>
        <c:axId val="925876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5876800"/>
        <c:crosses val="autoZero"/>
        <c:auto val="1"/>
        <c:lblAlgn val="ctr"/>
        <c:lblOffset val="100"/>
        <c:noMultiLvlLbl val="0"/>
      </c:catAx>
      <c:valAx>
        <c:axId val="925876800"/>
        <c:scaling>
          <c:orientation val="minMax"/>
          <c:max val="1"/>
          <c:min val="0.4"/>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5876240"/>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050" b="0" i="0" baseline="0">
                <a:effectLst/>
              </a:rPr>
              <a:t>% of 8th Grade Cohort (FY2007) that Graduate from HS, Enroll in HE &amp; Complete HE (FY2017)</a:t>
            </a:r>
            <a:endParaRPr lang="en-US" sz="900">
              <a:effectLst/>
            </a:endParaRPr>
          </a:p>
        </c:rich>
      </c:tx>
      <c:layout>
        <c:manualLayout>
          <c:xMode val="edge"/>
          <c:yMode val="edge"/>
          <c:x val="0.11559711286089239"/>
          <c:y val="2.314814814814814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0875044128255894E-2"/>
          <c:y val="0.18753528773072747"/>
          <c:w val="0.88053496236946993"/>
          <c:h val="0.54721656535604057"/>
        </c:manualLayout>
      </c:layout>
      <c:barChart>
        <c:barDir val="col"/>
        <c:grouping val="clustered"/>
        <c:varyColors val="0"/>
        <c:ser>
          <c:idx val="0"/>
          <c:order val="0"/>
          <c:tx>
            <c:v>High School Graduate in FY10-12</c:v>
          </c:tx>
          <c:spPr>
            <a:solidFill>
              <a:schemeClr val="accent1"/>
            </a:solidFill>
            <a:ln>
              <a:noFill/>
            </a:ln>
            <a:effectLst/>
          </c:spPr>
          <c:invertIfNegative val="0"/>
          <c:dPt>
            <c:idx val="0"/>
            <c:invertIfNegative val="0"/>
            <c:bubble3D val="0"/>
            <c:spPr>
              <a:solidFill>
                <a:srgbClr val="005F84"/>
              </a:solidFill>
              <a:ln>
                <a:noFill/>
              </a:ln>
              <a:effectLst/>
            </c:spPr>
            <c:extLst>
              <c:ext xmlns:c16="http://schemas.microsoft.com/office/drawing/2014/chart" uri="{C3380CC4-5D6E-409C-BE32-E72D297353CC}">
                <c16:uniqueId val="{00000001-53AF-424B-94BA-38EAB439AE2B}"/>
              </c:ext>
            </c:extLst>
          </c:dPt>
          <c:dPt>
            <c:idx val="1"/>
            <c:invertIfNegative val="0"/>
            <c:bubble3D val="0"/>
            <c:spPr>
              <a:solidFill>
                <a:srgbClr val="00B189"/>
              </a:solidFill>
              <a:ln>
                <a:noFill/>
              </a:ln>
              <a:effectLst/>
            </c:spPr>
            <c:extLst>
              <c:ext xmlns:c16="http://schemas.microsoft.com/office/drawing/2014/chart" uri="{C3380CC4-5D6E-409C-BE32-E72D297353CC}">
                <c16:uniqueId val="{00000003-53AF-424B-94BA-38EAB439AE2B}"/>
              </c:ext>
            </c:extLst>
          </c:dPt>
          <c:dPt>
            <c:idx val="2"/>
            <c:invertIfNegative val="0"/>
            <c:bubble3D val="0"/>
            <c:spPr>
              <a:solidFill>
                <a:srgbClr val="F6B11A"/>
              </a:solidFill>
              <a:ln>
                <a:noFill/>
              </a:ln>
              <a:effectLst/>
            </c:spPr>
            <c:extLst>
              <c:ext xmlns:c16="http://schemas.microsoft.com/office/drawing/2014/chart" uri="{C3380CC4-5D6E-409C-BE32-E72D297353CC}">
                <c16:uniqueId val="{00000005-53AF-424B-94BA-38EAB439AE2B}"/>
              </c:ext>
            </c:extLst>
          </c:dPt>
          <c:dPt>
            <c:idx val="3"/>
            <c:invertIfNegative val="0"/>
            <c:bubble3D val="0"/>
            <c:spPr>
              <a:solidFill>
                <a:srgbClr val="8BD1E5"/>
              </a:solidFill>
              <a:ln>
                <a:noFill/>
              </a:ln>
              <a:effectLst/>
            </c:spPr>
            <c:extLst>
              <c:ext xmlns:c16="http://schemas.microsoft.com/office/drawing/2014/chart" uri="{C3380CC4-5D6E-409C-BE32-E72D297353CC}">
                <c16:uniqueId val="{00000007-53AF-424B-94BA-38EAB439AE2B}"/>
              </c:ext>
            </c:extLst>
          </c:dPt>
          <c:dLbls>
            <c:dLbl>
              <c:idx val="1"/>
              <c:layout>
                <c:manualLayout>
                  <c:x val="0"/>
                  <c:y val="2.1715526601520128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53AF-424B-94BA-38EAB439AE2B}"/>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Lit>
              <c:ptCount val="4"/>
              <c:pt idx="0">
                <c:v>White</c:v>
              </c:pt>
              <c:pt idx="1">
                <c:v>Hispanic</c:v>
              </c:pt>
              <c:pt idx="2">
                <c:v>African
American</c:v>
              </c:pt>
              <c:pt idx="3">
                <c:v>Others</c:v>
              </c:pt>
            </c:strLit>
          </c:cat>
          <c:val>
            <c:numLit>
              <c:formatCode>General</c:formatCode>
              <c:ptCount val="4"/>
              <c:pt idx="0">
                <c:v>0.81126760563380285</c:v>
              </c:pt>
              <c:pt idx="1">
                <c:v>0.72477908689248893</c:v>
              </c:pt>
              <c:pt idx="2">
                <c:v>0.70869010748770267</c:v>
              </c:pt>
              <c:pt idx="3">
                <c:v>0.83015440508628524</c:v>
              </c:pt>
            </c:numLit>
          </c:val>
          <c:extLst>
            <c:ext xmlns:c16="http://schemas.microsoft.com/office/drawing/2014/chart" uri="{C3380CC4-5D6E-409C-BE32-E72D297353CC}">
              <c16:uniqueId val="{00000008-53AF-424B-94BA-38EAB439AE2B}"/>
            </c:ext>
          </c:extLst>
        </c:ser>
        <c:ser>
          <c:idx val="1"/>
          <c:order val="1"/>
          <c:tx>
            <c:v>Enrolled in HE</c:v>
          </c:tx>
          <c:spPr>
            <a:pattFill prst="wdUpDiag">
              <a:fgClr>
                <a:schemeClr val="accent1"/>
              </a:fgClr>
              <a:bgClr>
                <a:schemeClr val="bg1"/>
              </a:bgClr>
            </a:pattFill>
            <a:ln>
              <a:noFill/>
            </a:ln>
            <a:effectLst/>
          </c:spPr>
          <c:invertIfNegative val="0"/>
          <c:dPt>
            <c:idx val="0"/>
            <c:invertIfNegative val="0"/>
            <c:bubble3D val="0"/>
            <c:spPr>
              <a:pattFill prst="dkDnDiag">
                <a:fgClr>
                  <a:srgbClr val="005F84"/>
                </a:fgClr>
                <a:bgClr>
                  <a:schemeClr val="bg1"/>
                </a:bgClr>
              </a:pattFill>
              <a:ln>
                <a:noFill/>
              </a:ln>
              <a:effectLst/>
            </c:spPr>
            <c:extLst>
              <c:ext xmlns:c16="http://schemas.microsoft.com/office/drawing/2014/chart" uri="{C3380CC4-5D6E-409C-BE32-E72D297353CC}">
                <c16:uniqueId val="{0000000A-53AF-424B-94BA-38EAB439AE2B}"/>
              </c:ext>
            </c:extLst>
          </c:dPt>
          <c:dPt>
            <c:idx val="1"/>
            <c:invertIfNegative val="0"/>
            <c:bubble3D val="0"/>
            <c:spPr>
              <a:pattFill prst="dkDnDiag">
                <a:fgClr>
                  <a:srgbClr val="00B189"/>
                </a:fgClr>
                <a:bgClr>
                  <a:schemeClr val="bg1"/>
                </a:bgClr>
              </a:pattFill>
              <a:ln>
                <a:noFill/>
              </a:ln>
              <a:effectLst/>
            </c:spPr>
            <c:extLst>
              <c:ext xmlns:c16="http://schemas.microsoft.com/office/drawing/2014/chart" uri="{C3380CC4-5D6E-409C-BE32-E72D297353CC}">
                <c16:uniqueId val="{0000000C-53AF-424B-94BA-38EAB439AE2B}"/>
              </c:ext>
            </c:extLst>
          </c:dPt>
          <c:dPt>
            <c:idx val="2"/>
            <c:invertIfNegative val="0"/>
            <c:bubble3D val="0"/>
            <c:spPr>
              <a:pattFill prst="dkDnDiag">
                <a:fgClr>
                  <a:srgbClr val="F6B11A"/>
                </a:fgClr>
                <a:bgClr>
                  <a:schemeClr val="bg1"/>
                </a:bgClr>
              </a:pattFill>
              <a:ln>
                <a:noFill/>
              </a:ln>
              <a:effectLst/>
            </c:spPr>
            <c:extLst>
              <c:ext xmlns:c16="http://schemas.microsoft.com/office/drawing/2014/chart" uri="{C3380CC4-5D6E-409C-BE32-E72D297353CC}">
                <c16:uniqueId val="{0000000E-53AF-424B-94BA-38EAB439AE2B}"/>
              </c:ext>
            </c:extLst>
          </c:dPt>
          <c:dPt>
            <c:idx val="3"/>
            <c:invertIfNegative val="0"/>
            <c:bubble3D val="0"/>
            <c:spPr>
              <a:pattFill prst="dkDnDiag">
                <a:fgClr>
                  <a:srgbClr val="8BD1E5"/>
                </a:fgClr>
                <a:bgClr>
                  <a:schemeClr val="bg1"/>
                </a:bgClr>
              </a:pattFill>
              <a:ln>
                <a:noFill/>
              </a:ln>
              <a:effectLst/>
            </c:spPr>
            <c:extLst>
              <c:ext xmlns:c16="http://schemas.microsoft.com/office/drawing/2014/chart" uri="{C3380CC4-5D6E-409C-BE32-E72D297353CC}">
                <c16:uniqueId val="{00000010-53AF-424B-94BA-38EAB439AE2B}"/>
              </c:ext>
            </c:extLst>
          </c:dPt>
          <c:dLbls>
            <c:dLbl>
              <c:idx val="0"/>
              <c:layout>
                <c:manualLayout>
                  <c:x val="5.5555555555555809E-3"/>
                  <c:y val="-4.2437781360066642E-17"/>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53AF-424B-94BA-38EAB439AE2B}"/>
                </c:ext>
              </c:extLst>
            </c:dLbl>
            <c:dLbl>
              <c:idx val="1"/>
              <c:layout>
                <c:manualLayout>
                  <c:x val="8.3332565885404202E-3"/>
                  <c:y val="2.6058631921824105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C-53AF-424B-94BA-38EAB439AE2B}"/>
                </c:ext>
              </c:extLst>
            </c:dLbl>
            <c:dLbl>
              <c:idx val="2"/>
              <c:layout>
                <c:manualLayout>
                  <c:x val="5.5555043923603119E-3"/>
                  <c:y val="1.737242128121599E-2"/>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53AF-424B-94BA-38EAB439AE2B}"/>
                </c:ext>
              </c:extLst>
            </c:dLbl>
            <c:dLbl>
              <c:idx val="3"/>
              <c:layout>
                <c:manualLayout>
                  <c:x val="5.5555555555555558E-3"/>
                  <c:y val="-4.2437781360066642E-17"/>
                </c:manualLayout>
              </c:layout>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53AF-424B-94BA-38EAB439AE2B}"/>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4"/>
              <c:pt idx="0">
                <c:v>White</c:v>
              </c:pt>
              <c:pt idx="1">
                <c:v>Hispanic</c:v>
              </c:pt>
              <c:pt idx="2">
                <c:v>African
American</c:v>
              </c:pt>
              <c:pt idx="3">
                <c:v>Others</c:v>
              </c:pt>
            </c:strLit>
          </c:cat>
          <c:val>
            <c:numLit>
              <c:formatCode>General</c:formatCode>
              <c:ptCount val="4"/>
              <c:pt idx="0">
                <c:v>0.62900809109979028</c:v>
              </c:pt>
              <c:pt idx="1">
                <c:v>0.40353460972017674</c:v>
              </c:pt>
              <c:pt idx="2">
                <c:v>0.53670978320276919</c:v>
              </c:pt>
              <c:pt idx="3">
                <c:v>0.64850136239782019</c:v>
              </c:pt>
            </c:numLit>
          </c:val>
          <c:extLst>
            <c:ext xmlns:c16="http://schemas.microsoft.com/office/drawing/2014/chart" uri="{C3380CC4-5D6E-409C-BE32-E72D297353CC}">
              <c16:uniqueId val="{00000011-53AF-424B-94BA-38EAB439AE2B}"/>
            </c:ext>
          </c:extLst>
        </c:ser>
        <c:ser>
          <c:idx val="2"/>
          <c:order val="2"/>
          <c:tx>
            <c:v>HE Degree or Certificate in Texas</c:v>
          </c:tx>
          <c:spPr>
            <a:pattFill prst="pct90">
              <a:fgClr>
                <a:srgbClr val="005F84"/>
              </a:fgClr>
              <a:bgClr>
                <a:schemeClr val="bg1"/>
              </a:bgClr>
            </a:pattFill>
            <a:ln>
              <a:noFill/>
            </a:ln>
            <a:effectLst/>
          </c:spPr>
          <c:invertIfNegative val="0"/>
          <c:dPt>
            <c:idx val="1"/>
            <c:invertIfNegative val="0"/>
            <c:bubble3D val="0"/>
            <c:spPr>
              <a:pattFill prst="pct90">
                <a:fgClr>
                  <a:srgbClr val="00B189"/>
                </a:fgClr>
                <a:bgClr>
                  <a:schemeClr val="bg1"/>
                </a:bgClr>
              </a:pattFill>
              <a:ln>
                <a:noFill/>
              </a:ln>
              <a:effectLst/>
            </c:spPr>
            <c:extLst>
              <c:ext xmlns:c16="http://schemas.microsoft.com/office/drawing/2014/chart" uri="{C3380CC4-5D6E-409C-BE32-E72D297353CC}">
                <c16:uniqueId val="{00000013-53AF-424B-94BA-38EAB439AE2B}"/>
              </c:ext>
            </c:extLst>
          </c:dPt>
          <c:dPt>
            <c:idx val="2"/>
            <c:invertIfNegative val="0"/>
            <c:bubble3D val="0"/>
            <c:spPr>
              <a:pattFill prst="pct90">
                <a:fgClr>
                  <a:srgbClr val="F6B11A"/>
                </a:fgClr>
                <a:bgClr>
                  <a:schemeClr val="bg1"/>
                </a:bgClr>
              </a:pattFill>
              <a:ln>
                <a:noFill/>
              </a:ln>
              <a:effectLst/>
            </c:spPr>
            <c:extLst>
              <c:ext xmlns:c16="http://schemas.microsoft.com/office/drawing/2014/chart" uri="{C3380CC4-5D6E-409C-BE32-E72D297353CC}">
                <c16:uniqueId val="{00000015-53AF-424B-94BA-38EAB439AE2B}"/>
              </c:ext>
            </c:extLst>
          </c:dPt>
          <c:dPt>
            <c:idx val="3"/>
            <c:invertIfNegative val="0"/>
            <c:bubble3D val="0"/>
            <c:spPr>
              <a:pattFill prst="pct90">
                <a:fgClr>
                  <a:srgbClr val="8BD1E5"/>
                </a:fgClr>
                <a:bgClr>
                  <a:schemeClr val="bg1"/>
                </a:bgClr>
              </a:pattFill>
              <a:ln>
                <a:noFill/>
              </a:ln>
              <a:effectLst/>
            </c:spPr>
            <c:extLst>
              <c:ext xmlns:c16="http://schemas.microsoft.com/office/drawing/2014/chart" uri="{C3380CC4-5D6E-409C-BE32-E72D297353CC}">
                <c16:uniqueId val="{00000017-53AF-424B-94BA-38EAB439AE2B}"/>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Lit>
              <c:ptCount val="4"/>
              <c:pt idx="0">
                <c:v>White</c:v>
              </c:pt>
              <c:pt idx="1">
                <c:v>Hispanic</c:v>
              </c:pt>
              <c:pt idx="2">
                <c:v>African
American</c:v>
              </c:pt>
              <c:pt idx="3">
                <c:v>Others</c:v>
              </c:pt>
            </c:strLit>
          </c:cat>
          <c:val>
            <c:numLit>
              <c:formatCode>General</c:formatCode>
              <c:ptCount val="4"/>
              <c:pt idx="0">
                <c:v>0.31866946359005094</c:v>
              </c:pt>
              <c:pt idx="1">
                <c:v>0.13043078055964655</c:v>
              </c:pt>
              <c:pt idx="2">
                <c:v>0.1218801238841319</c:v>
              </c:pt>
              <c:pt idx="3">
                <c:v>0.38328792007266121</c:v>
              </c:pt>
            </c:numLit>
          </c:val>
          <c:extLst>
            <c:ext xmlns:c16="http://schemas.microsoft.com/office/drawing/2014/chart" uri="{C3380CC4-5D6E-409C-BE32-E72D297353CC}">
              <c16:uniqueId val="{00000018-53AF-424B-94BA-38EAB439AE2B}"/>
            </c:ext>
          </c:extLst>
        </c:ser>
        <c:dLbls>
          <c:dLblPos val="outEnd"/>
          <c:showLegendKey val="0"/>
          <c:showVal val="1"/>
          <c:showCatName val="0"/>
          <c:showSerName val="0"/>
          <c:showPercent val="0"/>
          <c:showBubbleSize val="0"/>
        </c:dLbls>
        <c:gapWidth val="219"/>
        <c:axId val="727003088"/>
        <c:axId val="727003648"/>
      </c:barChart>
      <c:catAx>
        <c:axId val="727003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7003648"/>
        <c:crosses val="autoZero"/>
        <c:auto val="1"/>
        <c:lblAlgn val="ctr"/>
        <c:lblOffset val="100"/>
        <c:noMultiLvlLbl val="0"/>
      </c:catAx>
      <c:valAx>
        <c:axId val="72700364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7003088"/>
        <c:crosses val="autoZero"/>
        <c:crossBetween val="between"/>
        <c:majorUnit val="0.2"/>
      </c:valAx>
      <c:spPr>
        <a:noFill/>
        <a:ln>
          <a:noFill/>
        </a:ln>
        <a:effectLst/>
      </c:spPr>
    </c:plotArea>
    <c:legend>
      <c:legendPos val="b"/>
      <c:layout>
        <c:manualLayout>
          <c:xMode val="edge"/>
          <c:yMode val="edge"/>
          <c:x val="2.3230137168526433E-3"/>
          <c:y val="0.81940444740824336"/>
          <c:w val="0.99293374877847873"/>
          <c:h val="0.1713365308163841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u="none" strike="noStrike" baseline="0">
                <a:effectLst/>
              </a:rPr>
              <a:t>FY 2017 High School Graduates in Higher Ed-  Performance on TSI Readiness Measures</a:t>
            </a:r>
            <a:r>
              <a:rPr lang="en-US" sz="1400" b="0" i="0" u="none" strike="noStrike" baseline="0"/>
              <a:t> </a:t>
            </a:r>
            <a:endParaRPr lang="en-US"/>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3515526468282369E-2"/>
          <c:y val="0.30311752697579469"/>
          <c:w val="0.90051044755769161"/>
          <c:h val="0.60111256926217549"/>
        </c:manualLayout>
      </c:layout>
      <c:barChart>
        <c:barDir val="col"/>
        <c:grouping val="clustered"/>
        <c:varyColors val="0"/>
        <c:ser>
          <c:idx val="0"/>
          <c:order val="0"/>
          <c:tx>
            <c:v>Central TX</c:v>
          </c:tx>
          <c:spPr>
            <a:solidFill>
              <a:srgbClr val="FFD74E"/>
            </a:solidFill>
            <a:ln>
              <a:solidFill>
                <a:srgbClr val="FFFF93"/>
              </a:solid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Lit>
              <c:ptCount val="4"/>
              <c:pt idx="0">
                <c:v>All areas</c:v>
              </c:pt>
              <c:pt idx="1">
                <c:v>Math</c:v>
              </c:pt>
              <c:pt idx="2">
                <c:v>Writing</c:v>
              </c:pt>
              <c:pt idx="3">
                <c:v>Reading</c:v>
              </c:pt>
            </c:strLit>
          </c:cat>
          <c:val>
            <c:numLit>
              <c:formatCode>General</c:formatCode>
              <c:ptCount val="4"/>
              <c:pt idx="0">
                <c:v>0.67783276233980505</c:v>
              </c:pt>
              <c:pt idx="1">
                <c:v>0.70822230681385601</c:v>
              </c:pt>
              <c:pt idx="2">
                <c:v>0.88770460601446499</c:v>
              </c:pt>
              <c:pt idx="3">
                <c:v>0.84107346783403103</c:v>
              </c:pt>
            </c:numLit>
          </c:val>
          <c:extLst>
            <c:ext xmlns:c16="http://schemas.microsoft.com/office/drawing/2014/chart" uri="{C3380CC4-5D6E-409C-BE32-E72D297353CC}">
              <c16:uniqueId val="{00000000-1BAC-49B0-B3C9-8C89F14D3FC5}"/>
            </c:ext>
          </c:extLst>
        </c:ser>
        <c:ser>
          <c:idx val="1"/>
          <c:order val="1"/>
          <c:tx>
            <c:v>Statewide</c:v>
          </c:tx>
          <c:spPr>
            <a:solidFill>
              <a:schemeClr val="bg2">
                <a:lumMod val="25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Lit>
              <c:ptCount val="4"/>
              <c:pt idx="0">
                <c:v>All areas</c:v>
              </c:pt>
              <c:pt idx="1">
                <c:v>Math</c:v>
              </c:pt>
              <c:pt idx="2">
                <c:v>Writing</c:v>
              </c:pt>
              <c:pt idx="3">
                <c:v>Reading</c:v>
              </c:pt>
            </c:strLit>
          </c:cat>
          <c:val>
            <c:numLit>
              <c:formatCode>General</c:formatCode>
              <c:ptCount val="4"/>
              <c:pt idx="0">
                <c:v>0.61031989341198101</c:v>
              </c:pt>
              <c:pt idx="1">
                <c:v>0.65267052142755499</c:v>
              </c:pt>
              <c:pt idx="2">
                <c:v>0.85554995019855895</c:v>
              </c:pt>
              <c:pt idx="3">
                <c:v>0.78695978371945596</c:v>
              </c:pt>
            </c:numLit>
          </c:val>
          <c:extLst>
            <c:ext xmlns:c16="http://schemas.microsoft.com/office/drawing/2014/chart" uri="{C3380CC4-5D6E-409C-BE32-E72D297353CC}">
              <c16:uniqueId val="{00000001-1BAC-49B0-B3C9-8C89F14D3FC5}"/>
            </c:ext>
          </c:extLst>
        </c:ser>
        <c:dLbls>
          <c:dLblPos val="outEnd"/>
          <c:showLegendKey val="0"/>
          <c:showVal val="1"/>
          <c:showCatName val="0"/>
          <c:showSerName val="0"/>
          <c:showPercent val="0"/>
          <c:showBubbleSize val="0"/>
        </c:dLbls>
        <c:gapWidth val="219"/>
        <c:overlap val="-27"/>
        <c:axId val="922686304"/>
        <c:axId val="922686864"/>
      </c:barChart>
      <c:catAx>
        <c:axId val="9226863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2686864"/>
        <c:crosses val="autoZero"/>
        <c:auto val="1"/>
        <c:lblAlgn val="ctr"/>
        <c:lblOffset val="100"/>
        <c:noMultiLvlLbl val="0"/>
      </c:catAx>
      <c:valAx>
        <c:axId val="922686864"/>
        <c:scaling>
          <c:orientation val="minMax"/>
          <c:max val="1"/>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2686304"/>
        <c:crosses val="autoZero"/>
        <c:crossBetween val="between"/>
        <c:majorUnit val="0.2"/>
      </c:valAx>
      <c:spPr>
        <a:noFill/>
        <a:ln>
          <a:noFill/>
        </a:ln>
        <a:effectLst/>
      </c:spPr>
    </c:plotArea>
    <c:legend>
      <c:legendPos val="b"/>
      <c:layout>
        <c:manualLayout>
          <c:xMode val="edge"/>
          <c:yMode val="edge"/>
          <c:x val="0.27658202099737533"/>
          <c:y val="0.2295680227471566"/>
          <c:w val="0.41995997375328087"/>
          <c:h val="6.1983904904448925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75000"/>
          <a:lumOff val="2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Students</a:t>
            </a:r>
            <a:r>
              <a:rPr lang="en-US" sz="1200" baseline="0"/>
              <a:t> Enrolled in Higher Education by Sector &amp; Race/Ethnicity, Fall 2000 &amp; 2017</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478958880139982"/>
          <c:y val="0.21421296296296297"/>
          <c:w val="0.83465485564304465"/>
          <c:h val="0.62422900262467196"/>
        </c:manualLayout>
      </c:layout>
      <c:barChart>
        <c:barDir val="col"/>
        <c:grouping val="stacked"/>
        <c:varyColors val="0"/>
        <c:ser>
          <c:idx val="0"/>
          <c:order val="0"/>
          <c:tx>
            <c:strRef>
              <c:f>'Enrollment-Region of Residence'!$D$11</c:f>
              <c:strCache>
                <c:ptCount val="1"/>
                <c:pt idx="0">
                  <c:v>White</c:v>
                </c:pt>
              </c:strCache>
            </c:strRef>
          </c:tx>
          <c:spPr>
            <a:solidFill>
              <a:srgbClr val="005F84"/>
            </a:solidFill>
            <a:ln>
              <a:noFill/>
            </a:ln>
            <a:effectLst/>
          </c:spPr>
          <c:invertIfNegative val="0"/>
          <c:cat>
            <c:multiLvlStrRef>
              <c:f>'Enrollment-Region of Residence'!$A$12:$B$15</c:f>
              <c:multiLvlStrCache>
                <c:ptCount val="4"/>
                <c:lvl>
                  <c:pt idx="0">
                    <c:v>4-Yr</c:v>
                  </c:pt>
                  <c:pt idx="1">
                    <c:v>2-Yr</c:v>
                  </c:pt>
                  <c:pt idx="2">
                    <c:v>4-Yr</c:v>
                  </c:pt>
                  <c:pt idx="3">
                    <c:v>2-Yr</c:v>
                  </c:pt>
                </c:lvl>
                <c:lvl>
                  <c:pt idx="0">
                    <c:v>2000</c:v>
                  </c:pt>
                  <c:pt idx="2">
                    <c:v>2017</c:v>
                  </c:pt>
                </c:lvl>
              </c:multiLvlStrCache>
            </c:multiLvlStrRef>
          </c:cat>
          <c:val>
            <c:numRef>
              <c:f>'Enrollment-Region of Residence'!$D$12:$D$15</c:f>
              <c:numCache>
                <c:formatCode>#,##0</c:formatCode>
                <c:ptCount val="4"/>
                <c:pt idx="0">
                  <c:v>27972</c:v>
                </c:pt>
                <c:pt idx="1">
                  <c:v>33607</c:v>
                </c:pt>
                <c:pt idx="2">
                  <c:v>34289</c:v>
                </c:pt>
                <c:pt idx="3">
                  <c:v>32945</c:v>
                </c:pt>
              </c:numCache>
            </c:numRef>
          </c:val>
          <c:extLst>
            <c:ext xmlns:c16="http://schemas.microsoft.com/office/drawing/2014/chart" uri="{C3380CC4-5D6E-409C-BE32-E72D297353CC}">
              <c16:uniqueId val="{00000000-EF61-45DB-8B2C-8FECE0C7B0BF}"/>
            </c:ext>
          </c:extLst>
        </c:ser>
        <c:ser>
          <c:idx val="1"/>
          <c:order val="1"/>
          <c:tx>
            <c:strRef>
              <c:f>'Enrollment-Region of Residence'!$E$11</c:f>
              <c:strCache>
                <c:ptCount val="1"/>
                <c:pt idx="0">
                  <c:v>Hispanic</c:v>
                </c:pt>
              </c:strCache>
            </c:strRef>
          </c:tx>
          <c:spPr>
            <a:solidFill>
              <a:srgbClr val="00B189"/>
            </a:solidFill>
            <a:ln>
              <a:noFill/>
            </a:ln>
            <a:effectLst/>
          </c:spPr>
          <c:invertIfNegative val="0"/>
          <c:cat>
            <c:multiLvlStrRef>
              <c:f>'Enrollment-Region of Residence'!$A$12:$B$15</c:f>
              <c:multiLvlStrCache>
                <c:ptCount val="4"/>
                <c:lvl>
                  <c:pt idx="0">
                    <c:v>4-Yr</c:v>
                  </c:pt>
                  <c:pt idx="1">
                    <c:v>2-Yr</c:v>
                  </c:pt>
                  <c:pt idx="2">
                    <c:v>4-Yr</c:v>
                  </c:pt>
                  <c:pt idx="3">
                    <c:v>2-Yr</c:v>
                  </c:pt>
                </c:lvl>
                <c:lvl>
                  <c:pt idx="0">
                    <c:v>2000</c:v>
                  </c:pt>
                  <c:pt idx="2">
                    <c:v>2017</c:v>
                  </c:pt>
                </c:lvl>
              </c:multiLvlStrCache>
            </c:multiLvlStrRef>
          </c:cat>
          <c:val>
            <c:numRef>
              <c:f>'Enrollment-Region of Residence'!$E$12:$E$15</c:f>
              <c:numCache>
                <c:formatCode>#,##0</c:formatCode>
                <c:ptCount val="4"/>
                <c:pt idx="0">
                  <c:v>3985</c:v>
                </c:pt>
                <c:pt idx="1">
                  <c:v>8594</c:v>
                </c:pt>
                <c:pt idx="2">
                  <c:v>14571</c:v>
                </c:pt>
                <c:pt idx="3">
                  <c:v>20665</c:v>
                </c:pt>
              </c:numCache>
            </c:numRef>
          </c:val>
          <c:extLst>
            <c:ext xmlns:c16="http://schemas.microsoft.com/office/drawing/2014/chart" uri="{C3380CC4-5D6E-409C-BE32-E72D297353CC}">
              <c16:uniqueId val="{00000001-EF61-45DB-8B2C-8FECE0C7B0BF}"/>
            </c:ext>
          </c:extLst>
        </c:ser>
        <c:ser>
          <c:idx val="2"/>
          <c:order val="2"/>
          <c:tx>
            <c:strRef>
              <c:f>'Enrollment-Region of Residence'!$F$11</c:f>
              <c:strCache>
                <c:ptCount val="1"/>
                <c:pt idx="0">
                  <c:v>African American</c:v>
                </c:pt>
              </c:strCache>
            </c:strRef>
          </c:tx>
          <c:spPr>
            <a:solidFill>
              <a:srgbClr val="F6B11A"/>
            </a:solidFill>
            <a:ln>
              <a:noFill/>
            </a:ln>
            <a:effectLst/>
          </c:spPr>
          <c:invertIfNegative val="0"/>
          <c:cat>
            <c:multiLvlStrRef>
              <c:f>'Enrollment-Region of Residence'!$A$12:$B$15</c:f>
              <c:multiLvlStrCache>
                <c:ptCount val="4"/>
                <c:lvl>
                  <c:pt idx="0">
                    <c:v>4-Yr</c:v>
                  </c:pt>
                  <c:pt idx="1">
                    <c:v>2-Yr</c:v>
                  </c:pt>
                  <c:pt idx="2">
                    <c:v>4-Yr</c:v>
                  </c:pt>
                  <c:pt idx="3">
                    <c:v>2-Yr</c:v>
                  </c:pt>
                </c:lvl>
                <c:lvl>
                  <c:pt idx="0">
                    <c:v>2000</c:v>
                  </c:pt>
                  <c:pt idx="2">
                    <c:v>2017</c:v>
                  </c:pt>
                </c:lvl>
              </c:multiLvlStrCache>
            </c:multiLvlStrRef>
          </c:cat>
          <c:val>
            <c:numRef>
              <c:f>'Enrollment-Region of Residence'!$F$12:$F$15</c:f>
              <c:numCache>
                <c:formatCode>#,##0</c:formatCode>
                <c:ptCount val="4"/>
                <c:pt idx="0">
                  <c:v>2686</c:v>
                </c:pt>
                <c:pt idx="1">
                  <c:v>6615</c:v>
                </c:pt>
                <c:pt idx="2">
                  <c:v>6126</c:v>
                </c:pt>
                <c:pt idx="3">
                  <c:v>8657</c:v>
                </c:pt>
              </c:numCache>
            </c:numRef>
          </c:val>
          <c:extLst>
            <c:ext xmlns:c16="http://schemas.microsoft.com/office/drawing/2014/chart" uri="{C3380CC4-5D6E-409C-BE32-E72D297353CC}">
              <c16:uniqueId val="{00000002-EF61-45DB-8B2C-8FECE0C7B0BF}"/>
            </c:ext>
          </c:extLst>
        </c:ser>
        <c:ser>
          <c:idx val="3"/>
          <c:order val="3"/>
          <c:tx>
            <c:strRef>
              <c:f>'Enrollment-Region of Residence'!$G$11</c:f>
              <c:strCache>
                <c:ptCount val="1"/>
                <c:pt idx="0">
                  <c:v>Other</c:v>
                </c:pt>
              </c:strCache>
            </c:strRef>
          </c:tx>
          <c:spPr>
            <a:solidFill>
              <a:srgbClr val="8BD1E5"/>
            </a:solidFill>
            <a:ln>
              <a:noFill/>
            </a:ln>
            <a:effectLst/>
          </c:spPr>
          <c:invertIfNegative val="0"/>
          <c:cat>
            <c:multiLvlStrRef>
              <c:f>'Enrollment-Region of Residence'!$A$12:$B$15</c:f>
              <c:multiLvlStrCache>
                <c:ptCount val="4"/>
                <c:lvl>
                  <c:pt idx="0">
                    <c:v>4-Yr</c:v>
                  </c:pt>
                  <c:pt idx="1">
                    <c:v>2-Yr</c:v>
                  </c:pt>
                  <c:pt idx="2">
                    <c:v>4-Yr</c:v>
                  </c:pt>
                  <c:pt idx="3">
                    <c:v>2-Yr</c:v>
                  </c:pt>
                </c:lvl>
                <c:lvl>
                  <c:pt idx="0">
                    <c:v>2000</c:v>
                  </c:pt>
                  <c:pt idx="2">
                    <c:v>2017</c:v>
                  </c:pt>
                </c:lvl>
              </c:multiLvlStrCache>
            </c:multiLvlStrRef>
          </c:cat>
          <c:val>
            <c:numRef>
              <c:f>'Enrollment-Region of Residence'!$G$12:$G$15</c:f>
              <c:numCache>
                <c:formatCode>#,##0</c:formatCode>
                <c:ptCount val="4"/>
                <c:pt idx="0">
                  <c:v>2328</c:v>
                </c:pt>
                <c:pt idx="1">
                  <c:v>2522</c:v>
                </c:pt>
                <c:pt idx="2">
                  <c:v>6883</c:v>
                </c:pt>
                <c:pt idx="3">
                  <c:v>5242</c:v>
                </c:pt>
              </c:numCache>
            </c:numRef>
          </c:val>
          <c:extLst>
            <c:ext xmlns:c16="http://schemas.microsoft.com/office/drawing/2014/chart" uri="{C3380CC4-5D6E-409C-BE32-E72D297353CC}">
              <c16:uniqueId val="{00000003-EF61-45DB-8B2C-8FECE0C7B0BF}"/>
            </c:ext>
          </c:extLst>
        </c:ser>
        <c:dLbls>
          <c:showLegendKey val="0"/>
          <c:showVal val="0"/>
          <c:showCatName val="0"/>
          <c:showSerName val="0"/>
          <c:showPercent val="0"/>
          <c:showBubbleSize val="0"/>
        </c:dLbls>
        <c:gapWidth val="219"/>
        <c:overlap val="100"/>
        <c:axId val="873994400"/>
        <c:axId val="873994960"/>
      </c:barChart>
      <c:catAx>
        <c:axId val="873994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73994960"/>
        <c:crosses val="autoZero"/>
        <c:auto val="1"/>
        <c:lblAlgn val="ctr"/>
        <c:lblOffset val="100"/>
        <c:noMultiLvlLbl val="0"/>
      </c:catAx>
      <c:valAx>
        <c:axId val="873994960"/>
        <c:scaling>
          <c:orientation val="minMax"/>
          <c:max val="80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73994400"/>
        <c:crosses val="autoZero"/>
        <c:crossBetween val="between"/>
        <c:majorUnit val="20000"/>
      </c:valAx>
      <c:spPr>
        <a:noFill/>
        <a:ln>
          <a:noFill/>
        </a:ln>
        <a:effectLst/>
      </c:spPr>
    </c:plotArea>
    <c:legend>
      <c:legendPos val="b"/>
      <c:layout>
        <c:manualLayout>
          <c:xMode val="edge"/>
          <c:yMode val="edge"/>
          <c:x val="0.23561111111111105"/>
          <c:y val="0.21359231065645881"/>
          <c:w val="0.58988888888888891"/>
          <c:h val="7.812554680664918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Percent of Public Higher Ed Enrollment by Gender and</a:t>
            </a:r>
            <a:r>
              <a:rPr lang="en-US" sz="1200" baseline="0"/>
              <a:t> Race/Ethnicity, Fall 2017</a:t>
            </a:r>
            <a:endParaRPr lang="en-US"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3.0555555555555555E-2"/>
          <c:y val="0.28321813939924179"/>
          <c:w val="0.93888888888888888"/>
          <c:h val="0.55522382618839305"/>
        </c:manualLayout>
      </c:layout>
      <c:barChart>
        <c:barDir val="col"/>
        <c:grouping val="clustered"/>
        <c:varyColors val="0"/>
        <c:ser>
          <c:idx val="0"/>
          <c:order val="0"/>
          <c:tx>
            <c:strRef>
              <c:f>'Enrollment at Inst in Region'!$C$35</c:f>
              <c:strCache>
                <c:ptCount val="1"/>
                <c:pt idx="0">
                  <c:v>Female</c:v>
                </c:pt>
              </c:strCache>
            </c:strRef>
          </c:tx>
          <c:spPr>
            <a:solidFill>
              <a:srgbClr val="005F84"/>
            </a:solidFill>
            <a:ln>
              <a:noFill/>
            </a:ln>
            <a:effectLst/>
          </c:spPr>
          <c:invertIfNegative val="0"/>
          <c:dPt>
            <c:idx val="2"/>
            <c:invertIfNegative val="0"/>
            <c:bubble3D val="0"/>
            <c:spPr>
              <a:solidFill>
                <a:srgbClr val="00B189"/>
              </a:solidFill>
              <a:ln>
                <a:noFill/>
              </a:ln>
              <a:effectLst/>
            </c:spPr>
            <c:extLst>
              <c:ext xmlns:c16="http://schemas.microsoft.com/office/drawing/2014/chart" uri="{C3380CC4-5D6E-409C-BE32-E72D297353CC}">
                <c16:uniqueId val="{00000001-4DD7-474E-B3B1-0594E5A611D6}"/>
              </c:ext>
            </c:extLst>
          </c:dPt>
          <c:dPt>
            <c:idx val="3"/>
            <c:invertIfNegative val="0"/>
            <c:bubble3D val="0"/>
            <c:spPr>
              <a:solidFill>
                <a:srgbClr val="00B189"/>
              </a:solidFill>
              <a:ln>
                <a:noFill/>
              </a:ln>
              <a:effectLst/>
            </c:spPr>
            <c:extLst>
              <c:ext xmlns:c16="http://schemas.microsoft.com/office/drawing/2014/chart" uri="{C3380CC4-5D6E-409C-BE32-E72D297353CC}">
                <c16:uniqueId val="{00000003-4DD7-474E-B3B1-0594E5A611D6}"/>
              </c:ext>
            </c:extLst>
          </c:dPt>
          <c:dPt>
            <c:idx val="4"/>
            <c:invertIfNegative val="0"/>
            <c:bubble3D val="0"/>
            <c:spPr>
              <a:solidFill>
                <a:srgbClr val="F6B11A"/>
              </a:solidFill>
              <a:ln>
                <a:noFill/>
              </a:ln>
              <a:effectLst/>
            </c:spPr>
            <c:extLst>
              <c:ext xmlns:c16="http://schemas.microsoft.com/office/drawing/2014/chart" uri="{C3380CC4-5D6E-409C-BE32-E72D297353CC}">
                <c16:uniqueId val="{00000005-4DD7-474E-B3B1-0594E5A611D6}"/>
              </c:ext>
            </c:extLst>
          </c:dPt>
          <c:dPt>
            <c:idx val="5"/>
            <c:invertIfNegative val="0"/>
            <c:bubble3D val="0"/>
            <c:spPr>
              <a:solidFill>
                <a:srgbClr val="F6B11A"/>
              </a:solidFill>
              <a:ln>
                <a:noFill/>
              </a:ln>
              <a:effectLst/>
            </c:spPr>
            <c:extLst>
              <c:ext xmlns:c16="http://schemas.microsoft.com/office/drawing/2014/chart" uri="{C3380CC4-5D6E-409C-BE32-E72D297353CC}">
                <c16:uniqueId val="{00000007-4DD7-474E-B3B1-0594E5A611D6}"/>
              </c:ext>
            </c:extLst>
          </c:dPt>
          <c:dPt>
            <c:idx val="6"/>
            <c:invertIfNegative val="0"/>
            <c:bubble3D val="0"/>
            <c:spPr>
              <a:solidFill>
                <a:srgbClr val="8BD1E5"/>
              </a:solidFill>
              <a:ln>
                <a:noFill/>
              </a:ln>
              <a:effectLst/>
            </c:spPr>
            <c:extLst>
              <c:ext xmlns:c16="http://schemas.microsoft.com/office/drawing/2014/chart" uri="{C3380CC4-5D6E-409C-BE32-E72D297353CC}">
                <c16:uniqueId val="{00000009-4DD7-474E-B3B1-0594E5A611D6}"/>
              </c:ext>
            </c:extLst>
          </c:dPt>
          <c:dPt>
            <c:idx val="7"/>
            <c:invertIfNegative val="0"/>
            <c:bubble3D val="0"/>
            <c:spPr>
              <a:solidFill>
                <a:srgbClr val="8BD1E5"/>
              </a:solidFill>
              <a:ln>
                <a:noFill/>
              </a:ln>
              <a:effectLst/>
            </c:spPr>
            <c:extLst>
              <c:ext xmlns:c16="http://schemas.microsoft.com/office/drawing/2014/chart" uri="{C3380CC4-5D6E-409C-BE32-E72D297353CC}">
                <c16:uniqueId val="{0000000B-4DD7-474E-B3B1-0594E5A611D6}"/>
              </c:ext>
            </c:extLst>
          </c:dPt>
          <c:dLbls>
            <c:dLbl>
              <c:idx val="0"/>
              <c:layout>
                <c:manualLayout>
                  <c:x val="0"/>
                  <c:y val="1.388888888888884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DD7-474E-B3B1-0594E5A611D6}"/>
                </c:ext>
              </c:extLst>
            </c:dLbl>
            <c:dLbl>
              <c:idx val="1"/>
              <c:layout>
                <c:manualLayout>
                  <c:x val="-2.5462668816039986E-17"/>
                  <c:y val="1.388888888888884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DD7-474E-B3B1-0594E5A611D6}"/>
                </c:ext>
              </c:extLst>
            </c:dLbl>
            <c:dLbl>
              <c:idx val="2"/>
              <c:layout>
                <c:manualLayout>
                  <c:x val="2.7777777777777779E-3"/>
                  <c:y val="1.851851851851851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DD7-474E-B3B1-0594E5A611D6}"/>
                </c:ext>
              </c:extLst>
            </c:dLbl>
            <c:dLbl>
              <c:idx val="3"/>
              <c:layout>
                <c:manualLayout>
                  <c:x val="2.7777777777777267E-3"/>
                  <c:y val="1.38888888888888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DD7-474E-B3B1-0594E5A611D6}"/>
                </c:ext>
              </c:extLst>
            </c:dLbl>
            <c:dLbl>
              <c:idx val="4"/>
              <c:layout>
                <c:manualLayout>
                  <c:x val="-8.3333333333334356E-3"/>
                  <c:y val="1.388888888888880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DD7-474E-B3B1-0594E5A611D6}"/>
                </c:ext>
              </c:extLst>
            </c:dLbl>
            <c:dLbl>
              <c:idx val="5"/>
              <c:layout>
                <c:manualLayout>
                  <c:x val="-1.0185067526415994E-16"/>
                  <c:y val="1.38888888888888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DD7-474E-B3B1-0594E5A611D6}"/>
                </c:ext>
              </c:extLst>
            </c:dLbl>
            <c:dLbl>
              <c:idx val="6"/>
              <c:layout>
                <c:manualLayout>
                  <c:x val="-8.3333333333333332E-3"/>
                  <c:y val="1.851851851851851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DD7-474E-B3B1-0594E5A611D6}"/>
                </c:ext>
              </c:extLst>
            </c:dLbl>
            <c:dLbl>
              <c:idx val="7"/>
              <c:layout>
                <c:manualLayout>
                  <c:x val="-1.0185067526415994E-16"/>
                  <c:y val="1.851851851851851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DD7-474E-B3B1-0594E5A611D6}"/>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'Enrollment at Inst in Region'!$A$36:$B$43</c:f>
              <c:multiLvlStrCache>
                <c:ptCount val="8"/>
                <c:lvl>
                  <c:pt idx="0">
                    <c:v>4-Yr Insts</c:v>
                  </c:pt>
                  <c:pt idx="1">
                    <c:v>2-Yr Insts</c:v>
                  </c:pt>
                  <c:pt idx="2">
                    <c:v>4-Yr Insts</c:v>
                  </c:pt>
                  <c:pt idx="3">
                    <c:v>2-Yr Insts</c:v>
                  </c:pt>
                  <c:pt idx="4">
                    <c:v>4-Yr Insts</c:v>
                  </c:pt>
                  <c:pt idx="5">
                    <c:v>2-Yr Insts</c:v>
                  </c:pt>
                  <c:pt idx="6">
                    <c:v>4-Yr Insts</c:v>
                  </c:pt>
                  <c:pt idx="7">
                    <c:v>2-Yr Insts</c:v>
                  </c:pt>
                </c:lvl>
                <c:lvl>
                  <c:pt idx="0">
                    <c:v>White</c:v>
                  </c:pt>
                  <c:pt idx="2">
                    <c:v>Hispanic</c:v>
                  </c:pt>
                  <c:pt idx="4">
                    <c:v>African American</c:v>
                  </c:pt>
                  <c:pt idx="6">
                    <c:v>Others</c:v>
                  </c:pt>
                </c:lvl>
              </c:multiLvlStrCache>
            </c:multiLvlStrRef>
          </c:cat>
          <c:val>
            <c:numRef>
              <c:f>'Enrollment at Inst in Region'!$C$36:$C$43</c:f>
              <c:numCache>
                <c:formatCode>0.0%</c:formatCode>
                <c:ptCount val="8"/>
                <c:pt idx="0">
                  <c:v>0.51763760648880275</c:v>
                </c:pt>
                <c:pt idx="1">
                  <c:v>0.53115085751069013</c:v>
                </c:pt>
                <c:pt idx="2">
                  <c:v>0.55298867905241367</c:v>
                </c:pt>
                <c:pt idx="3">
                  <c:v>0.56638555116053435</c:v>
                </c:pt>
                <c:pt idx="4">
                  <c:v>0.59179707476731103</c:v>
                </c:pt>
                <c:pt idx="5">
                  <c:v>0.58762395118230359</c:v>
                </c:pt>
                <c:pt idx="6">
                  <c:v>0.41771736275282373</c:v>
                </c:pt>
                <c:pt idx="7">
                  <c:v>0.4993640295090308</c:v>
                </c:pt>
              </c:numCache>
            </c:numRef>
          </c:val>
          <c:extLst>
            <c:ext xmlns:c16="http://schemas.microsoft.com/office/drawing/2014/chart" uri="{C3380CC4-5D6E-409C-BE32-E72D297353CC}">
              <c16:uniqueId val="{0000000E-4DD7-474E-B3B1-0594E5A611D6}"/>
            </c:ext>
          </c:extLst>
        </c:ser>
        <c:ser>
          <c:idx val="1"/>
          <c:order val="1"/>
          <c:tx>
            <c:strRef>
              <c:f>'Enrollment at Inst in Region'!$D$35</c:f>
              <c:strCache>
                <c:ptCount val="1"/>
                <c:pt idx="0">
                  <c:v>Male</c:v>
                </c:pt>
              </c:strCache>
            </c:strRef>
          </c:tx>
          <c:spPr>
            <a:solidFill>
              <a:schemeClr val="accent2"/>
            </a:solidFill>
            <a:ln>
              <a:noFill/>
            </a:ln>
            <a:effectLst/>
          </c:spPr>
          <c:invertIfNegative val="0"/>
          <c:dPt>
            <c:idx val="0"/>
            <c:invertIfNegative val="0"/>
            <c:bubble3D val="0"/>
            <c:spPr>
              <a:pattFill prst="pct60">
                <a:fgClr>
                  <a:srgbClr val="005F84"/>
                </a:fgClr>
                <a:bgClr>
                  <a:schemeClr val="bg1"/>
                </a:bgClr>
              </a:pattFill>
              <a:ln>
                <a:noFill/>
              </a:ln>
              <a:effectLst/>
            </c:spPr>
            <c:extLst>
              <c:ext xmlns:c16="http://schemas.microsoft.com/office/drawing/2014/chart" uri="{C3380CC4-5D6E-409C-BE32-E72D297353CC}">
                <c16:uniqueId val="{00000010-4DD7-474E-B3B1-0594E5A611D6}"/>
              </c:ext>
            </c:extLst>
          </c:dPt>
          <c:dPt>
            <c:idx val="1"/>
            <c:invertIfNegative val="0"/>
            <c:bubble3D val="0"/>
            <c:spPr>
              <a:pattFill prst="pct60">
                <a:fgClr>
                  <a:srgbClr val="005F84"/>
                </a:fgClr>
                <a:bgClr>
                  <a:schemeClr val="bg1"/>
                </a:bgClr>
              </a:pattFill>
              <a:ln>
                <a:noFill/>
              </a:ln>
              <a:effectLst/>
            </c:spPr>
            <c:extLst>
              <c:ext xmlns:c16="http://schemas.microsoft.com/office/drawing/2014/chart" uri="{C3380CC4-5D6E-409C-BE32-E72D297353CC}">
                <c16:uniqueId val="{00000012-4DD7-474E-B3B1-0594E5A611D6}"/>
              </c:ext>
            </c:extLst>
          </c:dPt>
          <c:dPt>
            <c:idx val="2"/>
            <c:invertIfNegative val="0"/>
            <c:bubble3D val="0"/>
            <c:spPr>
              <a:pattFill prst="pct60">
                <a:fgClr>
                  <a:srgbClr val="00B189"/>
                </a:fgClr>
                <a:bgClr>
                  <a:schemeClr val="bg1"/>
                </a:bgClr>
              </a:pattFill>
              <a:ln>
                <a:noFill/>
              </a:ln>
              <a:effectLst/>
            </c:spPr>
            <c:extLst>
              <c:ext xmlns:c16="http://schemas.microsoft.com/office/drawing/2014/chart" uri="{C3380CC4-5D6E-409C-BE32-E72D297353CC}">
                <c16:uniqueId val="{00000014-4DD7-474E-B3B1-0594E5A611D6}"/>
              </c:ext>
            </c:extLst>
          </c:dPt>
          <c:dPt>
            <c:idx val="3"/>
            <c:invertIfNegative val="0"/>
            <c:bubble3D val="0"/>
            <c:spPr>
              <a:pattFill prst="pct60">
                <a:fgClr>
                  <a:srgbClr val="00B189"/>
                </a:fgClr>
                <a:bgClr>
                  <a:schemeClr val="bg1"/>
                </a:bgClr>
              </a:pattFill>
              <a:ln>
                <a:noFill/>
              </a:ln>
              <a:effectLst/>
            </c:spPr>
            <c:extLst>
              <c:ext xmlns:c16="http://schemas.microsoft.com/office/drawing/2014/chart" uri="{C3380CC4-5D6E-409C-BE32-E72D297353CC}">
                <c16:uniqueId val="{00000016-4DD7-474E-B3B1-0594E5A611D6}"/>
              </c:ext>
            </c:extLst>
          </c:dPt>
          <c:dPt>
            <c:idx val="4"/>
            <c:invertIfNegative val="0"/>
            <c:bubble3D val="0"/>
            <c:spPr>
              <a:pattFill prst="pct60">
                <a:fgClr>
                  <a:srgbClr val="F6B11A"/>
                </a:fgClr>
                <a:bgClr>
                  <a:schemeClr val="bg1"/>
                </a:bgClr>
              </a:pattFill>
              <a:ln>
                <a:noFill/>
              </a:ln>
              <a:effectLst/>
            </c:spPr>
            <c:extLst>
              <c:ext xmlns:c16="http://schemas.microsoft.com/office/drawing/2014/chart" uri="{C3380CC4-5D6E-409C-BE32-E72D297353CC}">
                <c16:uniqueId val="{00000018-4DD7-474E-B3B1-0594E5A611D6}"/>
              </c:ext>
            </c:extLst>
          </c:dPt>
          <c:dPt>
            <c:idx val="5"/>
            <c:invertIfNegative val="0"/>
            <c:bubble3D val="0"/>
            <c:spPr>
              <a:pattFill prst="pct60">
                <a:fgClr>
                  <a:srgbClr val="F6B11A"/>
                </a:fgClr>
                <a:bgClr>
                  <a:schemeClr val="bg1"/>
                </a:bgClr>
              </a:pattFill>
              <a:ln>
                <a:noFill/>
              </a:ln>
              <a:effectLst/>
            </c:spPr>
            <c:extLst>
              <c:ext xmlns:c16="http://schemas.microsoft.com/office/drawing/2014/chart" uri="{C3380CC4-5D6E-409C-BE32-E72D297353CC}">
                <c16:uniqueId val="{0000001A-4DD7-474E-B3B1-0594E5A611D6}"/>
              </c:ext>
            </c:extLst>
          </c:dPt>
          <c:dPt>
            <c:idx val="6"/>
            <c:invertIfNegative val="0"/>
            <c:bubble3D val="0"/>
            <c:spPr>
              <a:pattFill prst="pct60">
                <a:fgClr>
                  <a:srgbClr val="8BD1E5"/>
                </a:fgClr>
                <a:bgClr>
                  <a:schemeClr val="bg1"/>
                </a:bgClr>
              </a:pattFill>
              <a:ln>
                <a:noFill/>
              </a:ln>
              <a:effectLst/>
            </c:spPr>
            <c:extLst>
              <c:ext xmlns:c16="http://schemas.microsoft.com/office/drawing/2014/chart" uri="{C3380CC4-5D6E-409C-BE32-E72D297353CC}">
                <c16:uniqueId val="{0000001C-4DD7-474E-B3B1-0594E5A611D6}"/>
              </c:ext>
            </c:extLst>
          </c:dPt>
          <c:dPt>
            <c:idx val="7"/>
            <c:invertIfNegative val="0"/>
            <c:bubble3D val="0"/>
            <c:spPr>
              <a:pattFill prst="pct60">
                <a:fgClr>
                  <a:srgbClr val="8BD1E5"/>
                </a:fgClr>
                <a:bgClr>
                  <a:schemeClr val="bg1"/>
                </a:bgClr>
              </a:pattFill>
              <a:ln>
                <a:noFill/>
              </a:ln>
              <a:effectLst/>
            </c:spPr>
            <c:extLst>
              <c:ext xmlns:c16="http://schemas.microsoft.com/office/drawing/2014/chart" uri="{C3380CC4-5D6E-409C-BE32-E72D297353CC}">
                <c16:uniqueId val="{0000001E-4DD7-474E-B3B1-0594E5A611D6}"/>
              </c:ext>
            </c:extLst>
          </c:dPt>
          <c:dLbls>
            <c:dLbl>
              <c:idx val="0"/>
              <c:layout>
                <c:manualLayout>
                  <c:x val="1.3888888888888902E-2"/>
                  <c:y val="2.314814814814814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DD7-474E-B3B1-0594E5A611D6}"/>
                </c:ext>
              </c:extLst>
            </c:dLbl>
            <c:dLbl>
              <c:idx val="1"/>
              <c:layout>
                <c:manualLayout>
                  <c:x val="8.3333333333333072E-3"/>
                  <c:y val="1.38888888888888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DD7-474E-B3B1-0594E5A611D6}"/>
                </c:ext>
              </c:extLst>
            </c:dLbl>
            <c:dLbl>
              <c:idx val="2"/>
              <c:layout>
                <c:manualLayout>
                  <c:x val="8.3333333333332829E-3"/>
                  <c:y val="1.388888888888884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4DD7-474E-B3B1-0594E5A611D6}"/>
                </c:ext>
              </c:extLst>
            </c:dLbl>
            <c:dLbl>
              <c:idx val="3"/>
              <c:layout>
                <c:manualLayout>
                  <c:x val="8.3333333333333332E-3"/>
                  <c:y val="9.259259259259258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4DD7-474E-B3B1-0594E5A611D6}"/>
                </c:ext>
              </c:extLst>
            </c:dLbl>
            <c:dLbl>
              <c:idx val="4"/>
              <c:layout>
                <c:manualLayout>
                  <c:x val="8.3333333333333332E-3"/>
                  <c:y val="1.388888888888884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4DD7-474E-B3B1-0594E5A611D6}"/>
                </c:ext>
              </c:extLst>
            </c:dLbl>
            <c:dLbl>
              <c:idx val="5"/>
              <c:layout>
                <c:manualLayout>
                  <c:x val="5.5555555555555558E-3"/>
                  <c:y val="2.314814814814814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4DD7-474E-B3B1-0594E5A611D6}"/>
                </c:ext>
              </c:extLst>
            </c:dLbl>
            <c:dLbl>
              <c:idx val="6"/>
              <c:layout>
                <c:manualLayout>
                  <c:x val="1.3888888888888888E-2"/>
                  <c:y val="1.851851851851851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4DD7-474E-B3B1-0594E5A611D6}"/>
                </c:ext>
              </c:extLst>
            </c:dLbl>
            <c:dLbl>
              <c:idx val="7"/>
              <c:layout>
                <c:manualLayout>
                  <c:x val="1.1111111111111112E-2"/>
                  <c:y val="1.851851851851851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4DD7-474E-B3B1-0594E5A611D6}"/>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'Enrollment at Inst in Region'!$A$36:$B$43</c:f>
              <c:multiLvlStrCache>
                <c:ptCount val="8"/>
                <c:lvl>
                  <c:pt idx="0">
                    <c:v>4-Yr Insts</c:v>
                  </c:pt>
                  <c:pt idx="1">
                    <c:v>2-Yr Insts</c:v>
                  </c:pt>
                  <c:pt idx="2">
                    <c:v>4-Yr Insts</c:v>
                  </c:pt>
                  <c:pt idx="3">
                    <c:v>2-Yr Insts</c:v>
                  </c:pt>
                  <c:pt idx="4">
                    <c:v>4-Yr Insts</c:v>
                  </c:pt>
                  <c:pt idx="5">
                    <c:v>2-Yr Insts</c:v>
                  </c:pt>
                  <c:pt idx="6">
                    <c:v>4-Yr Insts</c:v>
                  </c:pt>
                  <c:pt idx="7">
                    <c:v>2-Yr Insts</c:v>
                  </c:pt>
                </c:lvl>
                <c:lvl>
                  <c:pt idx="0">
                    <c:v>White</c:v>
                  </c:pt>
                  <c:pt idx="2">
                    <c:v>Hispanic</c:v>
                  </c:pt>
                  <c:pt idx="4">
                    <c:v>African American</c:v>
                  </c:pt>
                  <c:pt idx="6">
                    <c:v>Others</c:v>
                  </c:pt>
                </c:lvl>
              </c:multiLvlStrCache>
            </c:multiLvlStrRef>
          </c:cat>
          <c:val>
            <c:numRef>
              <c:f>'Enrollment at Inst in Region'!$D$36:$D$43</c:f>
              <c:numCache>
                <c:formatCode>0.0%</c:formatCode>
                <c:ptCount val="8"/>
                <c:pt idx="0">
                  <c:v>0.48236239351119725</c:v>
                </c:pt>
                <c:pt idx="1">
                  <c:v>0.46884914248930987</c:v>
                </c:pt>
                <c:pt idx="2">
                  <c:v>0.44701132094758633</c:v>
                </c:pt>
                <c:pt idx="3">
                  <c:v>0.43361444883946565</c:v>
                </c:pt>
                <c:pt idx="4">
                  <c:v>0.40820292523268897</c:v>
                </c:pt>
                <c:pt idx="5">
                  <c:v>0.41237604881769641</c:v>
                </c:pt>
                <c:pt idx="6">
                  <c:v>0.58228263724717622</c:v>
                </c:pt>
                <c:pt idx="7">
                  <c:v>0.5006359704909692</c:v>
                </c:pt>
              </c:numCache>
            </c:numRef>
          </c:val>
          <c:extLst>
            <c:ext xmlns:c16="http://schemas.microsoft.com/office/drawing/2014/chart" uri="{C3380CC4-5D6E-409C-BE32-E72D297353CC}">
              <c16:uniqueId val="{0000001F-4DD7-474E-B3B1-0594E5A611D6}"/>
            </c:ext>
          </c:extLst>
        </c:ser>
        <c:dLbls>
          <c:showLegendKey val="0"/>
          <c:showVal val="0"/>
          <c:showCatName val="0"/>
          <c:showSerName val="0"/>
          <c:showPercent val="0"/>
          <c:showBubbleSize val="0"/>
        </c:dLbls>
        <c:gapWidth val="219"/>
        <c:overlap val="-27"/>
        <c:axId val="722717536"/>
        <c:axId val="722718096"/>
      </c:barChart>
      <c:catAx>
        <c:axId val="7227175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2718096"/>
        <c:crosses val="autoZero"/>
        <c:auto val="1"/>
        <c:lblAlgn val="ctr"/>
        <c:lblOffset val="100"/>
        <c:noMultiLvlLbl val="0"/>
      </c:catAx>
      <c:valAx>
        <c:axId val="722718096"/>
        <c:scaling>
          <c:orientation val="minMax"/>
        </c:scaling>
        <c:delete val="1"/>
        <c:axPos val="l"/>
        <c:numFmt formatCode="0.0%" sourceLinked="1"/>
        <c:majorTickMark val="none"/>
        <c:minorTickMark val="none"/>
        <c:tickLblPos val="nextTo"/>
        <c:crossAx val="7227175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Public Institutions</a:t>
            </a:r>
            <a:r>
              <a:rPr lang="en-US" baseline="0"/>
              <a:t> - Enrollment In &amp; Out of Region</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'Enrollment In&amp;Out'!$E$43</c:f>
              <c:strCache>
                <c:ptCount val="1"/>
                <c:pt idx="0">
                  <c:v>In Region</c:v>
                </c:pt>
              </c:strCache>
            </c:strRef>
          </c:tx>
          <c:spPr>
            <a:solidFill>
              <a:srgbClr val="FFD74E"/>
            </a:solidFill>
            <a:ln>
              <a:noFill/>
            </a:ln>
            <a:effectLst/>
          </c:spPr>
          <c:invertIfNegative val="0"/>
          <c:cat>
            <c:strRef>
              <c:f>'Enrollment In&amp;Out'!$A$44:$A$47</c:f>
              <c:strCache>
                <c:ptCount val="4"/>
                <c:pt idx="0">
                  <c:v>Public 4-yr</c:v>
                </c:pt>
                <c:pt idx="1">
                  <c:v>Public 2-yr</c:v>
                </c:pt>
                <c:pt idx="2">
                  <c:v>Independent</c:v>
                </c:pt>
                <c:pt idx="3">
                  <c:v>Total</c:v>
                </c:pt>
              </c:strCache>
            </c:strRef>
          </c:cat>
          <c:val>
            <c:numRef>
              <c:f>'Enrollment In&amp;Out'!$E$44:$E$47</c:f>
              <c:numCache>
                <c:formatCode>0.0%</c:formatCode>
                <c:ptCount val="4"/>
                <c:pt idx="0">
                  <c:v>0.57917535437779821</c:v>
                </c:pt>
                <c:pt idx="1">
                  <c:v>0.93445318401990851</c:v>
                </c:pt>
                <c:pt idx="2">
                  <c:v>0.69220411055988662</c:v>
                </c:pt>
                <c:pt idx="3">
                  <c:v>0.75744313113291706</c:v>
                </c:pt>
              </c:numCache>
            </c:numRef>
          </c:val>
          <c:extLst>
            <c:ext xmlns:c16="http://schemas.microsoft.com/office/drawing/2014/chart" uri="{C3380CC4-5D6E-409C-BE32-E72D297353CC}">
              <c16:uniqueId val="{00000000-7659-4962-A93C-5E8708FA39D7}"/>
            </c:ext>
          </c:extLst>
        </c:ser>
        <c:ser>
          <c:idx val="1"/>
          <c:order val="1"/>
          <c:tx>
            <c:strRef>
              <c:f>'Enrollment In&amp;Out'!$F$43</c:f>
              <c:strCache>
                <c:ptCount val="1"/>
                <c:pt idx="0">
                  <c:v>Out of Region</c:v>
                </c:pt>
              </c:strCache>
            </c:strRef>
          </c:tx>
          <c:spPr>
            <a:solidFill>
              <a:schemeClr val="tx1">
                <a:lumMod val="75000"/>
                <a:lumOff val="25000"/>
              </a:schemeClr>
            </a:solidFill>
            <a:ln>
              <a:noFill/>
            </a:ln>
            <a:effectLst/>
          </c:spPr>
          <c:invertIfNegative val="0"/>
          <c:cat>
            <c:strRef>
              <c:f>'Enrollment In&amp;Out'!$A$44:$A$47</c:f>
              <c:strCache>
                <c:ptCount val="4"/>
                <c:pt idx="0">
                  <c:v>Public 4-yr</c:v>
                </c:pt>
                <c:pt idx="1">
                  <c:v>Public 2-yr</c:v>
                </c:pt>
                <c:pt idx="2">
                  <c:v>Independent</c:v>
                </c:pt>
                <c:pt idx="3">
                  <c:v>Total</c:v>
                </c:pt>
              </c:strCache>
            </c:strRef>
          </c:cat>
          <c:val>
            <c:numRef>
              <c:f>'Enrollment In&amp;Out'!$F$44:$F$47</c:f>
              <c:numCache>
                <c:formatCode>0.0%</c:formatCode>
                <c:ptCount val="4"/>
                <c:pt idx="0">
                  <c:v>0.42082464562220173</c:v>
                </c:pt>
                <c:pt idx="1">
                  <c:v>6.5546815980091544E-2</c:v>
                </c:pt>
                <c:pt idx="2">
                  <c:v>0.30779588944011338</c:v>
                </c:pt>
                <c:pt idx="3">
                  <c:v>0.24255686886708297</c:v>
                </c:pt>
              </c:numCache>
            </c:numRef>
          </c:val>
          <c:extLst>
            <c:ext xmlns:c16="http://schemas.microsoft.com/office/drawing/2014/chart" uri="{C3380CC4-5D6E-409C-BE32-E72D297353CC}">
              <c16:uniqueId val="{00000001-7659-4962-A93C-5E8708FA39D7}"/>
            </c:ext>
          </c:extLst>
        </c:ser>
        <c:dLbls>
          <c:showLegendKey val="0"/>
          <c:showVal val="0"/>
          <c:showCatName val="0"/>
          <c:showSerName val="0"/>
          <c:showPercent val="0"/>
          <c:showBubbleSize val="0"/>
        </c:dLbls>
        <c:gapWidth val="219"/>
        <c:overlap val="100"/>
        <c:axId val="723923136"/>
        <c:axId val="723923696"/>
      </c:barChart>
      <c:catAx>
        <c:axId val="723923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3923696"/>
        <c:crosses val="autoZero"/>
        <c:auto val="1"/>
        <c:lblAlgn val="ctr"/>
        <c:lblOffset val="100"/>
        <c:noMultiLvlLbl val="0"/>
      </c:catAx>
      <c:valAx>
        <c:axId val="72392369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39231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0" i="0" baseline="0">
                <a:effectLst/>
              </a:rPr>
              <a:t>Population Estimates and Projections,         </a:t>
            </a:r>
          </a:p>
          <a:p>
            <a:pPr>
              <a:defRPr/>
            </a:pPr>
            <a:r>
              <a:rPr lang="en-US" sz="1800" b="0" i="0" baseline="0">
                <a:effectLst/>
              </a:rPr>
              <a:t>Ages 0-17, 18-24, 25-34</a:t>
            </a:r>
            <a:endParaRPr lang="en-US">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3207841383631866"/>
          <c:y val="0.22617152961980549"/>
          <c:w val="0.71644019895112154"/>
          <c:h val="0.63272666513502784"/>
        </c:manualLayout>
      </c:layout>
      <c:barChart>
        <c:barDir val="col"/>
        <c:grouping val="stacked"/>
        <c:varyColors val="0"/>
        <c:ser>
          <c:idx val="0"/>
          <c:order val="0"/>
          <c:tx>
            <c:strRef>
              <c:f>'Pop. Proj.'!$C$29</c:f>
              <c:strCache>
                <c:ptCount val="1"/>
                <c:pt idx="0">
                  <c:v>White</c:v>
                </c:pt>
              </c:strCache>
            </c:strRef>
          </c:tx>
          <c:spPr>
            <a:solidFill>
              <a:srgbClr val="005F84"/>
            </a:solidFill>
            <a:ln>
              <a:noFill/>
            </a:ln>
            <a:effectLst/>
          </c:spPr>
          <c:invertIfNegative val="0"/>
          <c:cat>
            <c:multiLvlStrRef>
              <c:f>'Pop. Proj.'!$A$31:$B$44</c:f>
              <c:multiLvlStrCache>
                <c:ptCount val="14"/>
                <c:lvl>
                  <c:pt idx="0">
                    <c:v>2017</c:v>
                  </c:pt>
                  <c:pt idx="1">
                    <c:v>2020</c:v>
                  </c:pt>
                  <c:pt idx="2">
                    <c:v>2025</c:v>
                  </c:pt>
                  <c:pt idx="3">
                    <c:v>2030</c:v>
                  </c:pt>
                  <c:pt idx="5">
                    <c:v>2017</c:v>
                  </c:pt>
                  <c:pt idx="6">
                    <c:v>2020</c:v>
                  </c:pt>
                  <c:pt idx="7">
                    <c:v>2025</c:v>
                  </c:pt>
                  <c:pt idx="8">
                    <c:v>2030</c:v>
                  </c:pt>
                  <c:pt idx="10">
                    <c:v>2017</c:v>
                  </c:pt>
                  <c:pt idx="11">
                    <c:v>2020</c:v>
                  </c:pt>
                  <c:pt idx="12">
                    <c:v>2025</c:v>
                  </c:pt>
                  <c:pt idx="13">
                    <c:v>2030</c:v>
                  </c:pt>
                </c:lvl>
                <c:lvl>
                  <c:pt idx="0">
                    <c:v>Age 0-17</c:v>
                  </c:pt>
                  <c:pt idx="5">
                    <c:v>Age 18-24</c:v>
                  </c:pt>
                  <c:pt idx="10">
                    <c:v>Age 25-34</c:v>
                  </c:pt>
                </c:lvl>
              </c:multiLvlStrCache>
            </c:multiLvlStrRef>
          </c:cat>
          <c:val>
            <c:numRef>
              <c:f>'Pop. Proj.'!$C$31:$C$44</c:f>
              <c:numCache>
                <c:formatCode>_(* #,##0_);_(* \(#,##0\);_(* "-"??_);_(@_)</c:formatCode>
                <c:ptCount val="14"/>
                <c:pt idx="0">
                  <c:v>355425</c:v>
                </c:pt>
                <c:pt idx="1">
                  <c:v>364704</c:v>
                </c:pt>
                <c:pt idx="2">
                  <c:v>374634</c:v>
                </c:pt>
                <c:pt idx="3">
                  <c:v>371384</c:v>
                </c:pt>
                <c:pt idx="5">
                  <c:v>175895</c:v>
                </c:pt>
                <c:pt idx="6">
                  <c:v>177780</c:v>
                </c:pt>
                <c:pt idx="7">
                  <c:v>178696</c:v>
                </c:pt>
                <c:pt idx="8">
                  <c:v>184878</c:v>
                </c:pt>
                <c:pt idx="10">
                  <c:v>246778</c:v>
                </c:pt>
                <c:pt idx="11">
                  <c:v>231063</c:v>
                </c:pt>
                <c:pt idx="12">
                  <c:v>209825</c:v>
                </c:pt>
                <c:pt idx="13">
                  <c:v>207728</c:v>
                </c:pt>
              </c:numCache>
            </c:numRef>
          </c:val>
          <c:extLst>
            <c:ext xmlns:c16="http://schemas.microsoft.com/office/drawing/2014/chart" uri="{C3380CC4-5D6E-409C-BE32-E72D297353CC}">
              <c16:uniqueId val="{00000000-7CC5-4EC8-AF29-3CEA073C72E5}"/>
            </c:ext>
          </c:extLst>
        </c:ser>
        <c:ser>
          <c:idx val="1"/>
          <c:order val="1"/>
          <c:tx>
            <c:strRef>
              <c:f>'Pop. Proj.'!$E$29</c:f>
              <c:strCache>
                <c:ptCount val="1"/>
                <c:pt idx="0">
                  <c:v>Hispanic</c:v>
                </c:pt>
              </c:strCache>
            </c:strRef>
          </c:tx>
          <c:spPr>
            <a:solidFill>
              <a:srgbClr val="00B189"/>
            </a:solidFill>
            <a:ln>
              <a:noFill/>
            </a:ln>
            <a:effectLst/>
          </c:spPr>
          <c:invertIfNegative val="0"/>
          <c:cat>
            <c:multiLvlStrRef>
              <c:f>'Pop. Proj.'!$A$31:$B$44</c:f>
              <c:multiLvlStrCache>
                <c:ptCount val="14"/>
                <c:lvl>
                  <c:pt idx="0">
                    <c:v>2017</c:v>
                  </c:pt>
                  <c:pt idx="1">
                    <c:v>2020</c:v>
                  </c:pt>
                  <c:pt idx="2">
                    <c:v>2025</c:v>
                  </c:pt>
                  <c:pt idx="3">
                    <c:v>2030</c:v>
                  </c:pt>
                  <c:pt idx="5">
                    <c:v>2017</c:v>
                  </c:pt>
                  <c:pt idx="6">
                    <c:v>2020</c:v>
                  </c:pt>
                  <c:pt idx="7">
                    <c:v>2025</c:v>
                  </c:pt>
                  <c:pt idx="8">
                    <c:v>2030</c:v>
                  </c:pt>
                  <c:pt idx="10">
                    <c:v>2017</c:v>
                  </c:pt>
                  <c:pt idx="11">
                    <c:v>2020</c:v>
                  </c:pt>
                  <c:pt idx="12">
                    <c:v>2025</c:v>
                  </c:pt>
                  <c:pt idx="13">
                    <c:v>2030</c:v>
                  </c:pt>
                </c:lvl>
                <c:lvl>
                  <c:pt idx="0">
                    <c:v>Age 0-17</c:v>
                  </c:pt>
                  <c:pt idx="5">
                    <c:v>Age 18-24</c:v>
                  </c:pt>
                  <c:pt idx="10">
                    <c:v>Age 25-34</c:v>
                  </c:pt>
                </c:lvl>
              </c:multiLvlStrCache>
            </c:multiLvlStrRef>
          </c:cat>
          <c:val>
            <c:numRef>
              <c:f>'Pop. Proj.'!$E$31:$E$44</c:f>
              <c:numCache>
                <c:formatCode>_(* #,##0_);_(* \(#,##0\);_(* "-"??_);_(@_)</c:formatCode>
                <c:ptCount val="14"/>
                <c:pt idx="0">
                  <c:v>325711</c:v>
                </c:pt>
                <c:pt idx="1">
                  <c:v>341571</c:v>
                </c:pt>
                <c:pt idx="2">
                  <c:v>369730</c:v>
                </c:pt>
                <c:pt idx="3">
                  <c:v>406639</c:v>
                </c:pt>
                <c:pt idx="5">
                  <c:v>125474</c:v>
                </c:pt>
                <c:pt idx="6">
                  <c:v>139991</c:v>
                </c:pt>
                <c:pt idx="7">
                  <c:v>162861</c:v>
                </c:pt>
                <c:pt idx="8">
                  <c:v>174064</c:v>
                </c:pt>
                <c:pt idx="10">
                  <c:v>160291</c:v>
                </c:pt>
                <c:pt idx="11">
                  <c:v>166896</c:v>
                </c:pt>
                <c:pt idx="12">
                  <c:v>186675</c:v>
                </c:pt>
                <c:pt idx="13">
                  <c:v>219998</c:v>
                </c:pt>
              </c:numCache>
            </c:numRef>
          </c:val>
          <c:extLst>
            <c:ext xmlns:c16="http://schemas.microsoft.com/office/drawing/2014/chart" uri="{C3380CC4-5D6E-409C-BE32-E72D297353CC}">
              <c16:uniqueId val="{00000001-7CC5-4EC8-AF29-3CEA073C72E5}"/>
            </c:ext>
          </c:extLst>
        </c:ser>
        <c:ser>
          <c:idx val="2"/>
          <c:order val="2"/>
          <c:tx>
            <c:strRef>
              <c:f>'Pop. Proj.'!$G$29</c:f>
              <c:strCache>
                <c:ptCount val="1"/>
                <c:pt idx="0">
                  <c:v>African American</c:v>
                </c:pt>
              </c:strCache>
            </c:strRef>
          </c:tx>
          <c:spPr>
            <a:solidFill>
              <a:srgbClr val="F6B11A"/>
            </a:solidFill>
            <a:ln>
              <a:noFill/>
            </a:ln>
            <a:effectLst/>
          </c:spPr>
          <c:invertIfNegative val="0"/>
          <c:cat>
            <c:multiLvlStrRef>
              <c:f>'Pop. Proj.'!$A$31:$B$44</c:f>
              <c:multiLvlStrCache>
                <c:ptCount val="14"/>
                <c:lvl>
                  <c:pt idx="0">
                    <c:v>2017</c:v>
                  </c:pt>
                  <c:pt idx="1">
                    <c:v>2020</c:v>
                  </c:pt>
                  <c:pt idx="2">
                    <c:v>2025</c:v>
                  </c:pt>
                  <c:pt idx="3">
                    <c:v>2030</c:v>
                  </c:pt>
                  <c:pt idx="5">
                    <c:v>2017</c:v>
                  </c:pt>
                  <c:pt idx="6">
                    <c:v>2020</c:v>
                  </c:pt>
                  <c:pt idx="7">
                    <c:v>2025</c:v>
                  </c:pt>
                  <c:pt idx="8">
                    <c:v>2030</c:v>
                  </c:pt>
                  <c:pt idx="10">
                    <c:v>2017</c:v>
                  </c:pt>
                  <c:pt idx="11">
                    <c:v>2020</c:v>
                  </c:pt>
                  <c:pt idx="12">
                    <c:v>2025</c:v>
                  </c:pt>
                  <c:pt idx="13">
                    <c:v>2030</c:v>
                  </c:pt>
                </c:lvl>
                <c:lvl>
                  <c:pt idx="0">
                    <c:v>Age 0-17</c:v>
                  </c:pt>
                  <c:pt idx="5">
                    <c:v>Age 18-24</c:v>
                  </c:pt>
                  <c:pt idx="10">
                    <c:v>Age 25-34</c:v>
                  </c:pt>
                </c:lvl>
              </c:multiLvlStrCache>
            </c:multiLvlStrRef>
          </c:cat>
          <c:val>
            <c:numRef>
              <c:f>'Pop. Proj.'!$G$31:$G$44</c:f>
              <c:numCache>
                <c:formatCode>_(* #,##0_);_(* \(#,##0\);_(* "-"??_);_(@_)</c:formatCode>
                <c:ptCount val="14"/>
                <c:pt idx="0">
                  <c:v>82392</c:v>
                </c:pt>
                <c:pt idx="1">
                  <c:v>82631</c:v>
                </c:pt>
                <c:pt idx="2">
                  <c:v>83790</c:v>
                </c:pt>
                <c:pt idx="3">
                  <c:v>85013</c:v>
                </c:pt>
                <c:pt idx="5">
                  <c:v>37658</c:v>
                </c:pt>
                <c:pt idx="6">
                  <c:v>37094</c:v>
                </c:pt>
                <c:pt idx="7">
                  <c:v>37042</c:v>
                </c:pt>
                <c:pt idx="8">
                  <c:v>36803</c:v>
                </c:pt>
                <c:pt idx="10">
                  <c:v>49284</c:v>
                </c:pt>
                <c:pt idx="11">
                  <c:v>51843</c:v>
                </c:pt>
                <c:pt idx="12">
                  <c:v>53230</c:v>
                </c:pt>
                <c:pt idx="13">
                  <c:v>51426</c:v>
                </c:pt>
              </c:numCache>
            </c:numRef>
          </c:val>
          <c:extLst>
            <c:ext xmlns:c16="http://schemas.microsoft.com/office/drawing/2014/chart" uri="{C3380CC4-5D6E-409C-BE32-E72D297353CC}">
              <c16:uniqueId val="{00000002-7CC5-4EC8-AF29-3CEA073C72E5}"/>
            </c:ext>
          </c:extLst>
        </c:ser>
        <c:ser>
          <c:idx val="3"/>
          <c:order val="3"/>
          <c:tx>
            <c:strRef>
              <c:f>'Pop. Proj.'!$I$29</c:f>
              <c:strCache>
                <c:ptCount val="1"/>
                <c:pt idx="0">
                  <c:v>Other*</c:v>
                </c:pt>
              </c:strCache>
            </c:strRef>
          </c:tx>
          <c:spPr>
            <a:solidFill>
              <a:srgbClr val="8BD1E5"/>
            </a:solidFill>
            <a:ln>
              <a:noFill/>
            </a:ln>
            <a:effectLst/>
          </c:spPr>
          <c:invertIfNegative val="0"/>
          <c:cat>
            <c:multiLvlStrRef>
              <c:f>'Pop. Proj.'!$A$31:$B$44</c:f>
              <c:multiLvlStrCache>
                <c:ptCount val="14"/>
                <c:lvl>
                  <c:pt idx="0">
                    <c:v>2017</c:v>
                  </c:pt>
                  <c:pt idx="1">
                    <c:v>2020</c:v>
                  </c:pt>
                  <c:pt idx="2">
                    <c:v>2025</c:v>
                  </c:pt>
                  <c:pt idx="3">
                    <c:v>2030</c:v>
                  </c:pt>
                  <c:pt idx="5">
                    <c:v>2017</c:v>
                  </c:pt>
                  <c:pt idx="6">
                    <c:v>2020</c:v>
                  </c:pt>
                  <c:pt idx="7">
                    <c:v>2025</c:v>
                  </c:pt>
                  <c:pt idx="8">
                    <c:v>2030</c:v>
                  </c:pt>
                  <c:pt idx="10">
                    <c:v>2017</c:v>
                  </c:pt>
                  <c:pt idx="11">
                    <c:v>2020</c:v>
                  </c:pt>
                  <c:pt idx="12">
                    <c:v>2025</c:v>
                  </c:pt>
                  <c:pt idx="13">
                    <c:v>2030</c:v>
                  </c:pt>
                </c:lvl>
                <c:lvl>
                  <c:pt idx="0">
                    <c:v>Age 0-17</c:v>
                  </c:pt>
                  <c:pt idx="5">
                    <c:v>Age 18-24</c:v>
                  </c:pt>
                  <c:pt idx="10">
                    <c:v>Age 25-34</c:v>
                  </c:pt>
                </c:lvl>
              </c:multiLvlStrCache>
            </c:multiLvlStrRef>
          </c:cat>
          <c:val>
            <c:numRef>
              <c:f>'Pop. Proj.'!$I$31:$I$44</c:f>
              <c:numCache>
                <c:formatCode>_(* #,##0_);_(* \(#,##0\);_(* "-"??_);_(@_)</c:formatCode>
                <c:ptCount val="14"/>
                <c:pt idx="0">
                  <c:v>61171</c:v>
                </c:pt>
                <c:pt idx="1">
                  <c:v>63728</c:v>
                </c:pt>
                <c:pt idx="2">
                  <c:v>65244</c:v>
                </c:pt>
                <c:pt idx="3">
                  <c:v>66545</c:v>
                </c:pt>
                <c:pt idx="5">
                  <c:v>27537</c:v>
                </c:pt>
                <c:pt idx="6">
                  <c:v>30684</c:v>
                </c:pt>
                <c:pt idx="7">
                  <c:v>37153</c:v>
                </c:pt>
                <c:pt idx="8">
                  <c:v>41478</c:v>
                </c:pt>
                <c:pt idx="10">
                  <c:v>34684</c:v>
                </c:pt>
                <c:pt idx="11">
                  <c:v>35469</c:v>
                </c:pt>
                <c:pt idx="12">
                  <c:v>38829</c:v>
                </c:pt>
                <c:pt idx="13">
                  <c:v>46763</c:v>
                </c:pt>
              </c:numCache>
            </c:numRef>
          </c:val>
          <c:extLst>
            <c:ext xmlns:c16="http://schemas.microsoft.com/office/drawing/2014/chart" uri="{C3380CC4-5D6E-409C-BE32-E72D297353CC}">
              <c16:uniqueId val="{00000003-7CC5-4EC8-AF29-3CEA073C72E5}"/>
            </c:ext>
          </c:extLst>
        </c:ser>
        <c:dLbls>
          <c:showLegendKey val="0"/>
          <c:showVal val="0"/>
          <c:showCatName val="0"/>
          <c:showSerName val="0"/>
          <c:showPercent val="0"/>
          <c:showBubbleSize val="0"/>
        </c:dLbls>
        <c:gapWidth val="50"/>
        <c:overlap val="100"/>
        <c:axId val="729187232"/>
        <c:axId val="729187792"/>
      </c:barChart>
      <c:catAx>
        <c:axId val="7291872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9187792"/>
        <c:crosses val="autoZero"/>
        <c:auto val="1"/>
        <c:lblAlgn val="ctr"/>
        <c:lblOffset val="100"/>
        <c:noMultiLvlLbl val="0"/>
      </c:catAx>
      <c:valAx>
        <c:axId val="72918779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 of People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9187232"/>
        <c:crosses val="autoZero"/>
        <c:crossBetween val="between"/>
      </c:valAx>
      <c:spPr>
        <a:noFill/>
        <a:ln>
          <a:noFill/>
        </a:ln>
        <a:effectLst/>
      </c:spPr>
    </c:plotArea>
    <c:legend>
      <c:legendPos val="r"/>
      <c:layout>
        <c:manualLayout>
          <c:xMode val="edge"/>
          <c:yMode val="edge"/>
          <c:x val="0.85407031336062267"/>
          <c:y val="0.38938908498506652"/>
          <c:w val="0.14592970707349109"/>
          <c:h val="0.4026993157647201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Completions</a:t>
            </a:r>
            <a:r>
              <a:rPr lang="en-US" sz="1200" baseline="0"/>
              <a:t> by Level by Race/Ethnicity </a:t>
            </a:r>
            <a:endParaRPr lang="en-US"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'Comp by Inst Reg-percent'!$C$56</c:f>
              <c:strCache>
                <c:ptCount val="1"/>
                <c:pt idx="0">
                  <c:v>White</c:v>
                </c:pt>
              </c:strCache>
            </c:strRef>
          </c:tx>
          <c:spPr>
            <a:solidFill>
              <a:srgbClr val="005F84"/>
            </a:solidFill>
            <a:ln>
              <a:noFill/>
            </a:ln>
            <a:effectLst/>
          </c:spPr>
          <c:invertIfNegative val="0"/>
          <c:cat>
            <c:strRef>
              <c:f>'Comp by Inst Reg-percent'!$A$57:$A$60</c:f>
              <c:strCache>
                <c:ptCount val="4"/>
                <c:pt idx="0">
                  <c:v>Certificate</c:v>
                </c:pt>
                <c:pt idx="1">
                  <c:v>Associate</c:v>
                </c:pt>
                <c:pt idx="2">
                  <c:v>Bachelor's</c:v>
                </c:pt>
                <c:pt idx="3">
                  <c:v>Master's</c:v>
                </c:pt>
              </c:strCache>
            </c:strRef>
          </c:cat>
          <c:val>
            <c:numRef>
              <c:f>'Comp by Inst Reg-percent'!$C$57:$C$60</c:f>
              <c:numCache>
                <c:formatCode>0.0%</c:formatCode>
                <c:ptCount val="4"/>
                <c:pt idx="0">
                  <c:v>0.55593220338983051</c:v>
                </c:pt>
                <c:pt idx="1">
                  <c:v>0.55308203161537739</c:v>
                </c:pt>
                <c:pt idx="2">
                  <c:v>0.55995551262914511</c:v>
                </c:pt>
                <c:pt idx="3">
                  <c:v>0.50105351875263382</c:v>
                </c:pt>
              </c:numCache>
            </c:numRef>
          </c:val>
          <c:extLst>
            <c:ext xmlns:c16="http://schemas.microsoft.com/office/drawing/2014/chart" uri="{C3380CC4-5D6E-409C-BE32-E72D297353CC}">
              <c16:uniqueId val="{00000000-03A1-4A33-8F80-4F60006AA57C}"/>
            </c:ext>
          </c:extLst>
        </c:ser>
        <c:ser>
          <c:idx val="1"/>
          <c:order val="1"/>
          <c:tx>
            <c:strRef>
              <c:f>'Comp by Inst Reg-percent'!$D$56</c:f>
              <c:strCache>
                <c:ptCount val="1"/>
                <c:pt idx="0">
                  <c:v>Hispanic</c:v>
                </c:pt>
              </c:strCache>
            </c:strRef>
          </c:tx>
          <c:spPr>
            <a:solidFill>
              <a:srgbClr val="00B189"/>
            </a:solidFill>
            <a:ln>
              <a:noFill/>
            </a:ln>
            <a:effectLst/>
          </c:spPr>
          <c:invertIfNegative val="0"/>
          <c:cat>
            <c:strRef>
              <c:f>'Comp by Inst Reg-percent'!$A$57:$A$60</c:f>
              <c:strCache>
                <c:ptCount val="4"/>
                <c:pt idx="0">
                  <c:v>Certificate</c:v>
                </c:pt>
                <c:pt idx="1">
                  <c:v>Associate</c:v>
                </c:pt>
                <c:pt idx="2">
                  <c:v>Bachelor's</c:v>
                </c:pt>
                <c:pt idx="3">
                  <c:v>Master's</c:v>
                </c:pt>
              </c:strCache>
            </c:strRef>
          </c:cat>
          <c:val>
            <c:numRef>
              <c:f>'Comp by Inst Reg-percent'!$D$57:$D$60</c:f>
              <c:numCache>
                <c:formatCode>0.0%</c:formatCode>
                <c:ptCount val="4"/>
                <c:pt idx="0">
                  <c:v>0.24508474576271186</c:v>
                </c:pt>
                <c:pt idx="1">
                  <c:v>0.24581423627350107</c:v>
                </c:pt>
                <c:pt idx="2">
                  <c:v>0.23671964175959259</c:v>
                </c:pt>
                <c:pt idx="3">
                  <c:v>0.13548251158870628</c:v>
                </c:pt>
              </c:numCache>
            </c:numRef>
          </c:val>
          <c:extLst>
            <c:ext xmlns:c16="http://schemas.microsoft.com/office/drawing/2014/chart" uri="{C3380CC4-5D6E-409C-BE32-E72D297353CC}">
              <c16:uniqueId val="{00000001-03A1-4A33-8F80-4F60006AA57C}"/>
            </c:ext>
          </c:extLst>
        </c:ser>
        <c:ser>
          <c:idx val="2"/>
          <c:order val="2"/>
          <c:tx>
            <c:strRef>
              <c:f>'Comp by Inst Reg-percent'!$E$56</c:f>
              <c:strCache>
                <c:ptCount val="1"/>
                <c:pt idx="0">
                  <c:v>African American</c:v>
                </c:pt>
              </c:strCache>
            </c:strRef>
          </c:tx>
          <c:spPr>
            <a:solidFill>
              <a:srgbClr val="F6B11A"/>
            </a:solidFill>
            <a:ln>
              <a:noFill/>
            </a:ln>
            <a:effectLst/>
          </c:spPr>
          <c:invertIfNegative val="0"/>
          <c:cat>
            <c:strRef>
              <c:f>'Comp by Inst Reg-percent'!$A$57:$A$60</c:f>
              <c:strCache>
                <c:ptCount val="4"/>
                <c:pt idx="0">
                  <c:v>Certificate</c:v>
                </c:pt>
                <c:pt idx="1">
                  <c:v>Associate</c:v>
                </c:pt>
                <c:pt idx="2">
                  <c:v>Bachelor's</c:v>
                </c:pt>
                <c:pt idx="3">
                  <c:v>Master's</c:v>
                </c:pt>
              </c:strCache>
            </c:strRef>
          </c:cat>
          <c:val>
            <c:numRef>
              <c:f>'Comp by Inst Reg-percent'!$E$57:$E$60</c:f>
              <c:numCache>
                <c:formatCode>0.0%</c:formatCode>
                <c:ptCount val="4"/>
                <c:pt idx="0">
                  <c:v>0.12881355932203389</c:v>
                </c:pt>
                <c:pt idx="1">
                  <c:v>0.11972687307080722</c:v>
                </c:pt>
                <c:pt idx="2">
                  <c:v>6.1287206954078494E-2</c:v>
                </c:pt>
                <c:pt idx="3">
                  <c:v>6.1104087652760222E-2</c:v>
                </c:pt>
              </c:numCache>
            </c:numRef>
          </c:val>
          <c:extLst>
            <c:ext xmlns:c16="http://schemas.microsoft.com/office/drawing/2014/chart" uri="{C3380CC4-5D6E-409C-BE32-E72D297353CC}">
              <c16:uniqueId val="{00000002-03A1-4A33-8F80-4F60006AA57C}"/>
            </c:ext>
          </c:extLst>
        </c:ser>
        <c:ser>
          <c:idx val="3"/>
          <c:order val="3"/>
          <c:tx>
            <c:strRef>
              <c:f>'Comp by Inst Reg-percent'!$F$56</c:f>
              <c:strCache>
                <c:ptCount val="1"/>
                <c:pt idx="0">
                  <c:v>Other</c:v>
                </c:pt>
              </c:strCache>
            </c:strRef>
          </c:tx>
          <c:spPr>
            <a:solidFill>
              <a:srgbClr val="8BD1E5"/>
            </a:solidFill>
            <a:ln>
              <a:noFill/>
            </a:ln>
            <a:effectLst/>
          </c:spPr>
          <c:invertIfNegative val="0"/>
          <c:cat>
            <c:strRef>
              <c:f>'Comp by Inst Reg-percent'!$A$57:$A$60</c:f>
              <c:strCache>
                <c:ptCount val="4"/>
                <c:pt idx="0">
                  <c:v>Certificate</c:v>
                </c:pt>
                <c:pt idx="1">
                  <c:v>Associate</c:v>
                </c:pt>
                <c:pt idx="2">
                  <c:v>Bachelor's</c:v>
                </c:pt>
                <c:pt idx="3">
                  <c:v>Master's</c:v>
                </c:pt>
              </c:strCache>
            </c:strRef>
          </c:cat>
          <c:val>
            <c:numRef>
              <c:f>'Comp by Inst Reg-percent'!$F$57:$F$60</c:f>
              <c:numCache>
                <c:formatCode>0.0%</c:formatCode>
                <c:ptCount val="4"/>
                <c:pt idx="0">
                  <c:v>7.0169491525423733E-2</c:v>
                </c:pt>
                <c:pt idx="1">
                  <c:v>8.1376859040314289E-2</c:v>
                </c:pt>
                <c:pt idx="2">
                  <c:v>0.14203763865718383</c:v>
                </c:pt>
                <c:pt idx="3">
                  <c:v>0.30235988200589969</c:v>
                </c:pt>
              </c:numCache>
            </c:numRef>
          </c:val>
          <c:extLst>
            <c:ext xmlns:c16="http://schemas.microsoft.com/office/drawing/2014/chart" uri="{C3380CC4-5D6E-409C-BE32-E72D297353CC}">
              <c16:uniqueId val="{00000003-03A1-4A33-8F80-4F60006AA57C}"/>
            </c:ext>
          </c:extLst>
        </c:ser>
        <c:dLbls>
          <c:showLegendKey val="0"/>
          <c:showVal val="0"/>
          <c:showCatName val="0"/>
          <c:showSerName val="0"/>
          <c:showPercent val="0"/>
          <c:showBubbleSize val="0"/>
        </c:dLbls>
        <c:gapWidth val="219"/>
        <c:overlap val="100"/>
        <c:axId val="968372592"/>
        <c:axId val="968373152"/>
      </c:barChart>
      <c:catAx>
        <c:axId val="968372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8373152"/>
        <c:crosses val="autoZero"/>
        <c:auto val="1"/>
        <c:lblAlgn val="ctr"/>
        <c:lblOffset val="100"/>
        <c:noMultiLvlLbl val="0"/>
      </c:catAx>
      <c:valAx>
        <c:axId val="96837315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68372592"/>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Completions</a:t>
            </a:r>
            <a:r>
              <a:rPr lang="en-US" sz="1200" baseline="0"/>
              <a:t> by Level by Gender </a:t>
            </a:r>
            <a:endParaRPr lang="en-US" sz="12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'Comp by Inst Reg-percent'!$G$56</c:f>
              <c:strCache>
                <c:ptCount val="1"/>
                <c:pt idx="0">
                  <c:v>Male</c:v>
                </c:pt>
              </c:strCache>
            </c:strRef>
          </c:tx>
          <c:spPr>
            <a:solidFill>
              <a:srgbClr val="005F84"/>
            </a:solidFill>
            <a:ln>
              <a:noFill/>
            </a:ln>
            <a:effectLst/>
          </c:spPr>
          <c:invertIfNegative val="0"/>
          <c:cat>
            <c:strRef>
              <c:f>'Comp by Inst Reg-percent'!$A$57:$A$60</c:f>
              <c:strCache>
                <c:ptCount val="4"/>
                <c:pt idx="0">
                  <c:v>Certificate</c:v>
                </c:pt>
                <c:pt idx="1">
                  <c:v>Associate</c:v>
                </c:pt>
                <c:pt idx="2">
                  <c:v>Bachelor's</c:v>
                </c:pt>
                <c:pt idx="3">
                  <c:v>Master's</c:v>
                </c:pt>
              </c:strCache>
            </c:strRef>
          </c:cat>
          <c:val>
            <c:numRef>
              <c:f>'Comp by Inst Reg-percent'!$G$57:$G$60</c:f>
              <c:numCache>
                <c:formatCode>0.0%</c:formatCode>
                <c:ptCount val="4"/>
                <c:pt idx="0">
                  <c:v>0.52372881355932199</c:v>
                </c:pt>
                <c:pt idx="1">
                  <c:v>0.45851650921335702</c:v>
                </c:pt>
                <c:pt idx="2">
                  <c:v>0.44308836011355984</c:v>
                </c:pt>
                <c:pt idx="3">
                  <c:v>0.48999157184997894</c:v>
                </c:pt>
              </c:numCache>
            </c:numRef>
          </c:val>
          <c:extLst>
            <c:ext xmlns:c16="http://schemas.microsoft.com/office/drawing/2014/chart" uri="{C3380CC4-5D6E-409C-BE32-E72D297353CC}">
              <c16:uniqueId val="{00000000-A212-4DF6-B2AA-D684A532A621}"/>
            </c:ext>
          </c:extLst>
        </c:ser>
        <c:ser>
          <c:idx val="1"/>
          <c:order val="1"/>
          <c:tx>
            <c:strRef>
              <c:f>'Comp by Inst Reg-percent'!$H$56</c:f>
              <c:strCache>
                <c:ptCount val="1"/>
                <c:pt idx="0">
                  <c:v>Female</c:v>
                </c:pt>
              </c:strCache>
            </c:strRef>
          </c:tx>
          <c:spPr>
            <a:solidFill>
              <a:srgbClr val="F8E0A4"/>
            </a:solidFill>
            <a:ln>
              <a:noFill/>
            </a:ln>
            <a:effectLst/>
          </c:spPr>
          <c:invertIfNegative val="0"/>
          <c:cat>
            <c:strRef>
              <c:f>'Comp by Inst Reg-percent'!$A$57:$A$60</c:f>
              <c:strCache>
                <c:ptCount val="4"/>
                <c:pt idx="0">
                  <c:v>Certificate</c:v>
                </c:pt>
                <c:pt idx="1">
                  <c:v>Associate</c:v>
                </c:pt>
                <c:pt idx="2">
                  <c:v>Bachelor's</c:v>
                </c:pt>
                <c:pt idx="3">
                  <c:v>Master's</c:v>
                </c:pt>
              </c:strCache>
            </c:strRef>
          </c:cat>
          <c:val>
            <c:numRef>
              <c:f>'Comp by Inst Reg-percent'!$H$57:$H$60</c:f>
              <c:numCache>
                <c:formatCode>0.0%</c:formatCode>
                <c:ptCount val="4"/>
                <c:pt idx="0">
                  <c:v>0.47627118644067795</c:v>
                </c:pt>
                <c:pt idx="1">
                  <c:v>0.54148349078664293</c:v>
                </c:pt>
                <c:pt idx="2">
                  <c:v>0.5569116398864401</c:v>
                </c:pt>
                <c:pt idx="3">
                  <c:v>0.51000842815002112</c:v>
                </c:pt>
              </c:numCache>
            </c:numRef>
          </c:val>
          <c:extLst>
            <c:ext xmlns:c16="http://schemas.microsoft.com/office/drawing/2014/chart" uri="{C3380CC4-5D6E-409C-BE32-E72D297353CC}">
              <c16:uniqueId val="{00000001-A212-4DF6-B2AA-D684A532A621}"/>
            </c:ext>
          </c:extLst>
        </c:ser>
        <c:dLbls>
          <c:showLegendKey val="0"/>
          <c:showVal val="0"/>
          <c:showCatName val="0"/>
          <c:showSerName val="0"/>
          <c:showPercent val="0"/>
          <c:showBubbleSize val="0"/>
        </c:dLbls>
        <c:gapWidth val="219"/>
        <c:overlap val="100"/>
        <c:axId val="720806368"/>
        <c:axId val="720806928"/>
      </c:barChart>
      <c:catAx>
        <c:axId val="720806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0806928"/>
        <c:crosses val="autoZero"/>
        <c:auto val="1"/>
        <c:lblAlgn val="ctr"/>
        <c:lblOffset val="100"/>
        <c:noMultiLvlLbl val="0"/>
      </c:catAx>
      <c:valAx>
        <c:axId val="72080692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0806368"/>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a:t>Completions</a:t>
            </a:r>
            <a:r>
              <a:rPr lang="en-US" sz="1200" baseline="0"/>
              <a:t> by Economically Disadvantaged Students </a:t>
            </a:r>
            <a:endParaRPr lang="en-US"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036670842281078"/>
          <c:y val="0.19595141700404858"/>
          <c:w val="0.85491106935496697"/>
          <c:h val="0.55533934776371574"/>
        </c:manualLayout>
      </c:layout>
      <c:barChart>
        <c:barDir val="col"/>
        <c:grouping val="stacked"/>
        <c:varyColors val="0"/>
        <c:ser>
          <c:idx val="0"/>
          <c:order val="0"/>
          <c:tx>
            <c:strRef>
              <c:f>'Comp by Inst Reg-percent'!$J$56</c:f>
              <c:strCache>
                <c:ptCount val="1"/>
                <c:pt idx="0">
                  <c:v>*Economically Disadvantaged</c:v>
                </c:pt>
              </c:strCache>
            </c:strRef>
          </c:tx>
          <c:spPr>
            <a:solidFill>
              <a:srgbClr val="8BD1E5"/>
            </a:solidFill>
            <a:ln>
              <a:noFill/>
            </a:ln>
            <a:effectLst/>
          </c:spPr>
          <c:invertIfNegative val="0"/>
          <c:cat>
            <c:strRef>
              <c:f>'Comp by Inst Reg-percent'!$A$57:$A$59</c:f>
              <c:strCache>
                <c:ptCount val="3"/>
                <c:pt idx="0">
                  <c:v>Certificate</c:v>
                </c:pt>
                <c:pt idx="1">
                  <c:v>Associate</c:v>
                </c:pt>
                <c:pt idx="2">
                  <c:v>Bachelor's</c:v>
                </c:pt>
              </c:strCache>
            </c:strRef>
          </c:cat>
          <c:val>
            <c:numRef>
              <c:f>'Comp by Inst Reg-percent'!$J$57:$J$59</c:f>
              <c:numCache>
                <c:formatCode>0.0%</c:formatCode>
                <c:ptCount val="3"/>
                <c:pt idx="0">
                  <c:v>0.34576271186440677</c:v>
                </c:pt>
                <c:pt idx="1">
                  <c:v>0.51379665138901875</c:v>
                </c:pt>
                <c:pt idx="2">
                  <c:v>0.3635379167032517</c:v>
                </c:pt>
              </c:numCache>
            </c:numRef>
          </c:val>
          <c:extLst>
            <c:ext xmlns:c16="http://schemas.microsoft.com/office/drawing/2014/chart" uri="{C3380CC4-5D6E-409C-BE32-E72D297353CC}">
              <c16:uniqueId val="{00000000-9C51-4BBD-AB9F-5458E9A48891}"/>
            </c:ext>
          </c:extLst>
        </c:ser>
        <c:dLbls>
          <c:showLegendKey val="0"/>
          <c:showVal val="0"/>
          <c:showCatName val="0"/>
          <c:showSerName val="0"/>
          <c:showPercent val="0"/>
          <c:showBubbleSize val="0"/>
        </c:dLbls>
        <c:gapWidth val="219"/>
        <c:overlap val="100"/>
        <c:axId val="922628880"/>
        <c:axId val="922629440"/>
        <c:extLst>
          <c:ext xmlns:c15="http://schemas.microsoft.com/office/drawing/2012/chart" uri="{02D57815-91ED-43cb-92C2-25804820EDAC}">
            <c15:filteredBarSeries>
              <c15:ser>
                <c:idx val="1"/>
                <c:order val="1"/>
                <c:tx>
                  <c:strRef>
                    <c:extLst>
                      <c:ext uri="{02D57815-91ED-43cb-92C2-25804820EDAC}">
                        <c15:formulaRef>
                          <c15:sqref>'Comp by Inst Reg-percent'!$K$56</c15:sqref>
                        </c15:formulaRef>
                      </c:ext>
                    </c:extLst>
                    <c:strCache>
                      <c:ptCount val="1"/>
                    </c:strCache>
                  </c:strRef>
                </c:tx>
                <c:spPr>
                  <a:solidFill>
                    <a:srgbClr val="00B189"/>
                  </a:solidFill>
                  <a:ln>
                    <a:noFill/>
                  </a:ln>
                  <a:effectLst/>
                </c:spPr>
                <c:invertIfNegative val="0"/>
                <c:cat>
                  <c:strRef>
                    <c:extLst>
                      <c:ext uri="{02D57815-91ED-43cb-92C2-25804820EDAC}">
                        <c15:formulaRef>
                          <c15:sqref>'Comp by Inst Reg-percent'!$A$57:$A$59</c15:sqref>
                        </c15:formulaRef>
                      </c:ext>
                    </c:extLst>
                    <c:strCache>
                      <c:ptCount val="3"/>
                      <c:pt idx="0">
                        <c:v>Certificate</c:v>
                      </c:pt>
                      <c:pt idx="1">
                        <c:v>Associate</c:v>
                      </c:pt>
                      <c:pt idx="2">
                        <c:v>Bachelor's</c:v>
                      </c:pt>
                    </c:strCache>
                  </c:strRef>
                </c:cat>
                <c:val>
                  <c:numRef>
                    <c:extLst>
                      <c:ext uri="{02D57815-91ED-43cb-92C2-25804820EDAC}">
                        <c15:formulaRef>
                          <c15:sqref>'Comp by Inst Reg-percent'!$K$57:$K$59</c15:sqref>
                        </c15:formulaRef>
                      </c:ext>
                    </c:extLst>
                    <c:numCache>
                      <c:formatCode>0.0%</c:formatCode>
                      <c:ptCount val="3"/>
                    </c:numCache>
                  </c:numRef>
                </c:val>
                <c:extLst>
                  <c:ext xmlns:c16="http://schemas.microsoft.com/office/drawing/2014/chart" uri="{C3380CC4-5D6E-409C-BE32-E72D297353CC}">
                    <c16:uniqueId val="{00000001-9C51-4BBD-AB9F-5458E9A48891}"/>
                  </c:ext>
                </c:extLst>
              </c15:ser>
            </c15:filteredBarSeries>
          </c:ext>
        </c:extLst>
      </c:barChart>
      <c:catAx>
        <c:axId val="9226288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2629440"/>
        <c:crosses val="autoZero"/>
        <c:auto val="1"/>
        <c:lblAlgn val="ctr"/>
        <c:lblOffset val="100"/>
        <c:noMultiLvlLbl val="0"/>
      </c:catAx>
      <c:valAx>
        <c:axId val="92262944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2628880"/>
        <c:crosses val="autoZero"/>
        <c:crossBetween val="between"/>
        <c:majorUnit val="0.2"/>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aseline="0"/>
              <a:t>Regional Graduation Rates of Fall 2011 FTUG Cohorts at Public CTCs</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557004593175853"/>
          <c:y val="0.20166666666666666"/>
          <c:w val="0.85623550962379702"/>
          <c:h val="0.47663910761154854"/>
        </c:manualLayout>
      </c:layout>
      <c:barChart>
        <c:barDir val="col"/>
        <c:grouping val="clustered"/>
        <c:varyColors val="0"/>
        <c:ser>
          <c:idx val="0"/>
          <c:order val="0"/>
          <c:tx>
            <c:strRef>
              <c:f>'6-Year Grad Rates'!$D$43</c:f>
              <c:strCache>
                <c:ptCount val="1"/>
                <c:pt idx="0">
                  <c:v>6-year</c:v>
                </c:pt>
              </c:strCache>
            </c:strRef>
          </c:tx>
          <c:spPr>
            <a:solidFill>
              <a:schemeClr val="accent1"/>
            </a:solidFill>
            <a:ln>
              <a:noFill/>
            </a:ln>
            <a:effectLst/>
          </c:spPr>
          <c:invertIfNegative val="0"/>
          <c:dPt>
            <c:idx val="0"/>
            <c:invertIfNegative val="0"/>
            <c:bubble3D val="0"/>
            <c:spPr>
              <a:solidFill>
                <a:srgbClr val="005F84"/>
              </a:solidFill>
              <a:ln>
                <a:noFill/>
              </a:ln>
              <a:effectLst/>
            </c:spPr>
            <c:extLst>
              <c:ext xmlns:c16="http://schemas.microsoft.com/office/drawing/2014/chart" uri="{C3380CC4-5D6E-409C-BE32-E72D297353CC}">
                <c16:uniqueId val="{00000001-33E7-46CB-9EBD-B8ABF069B12E}"/>
              </c:ext>
            </c:extLst>
          </c:dPt>
          <c:dPt>
            <c:idx val="1"/>
            <c:invertIfNegative val="0"/>
            <c:bubble3D val="0"/>
            <c:spPr>
              <a:pattFill prst="pct50">
                <a:fgClr>
                  <a:srgbClr val="005F84"/>
                </a:fgClr>
                <a:bgClr>
                  <a:schemeClr val="bg1"/>
                </a:bgClr>
              </a:pattFill>
              <a:ln>
                <a:noFill/>
              </a:ln>
              <a:effectLst/>
            </c:spPr>
            <c:extLst>
              <c:ext xmlns:c16="http://schemas.microsoft.com/office/drawing/2014/chart" uri="{C3380CC4-5D6E-409C-BE32-E72D297353CC}">
                <c16:uniqueId val="{00000003-33E7-46CB-9EBD-B8ABF069B12E}"/>
              </c:ext>
            </c:extLst>
          </c:dPt>
          <c:dPt>
            <c:idx val="2"/>
            <c:invertIfNegative val="0"/>
            <c:bubble3D val="0"/>
            <c:spPr>
              <a:solidFill>
                <a:srgbClr val="00B189"/>
              </a:solidFill>
              <a:ln>
                <a:noFill/>
              </a:ln>
              <a:effectLst/>
            </c:spPr>
            <c:extLst>
              <c:ext xmlns:c16="http://schemas.microsoft.com/office/drawing/2014/chart" uri="{C3380CC4-5D6E-409C-BE32-E72D297353CC}">
                <c16:uniqueId val="{00000005-33E7-46CB-9EBD-B8ABF069B12E}"/>
              </c:ext>
            </c:extLst>
          </c:dPt>
          <c:dPt>
            <c:idx val="3"/>
            <c:invertIfNegative val="0"/>
            <c:bubble3D val="0"/>
            <c:spPr>
              <a:solidFill>
                <a:srgbClr val="00B189"/>
              </a:solidFill>
              <a:ln>
                <a:noFill/>
              </a:ln>
              <a:effectLst/>
            </c:spPr>
            <c:extLst>
              <c:ext xmlns:c16="http://schemas.microsoft.com/office/drawing/2014/chart" uri="{C3380CC4-5D6E-409C-BE32-E72D297353CC}">
                <c16:uniqueId val="{00000007-33E7-46CB-9EBD-B8ABF069B12E}"/>
              </c:ext>
            </c:extLst>
          </c:dPt>
          <c:dPt>
            <c:idx val="4"/>
            <c:invertIfNegative val="0"/>
            <c:bubble3D val="0"/>
            <c:spPr>
              <a:pattFill prst="pct50">
                <a:fgClr>
                  <a:srgbClr val="00B189"/>
                </a:fgClr>
                <a:bgClr>
                  <a:schemeClr val="bg1"/>
                </a:bgClr>
              </a:pattFill>
              <a:ln>
                <a:noFill/>
              </a:ln>
              <a:effectLst/>
            </c:spPr>
            <c:extLst>
              <c:ext xmlns:c16="http://schemas.microsoft.com/office/drawing/2014/chart" uri="{C3380CC4-5D6E-409C-BE32-E72D297353CC}">
                <c16:uniqueId val="{00000009-33E7-46CB-9EBD-B8ABF069B12E}"/>
              </c:ext>
            </c:extLst>
          </c:dPt>
          <c:dPt>
            <c:idx val="5"/>
            <c:invertIfNegative val="0"/>
            <c:bubble3D val="0"/>
            <c:spPr>
              <a:pattFill prst="pct50">
                <a:fgClr>
                  <a:srgbClr val="FFC000"/>
                </a:fgClr>
                <a:bgClr>
                  <a:schemeClr val="bg1"/>
                </a:bgClr>
              </a:pattFill>
              <a:ln>
                <a:noFill/>
              </a:ln>
              <a:effectLst/>
            </c:spPr>
            <c:extLst>
              <c:ext xmlns:c16="http://schemas.microsoft.com/office/drawing/2014/chart" uri="{C3380CC4-5D6E-409C-BE32-E72D297353CC}">
                <c16:uniqueId val="{0000000B-33E7-46CB-9EBD-B8ABF069B12E}"/>
              </c:ext>
            </c:extLst>
          </c:dPt>
          <c:dPt>
            <c:idx val="6"/>
            <c:invertIfNegative val="0"/>
            <c:bubble3D val="0"/>
            <c:spPr>
              <a:solidFill>
                <a:srgbClr val="F6B11A"/>
              </a:solidFill>
              <a:ln>
                <a:noFill/>
              </a:ln>
              <a:effectLst/>
            </c:spPr>
            <c:extLst>
              <c:ext xmlns:c16="http://schemas.microsoft.com/office/drawing/2014/chart" uri="{C3380CC4-5D6E-409C-BE32-E72D297353CC}">
                <c16:uniqueId val="{0000000D-33E7-46CB-9EBD-B8ABF069B12E}"/>
              </c:ext>
            </c:extLst>
          </c:dPt>
          <c:dPt>
            <c:idx val="7"/>
            <c:invertIfNegative val="0"/>
            <c:bubble3D val="0"/>
            <c:spPr>
              <a:pattFill prst="pct50">
                <a:fgClr>
                  <a:srgbClr val="F6B11A"/>
                </a:fgClr>
                <a:bgClr>
                  <a:schemeClr val="bg1"/>
                </a:bgClr>
              </a:pattFill>
              <a:ln>
                <a:noFill/>
              </a:ln>
              <a:effectLst/>
            </c:spPr>
            <c:extLst>
              <c:ext xmlns:c16="http://schemas.microsoft.com/office/drawing/2014/chart" uri="{C3380CC4-5D6E-409C-BE32-E72D297353CC}">
                <c16:uniqueId val="{0000000F-33E7-46CB-9EBD-B8ABF069B12E}"/>
              </c:ext>
            </c:extLst>
          </c:dPt>
          <c:dPt>
            <c:idx val="8"/>
            <c:invertIfNegative val="0"/>
            <c:bubble3D val="0"/>
            <c:spPr>
              <a:pattFill prst="pct50">
                <a:fgClr>
                  <a:srgbClr val="F6B11A"/>
                </a:fgClr>
                <a:bgClr>
                  <a:schemeClr val="bg1"/>
                </a:bgClr>
              </a:pattFill>
              <a:ln>
                <a:noFill/>
              </a:ln>
              <a:effectLst/>
            </c:spPr>
            <c:extLst>
              <c:ext xmlns:c16="http://schemas.microsoft.com/office/drawing/2014/chart" uri="{C3380CC4-5D6E-409C-BE32-E72D297353CC}">
                <c16:uniqueId val="{00000011-33E7-46CB-9EBD-B8ABF069B12E}"/>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'6-Year Grad Rates'!$A$55:$C$65</c:f>
              <c:multiLvlStrCache>
                <c:ptCount val="11"/>
                <c:lvl>
                  <c:pt idx="0">
                    <c:v>F</c:v>
                  </c:pt>
                  <c:pt idx="1">
                    <c:v>M</c:v>
                  </c:pt>
                  <c:pt idx="3">
                    <c:v>F</c:v>
                  </c:pt>
                  <c:pt idx="4">
                    <c:v>M</c:v>
                  </c:pt>
                  <c:pt idx="6">
                    <c:v>F</c:v>
                  </c:pt>
                  <c:pt idx="7">
                    <c:v>M</c:v>
                  </c:pt>
                  <c:pt idx="9">
                    <c:v>F</c:v>
                  </c:pt>
                  <c:pt idx="10">
                    <c:v>M</c:v>
                  </c:pt>
                </c:lvl>
                <c:lvl>
                  <c:pt idx="0">
                    <c:v>White</c:v>
                  </c:pt>
                  <c:pt idx="3">
                    <c:v>Hispanic</c:v>
                  </c:pt>
                  <c:pt idx="6">
                    <c:v>African American</c:v>
                  </c:pt>
                  <c:pt idx="9">
                    <c:v>Other</c:v>
                  </c:pt>
                </c:lvl>
                <c:lvl>
                  <c:pt idx="0">
                    <c:v>Central Texas</c:v>
                  </c:pt>
                </c:lvl>
              </c:multiLvlStrCache>
            </c:multiLvlStrRef>
          </c:cat>
          <c:val>
            <c:numRef>
              <c:f>'6-Year Grad Rates'!$D$55:$D$65</c:f>
              <c:numCache>
                <c:formatCode>0.0%</c:formatCode>
                <c:ptCount val="11"/>
                <c:pt idx="0">
                  <c:v>0.38039673278879815</c:v>
                </c:pt>
                <c:pt idx="1">
                  <c:v>0.3452914798206278</c:v>
                </c:pt>
                <c:pt idx="3">
                  <c:v>0.36415094339622639</c:v>
                </c:pt>
                <c:pt idx="4">
                  <c:v>0.30264279624893436</c:v>
                </c:pt>
                <c:pt idx="6">
                  <c:v>0.15692307692307692</c:v>
                </c:pt>
                <c:pt idx="7">
                  <c:v>0.13649425287356323</c:v>
                </c:pt>
                <c:pt idx="9">
                  <c:v>0.39189189189189189</c:v>
                </c:pt>
                <c:pt idx="10">
                  <c:v>0.28183716075156579</c:v>
                </c:pt>
              </c:numCache>
            </c:numRef>
          </c:val>
          <c:extLst>
            <c:ext xmlns:c16="http://schemas.microsoft.com/office/drawing/2014/chart" uri="{C3380CC4-5D6E-409C-BE32-E72D297353CC}">
              <c16:uniqueId val="{00000012-33E7-46CB-9EBD-B8ABF069B12E}"/>
            </c:ext>
          </c:extLst>
        </c:ser>
        <c:dLbls>
          <c:dLblPos val="outEnd"/>
          <c:showLegendKey val="0"/>
          <c:showVal val="1"/>
          <c:showCatName val="0"/>
          <c:showSerName val="0"/>
          <c:showPercent val="0"/>
          <c:showBubbleSize val="0"/>
        </c:dLbls>
        <c:gapWidth val="75"/>
        <c:axId val="903760400"/>
        <c:axId val="903760960"/>
      </c:barChart>
      <c:catAx>
        <c:axId val="903760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903760960"/>
        <c:crosses val="autoZero"/>
        <c:auto val="1"/>
        <c:lblAlgn val="ctr"/>
        <c:lblOffset val="100"/>
        <c:noMultiLvlLbl val="0"/>
      </c:catAx>
      <c:valAx>
        <c:axId val="903760960"/>
        <c:scaling>
          <c:orientation val="minMax"/>
          <c:max val="0.8"/>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3760400"/>
        <c:crosses val="autoZero"/>
        <c:crossBetween val="between"/>
        <c:majorUnit val="0.2"/>
        <c:minorUnit val="0.15000000000000002"/>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a:t>Regional </a:t>
            </a:r>
            <a:r>
              <a:rPr lang="en-US" sz="1200" baseline="0"/>
              <a:t>Graduation Rates of Fall 2011 FTUG Cohorts at Public Universities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237095363079615"/>
          <c:y val="0.28043360433604336"/>
          <c:w val="0.86059200933216684"/>
          <c:h val="0.40571837056953247"/>
        </c:manualLayout>
      </c:layout>
      <c:barChart>
        <c:barDir val="col"/>
        <c:grouping val="clustered"/>
        <c:varyColors val="0"/>
        <c:ser>
          <c:idx val="0"/>
          <c:order val="0"/>
          <c:tx>
            <c:strRef>
              <c:f>'6-Year Grad Rates'!$D$12</c:f>
              <c:strCache>
                <c:ptCount val="1"/>
                <c:pt idx="0">
                  <c:v>6-year</c:v>
                </c:pt>
              </c:strCache>
            </c:strRef>
          </c:tx>
          <c:spPr>
            <a:solidFill>
              <a:schemeClr val="accent1"/>
            </a:solidFill>
            <a:ln>
              <a:noFill/>
            </a:ln>
            <a:effectLst/>
          </c:spPr>
          <c:invertIfNegative val="0"/>
          <c:dPt>
            <c:idx val="0"/>
            <c:invertIfNegative val="0"/>
            <c:bubble3D val="0"/>
            <c:spPr>
              <a:solidFill>
                <a:srgbClr val="005F84"/>
              </a:solidFill>
              <a:ln>
                <a:noFill/>
              </a:ln>
              <a:effectLst/>
            </c:spPr>
            <c:extLst>
              <c:ext xmlns:c16="http://schemas.microsoft.com/office/drawing/2014/chart" uri="{C3380CC4-5D6E-409C-BE32-E72D297353CC}">
                <c16:uniqueId val="{00000001-A392-408F-ACB4-2B2909721AF0}"/>
              </c:ext>
            </c:extLst>
          </c:dPt>
          <c:dPt>
            <c:idx val="1"/>
            <c:invertIfNegative val="0"/>
            <c:bubble3D val="0"/>
            <c:spPr>
              <a:pattFill prst="pct50">
                <a:fgClr>
                  <a:srgbClr val="005F84"/>
                </a:fgClr>
                <a:bgClr>
                  <a:schemeClr val="bg1"/>
                </a:bgClr>
              </a:pattFill>
              <a:ln>
                <a:noFill/>
              </a:ln>
              <a:effectLst/>
            </c:spPr>
            <c:extLst>
              <c:ext xmlns:c16="http://schemas.microsoft.com/office/drawing/2014/chart" uri="{C3380CC4-5D6E-409C-BE32-E72D297353CC}">
                <c16:uniqueId val="{00000003-A392-408F-ACB4-2B2909721AF0}"/>
              </c:ext>
            </c:extLst>
          </c:dPt>
          <c:dPt>
            <c:idx val="2"/>
            <c:invertIfNegative val="0"/>
            <c:bubble3D val="0"/>
            <c:spPr>
              <a:solidFill>
                <a:srgbClr val="00B189"/>
              </a:solidFill>
              <a:ln>
                <a:noFill/>
              </a:ln>
              <a:effectLst/>
            </c:spPr>
            <c:extLst>
              <c:ext xmlns:c16="http://schemas.microsoft.com/office/drawing/2014/chart" uri="{C3380CC4-5D6E-409C-BE32-E72D297353CC}">
                <c16:uniqueId val="{00000005-A392-408F-ACB4-2B2909721AF0}"/>
              </c:ext>
            </c:extLst>
          </c:dPt>
          <c:dPt>
            <c:idx val="3"/>
            <c:invertIfNegative val="0"/>
            <c:bubble3D val="0"/>
            <c:spPr>
              <a:solidFill>
                <a:srgbClr val="00B189"/>
              </a:solidFill>
              <a:ln>
                <a:noFill/>
              </a:ln>
              <a:effectLst/>
            </c:spPr>
            <c:extLst>
              <c:ext xmlns:c16="http://schemas.microsoft.com/office/drawing/2014/chart" uri="{C3380CC4-5D6E-409C-BE32-E72D297353CC}">
                <c16:uniqueId val="{00000007-A392-408F-ACB4-2B2909721AF0}"/>
              </c:ext>
            </c:extLst>
          </c:dPt>
          <c:dPt>
            <c:idx val="4"/>
            <c:invertIfNegative val="0"/>
            <c:bubble3D val="0"/>
            <c:spPr>
              <a:pattFill prst="pct50">
                <a:fgClr>
                  <a:srgbClr val="00B189"/>
                </a:fgClr>
                <a:bgClr>
                  <a:schemeClr val="bg1"/>
                </a:bgClr>
              </a:pattFill>
              <a:ln>
                <a:noFill/>
              </a:ln>
              <a:effectLst/>
            </c:spPr>
            <c:extLst>
              <c:ext xmlns:c16="http://schemas.microsoft.com/office/drawing/2014/chart" uri="{C3380CC4-5D6E-409C-BE32-E72D297353CC}">
                <c16:uniqueId val="{00000009-A392-408F-ACB4-2B2909721AF0}"/>
              </c:ext>
            </c:extLst>
          </c:dPt>
          <c:dPt>
            <c:idx val="5"/>
            <c:invertIfNegative val="0"/>
            <c:bubble3D val="0"/>
            <c:spPr>
              <a:pattFill prst="pct50">
                <a:fgClr>
                  <a:srgbClr val="F6B11A"/>
                </a:fgClr>
                <a:bgClr>
                  <a:schemeClr val="bg1"/>
                </a:bgClr>
              </a:pattFill>
              <a:ln>
                <a:noFill/>
              </a:ln>
              <a:effectLst/>
            </c:spPr>
            <c:extLst>
              <c:ext xmlns:c16="http://schemas.microsoft.com/office/drawing/2014/chart" uri="{C3380CC4-5D6E-409C-BE32-E72D297353CC}">
                <c16:uniqueId val="{0000000B-A392-408F-ACB4-2B2909721AF0}"/>
              </c:ext>
            </c:extLst>
          </c:dPt>
          <c:dPt>
            <c:idx val="6"/>
            <c:invertIfNegative val="0"/>
            <c:bubble3D val="0"/>
            <c:spPr>
              <a:solidFill>
                <a:srgbClr val="F6B11A"/>
              </a:solidFill>
              <a:ln>
                <a:noFill/>
              </a:ln>
              <a:effectLst/>
            </c:spPr>
            <c:extLst>
              <c:ext xmlns:c16="http://schemas.microsoft.com/office/drawing/2014/chart" uri="{C3380CC4-5D6E-409C-BE32-E72D297353CC}">
                <c16:uniqueId val="{0000000D-A392-408F-ACB4-2B2909721AF0}"/>
              </c:ext>
            </c:extLst>
          </c:dPt>
          <c:dPt>
            <c:idx val="7"/>
            <c:invertIfNegative val="0"/>
            <c:bubble3D val="0"/>
            <c:spPr>
              <a:pattFill prst="pct50">
                <a:fgClr>
                  <a:srgbClr val="F6B11A"/>
                </a:fgClr>
                <a:bgClr>
                  <a:schemeClr val="bg1"/>
                </a:bgClr>
              </a:pattFill>
              <a:ln>
                <a:noFill/>
              </a:ln>
              <a:effectLst/>
            </c:spPr>
            <c:extLst>
              <c:ext xmlns:c16="http://schemas.microsoft.com/office/drawing/2014/chart" uri="{C3380CC4-5D6E-409C-BE32-E72D297353CC}">
                <c16:uniqueId val="{0000000F-A392-408F-ACB4-2B2909721AF0}"/>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'6-Year Grad Rates'!$A$24:$C$34</c:f>
              <c:multiLvlStrCache>
                <c:ptCount val="11"/>
                <c:lvl>
                  <c:pt idx="0">
                    <c:v>F</c:v>
                  </c:pt>
                  <c:pt idx="1">
                    <c:v>M</c:v>
                  </c:pt>
                  <c:pt idx="3">
                    <c:v>F</c:v>
                  </c:pt>
                  <c:pt idx="4">
                    <c:v>M</c:v>
                  </c:pt>
                  <c:pt idx="6">
                    <c:v>F</c:v>
                  </c:pt>
                  <c:pt idx="7">
                    <c:v>M</c:v>
                  </c:pt>
                  <c:pt idx="9">
                    <c:v>F</c:v>
                  </c:pt>
                  <c:pt idx="10">
                    <c:v>M</c:v>
                  </c:pt>
                </c:lvl>
                <c:lvl>
                  <c:pt idx="0">
                    <c:v>White</c:v>
                  </c:pt>
                  <c:pt idx="3">
                    <c:v>Hispanic</c:v>
                  </c:pt>
                  <c:pt idx="6">
                    <c:v>African American</c:v>
                  </c:pt>
                  <c:pt idx="9">
                    <c:v>Other</c:v>
                  </c:pt>
                </c:lvl>
                <c:lvl>
                  <c:pt idx="0">
                    <c:v>Central Texas</c:v>
                  </c:pt>
                </c:lvl>
              </c:multiLvlStrCache>
            </c:multiLvlStrRef>
          </c:cat>
          <c:val>
            <c:numRef>
              <c:f>'6-Year Grad Rates'!$D$24:$D$34</c:f>
              <c:numCache>
                <c:formatCode>0.0%</c:formatCode>
                <c:ptCount val="11"/>
                <c:pt idx="0">
                  <c:v>0.87963121051732973</c:v>
                </c:pt>
                <c:pt idx="1">
                  <c:v>0.79292527821939585</c:v>
                </c:pt>
                <c:pt idx="3">
                  <c:v>0.78455445544554459</c:v>
                </c:pt>
                <c:pt idx="4">
                  <c:v>0.67472306143001004</c:v>
                </c:pt>
                <c:pt idx="6">
                  <c:v>0.72376543209876543</c:v>
                </c:pt>
                <c:pt idx="7">
                  <c:v>0.55472636815920395</c:v>
                </c:pt>
                <c:pt idx="9">
                  <c:v>0.8865096359743041</c:v>
                </c:pt>
                <c:pt idx="10">
                  <c:v>0.83519761372110368</c:v>
                </c:pt>
              </c:numCache>
            </c:numRef>
          </c:val>
          <c:extLst>
            <c:ext xmlns:c16="http://schemas.microsoft.com/office/drawing/2014/chart" uri="{C3380CC4-5D6E-409C-BE32-E72D297353CC}">
              <c16:uniqueId val="{00000010-A392-408F-ACB4-2B2909721AF0}"/>
            </c:ext>
          </c:extLst>
        </c:ser>
        <c:dLbls>
          <c:showLegendKey val="0"/>
          <c:showVal val="0"/>
          <c:showCatName val="0"/>
          <c:showSerName val="0"/>
          <c:showPercent val="0"/>
          <c:showBubbleSize val="0"/>
        </c:dLbls>
        <c:gapWidth val="75"/>
        <c:axId val="903763200"/>
        <c:axId val="229176624"/>
      </c:barChart>
      <c:catAx>
        <c:axId val="903763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29176624"/>
        <c:crosses val="autoZero"/>
        <c:auto val="1"/>
        <c:lblAlgn val="ctr"/>
        <c:lblOffset val="100"/>
        <c:noMultiLvlLbl val="0"/>
      </c:catAx>
      <c:valAx>
        <c:axId val="229176624"/>
        <c:scaling>
          <c:orientation val="minMax"/>
          <c:max val="0.9"/>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3763200"/>
        <c:crosses val="autoZero"/>
        <c:crossBetween val="between"/>
        <c:majorUnit val="0.2"/>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400" b="0" i="0" u="none" strike="noStrike" kern="1200" spc="0" baseline="0">
                <a:solidFill>
                  <a:sysClr val="windowText" lastClr="000000">
                    <a:lumMod val="65000"/>
                    <a:lumOff val="35000"/>
                  </a:sysClr>
                </a:solidFill>
                <a:latin typeface="+mn-lt"/>
                <a:ea typeface="+mn-ea"/>
                <a:cs typeface="+mn-cs"/>
              </a:defRPr>
            </a:pPr>
            <a:r>
              <a:rPr lang="en-US" sz="1200" b="0" i="0" u="none" strike="noStrike" kern="1200" spc="0" baseline="0">
                <a:solidFill>
                  <a:sysClr val="windowText" lastClr="000000">
                    <a:lumMod val="65000"/>
                    <a:lumOff val="35000"/>
                  </a:sysClr>
                </a:solidFill>
                <a:latin typeface="+mn-lt"/>
                <a:ea typeface="+mn-ea"/>
                <a:cs typeface="+mn-cs"/>
              </a:rPr>
              <a:t>Statewide Graduation Rates of Fall 2011 FTUG Cohorts at Public Universities</a:t>
            </a:r>
          </a:p>
        </c:rich>
      </c:tx>
      <c:overlay val="0"/>
      <c:spPr>
        <a:noFill/>
        <a:ln>
          <a:noFill/>
        </a:ln>
        <a:effectLst/>
      </c:spPr>
      <c:txPr>
        <a:bodyPr rot="0" spcFirstLastPara="1" vertOverflow="ellipsis" vert="horz" wrap="square" anchor="ctr" anchorCtr="1"/>
        <a:lstStyle/>
        <a:p>
          <a:pPr algn="ctr" rtl="0">
            <a:defRPr lang="en-US" sz="14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manualLayout>
          <c:layoutTarget val="inner"/>
          <c:xMode val="edge"/>
          <c:yMode val="edge"/>
          <c:x val="0.10237095363079615"/>
          <c:y val="0.26720867208672089"/>
          <c:w val="0.86059200933216684"/>
          <c:h val="0.41894330281885495"/>
        </c:manualLayout>
      </c:layout>
      <c:barChart>
        <c:barDir val="col"/>
        <c:grouping val="clustered"/>
        <c:varyColors val="0"/>
        <c:ser>
          <c:idx val="0"/>
          <c:order val="0"/>
          <c:tx>
            <c:strRef>
              <c:f>[1]HighPlains!$D$12</c:f>
              <c:strCache>
                <c:ptCount val="1"/>
                <c:pt idx="0">
                  <c:v>6-year</c:v>
                </c:pt>
              </c:strCache>
            </c:strRef>
          </c:tx>
          <c:spPr>
            <a:solidFill>
              <a:schemeClr val="accent1"/>
            </a:solidFill>
            <a:ln>
              <a:noFill/>
            </a:ln>
            <a:effectLst/>
          </c:spPr>
          <c:invertIfNegative val="0"/>
          <c:dPt>
            <c:idx val="0"/>
            <c:invertIfNegative val="0"/>
            <c:bubble3D val="0"/>
            <c:spPr>
              <a:solidFill>
                <a:srgbClr val="005F84"/>
              </a:solidFill>
              <a:ln>
                <a:noFill/>
              </a:ln>
              <a:effectLst/>
            </c:spPr>
            <c:extLst>
              <c:ext xmlns:c16="http://schemas.microsoft.com/office/drawing/2014/chart" uri="{C3380CC4-5D6E-409C-BE32-E72D297353CC}">
                <c16:uniqueId val="{00000001-DC1C-41A8-9B13-79584E6D1665}"/>
              </c:ext>
            </c:extLst>
          </c:dPt>
          <c:dPt>
            <c:idx val="1"/>
            <c:invertIfNegative val="0"/>
            <c:bubble3D val="0"/>
            <c:spPr>
              <a:pattFill prst="pct50">
                <a:fgClr>
                  <a:srgbClr val="005F84"/>
                </a:fgClr>
                <a:bgClr>
                  <a:schemeClr val="bg1"/>
                </a:bgClr>
              </a:pattFill>
              <a:ln>
                <a:noFill/>
              </a:ln>
              <a:effectLst/>
            </c:spPr>
            <c:extLst>
              <c:ext xmlns:c16="http://schemas.microsoft.com/office/drawing/2014/chart" uri="{C3380CC4-5D6E-409C-BE32-E72D297353CC}">
                <c16:uniqueId val="{00000003-DC1C-41A8-9B13-79584E6D1665}"/>
              </c:ext>
            </c:extLst>
          </c:dPt>
          <c:dPt>
            <c:idx val="2"/>
            <c:invertIfNegative val="0"/>
            <c:bubble3D val="0"/>
            <c:spPr>
              <a:solidFill>
                <a:srgbClr val="00B189"/>
              </a:solidFill>
              <a:ln>
                <a:noFill/>
              </a:ln>
              <a:effectLst/>
            </c:spPr>
            <c:extLst>
              <c:ext xmlns:c16="http://schemas.microsoft.com/office/drawing/2014/chart" uri="{C3380CC4-5D6E-409C-BE32-E72D297353CC}">
                <c16:uniqueId val="{00000005-DC1C-41A8-9B13-79584E6D1665}"/>
              </c:ext>
            </c:extLst>
          </c:dPt>
          <c:dPt>
            <c:idx val="3"/>
            <c:invertIfNegative val="0"/>
            <c:bubble3D val="0"/>
            <c:spPr>
              <a:solidFill>
                <a:srgbClr val="00B189"/>
              </a:solidFill>
              <a:ln>
                <a:noFill/>
              </a:ln>
              <a:effectLst/>
            </c:spPr>
            <c:extLst>
              <c:ext xmlns:c16="http://schemas.microsoft.com/office/drawing/2014/chart" uri="{C3380CC4-5D6E-409C-BE32-E72D297353CC}">
                <c16:uniqueId val="{00000007-DC1C-41A8-9B13-79584E6D1665}"/>
              </c:ext>
            </c:extLst>
          </c:dPt>
          <c:dPt>
            <c:idx val="4"/>
            <c:invertIfNegative val="0"/>
            <c:bubble3D val="0"/>
            <c:spPr>
              <a:pattFill prst="pct50">
                <a:fgClr>
                  <a:srgbClr val="00B189"/>
                </a:fgClr>
                <a:bgClr>
                  <a:schemeClr val="bg1"/>
                </a:bgClr>
              </a:pattFill>
              <a:ln>
                <a:noFill/>
              </a:ln>
              <a:effectLst/>
            </c:spPr>
            <c:extLst>
              <c:ext xmlns:c16="http://schemas.microsoft.com/office/drawing/2014/chart" uri="{C3380CC4-5D6E-409C-BE32-E72D297353CC}">
                <c16:uniqueId val="{00000009-DC1C-41A8-9B13-79584E6D1665}"/>
              </c:ext>
            </c:extLst>
          </c:dPt>
          <c:dPt>
            <c:idx val="5"/>
            <c:invertIfNegative val="0"/>
            <c:bubble3D val="0"/>
            <c:spPr>
              <a:pattFill prst="pct50">
                <a:fgClr>
                  <a:srgbClr val="F6B11A"/>
                </a:fgClr>
                <a:bgClr>
                  <a:schemeClr val="bg1"/>
                </a:bgClr>
              </a:pattFill>
              <a:ln>
                <a:noFill/>
              </a:ln>
              <a:effectLst/>
            </c:spPr>
            <c:extLst>
              <c:ext xmlns:c16="http://schemas.microsoft.com/office/drawing/2014/chart" uri="{C3380CC4-5D6E-409C-BE32-E72D297353CC}">
                <c16:uniqueId val="{0000000B-DC1C-41A8-9B13-79584E6D1665}"/>
              </c:ext>
            </c:extLst>
          </c:dPt>
          <c:dPt>
            <c:idx val="6"/>
            <c:invertIfNegative val="0"/>
            <c:bubble3D val="0"/>
            <c:spPr>
              <a:solidFill>
                <a:srgbClr val="F6B11A"/>
              </a:solidFill>
              <a:ln>
                <a:noFill/>
              </a:ln>
              <a:effectLst/>
            </c:spPr>
            <c:extLst>
              <c:ext xmlns:c16="http://schemas.microsoft.com/office/drawing/2014/chart" uri="{C3380CC4-5D6E-409C-BE32-E72D297353CC}">
                <c16:uniqueId val="{0000000D-DC1C-41A8-9B13-79584E6D1665}"/>
              </c:ext>
            </c:extLst>
          </c:dPt>
          <c:dPt>
            <c:idx val="7"/>
            <c:invertIfNegative val="0"/>
            <c:bubble3D val="0"/>
            <c:spPr>
              <a:pattFill prst="pct50">
                <a:fgClr>
                  <a:srgbClr val="F6B11A"/>
                </a:fgClr>
                <a:bgClr>
                  <a:schemeClr val="bg1"/>
                </a:bgClr>
              </a:pattFill>
              <a:ln>
                <a:noFill/>
              </a:ln>
              <a:effectLst/>
            </c:spPr>
            <c:extLst>
              <c:ext xmlns:c16="http://schemas.microsoft.com/office/drawing/2014/chart" uri="{C3380CC4-5D6E-409C-BE32-E72D297353CC}">
                <c16:uniqueId val="{0000000F-DC1C-41A8-9B13-79584E6D1665}"/>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[1]HighPlains!$A$13:$C$23</c:f>
              <c:multiLvlStrCache>
                <c:ptCount val="11"/>
                <c:lvl>
                  <c:pt idx="0">
                    <c:v>F</c:v>
                  </c:pt>
                  <c:pt idx="1">
                    <c:v>M</c:v>
                  </c:pt>
                  <c:pt idx="3">
                    <c:v>F</c:v>
                  </c:pt>
                  <c:pt idx="4">
                    <c:v>M</c:v>
                  </c:pt>
                  <c:pt idx="6">
                    <c:v>F</c:v>
                  </c:pt>
                  <c:pt idx="7">
                    <c:v>M</c:v>
                  </c:pt>
                  <c:pt idx="9">
                    <c:v>F</c:v>
                  </c:pt>
                  <c:pt idx="10">
                    <c:v>M</c:v>
                  </c:pt>
                </c:lvl>
                <c:lvl>
                  <c:pt idx="0">
                    <c:v>White</c:v>
                  </c:pt>
                  <c:pt idx="3">
                    <c:v>Hispanic</c:v>
                  </c:pt>
                  <c:pt idx="6">
                    <c:v>African American</c:v>
                  </c:pt>
                  <c:pt idx="9">
                    <c:v>Other</c:v>
                  </c:pt>
                </c:lvl>
                <c:lvl>
                  <c:pt idx="0">
                    <c:v>Statewide</c:v>
                  </c:pt>
                </c:lvl>
              </c:multiLvlStrCache>
            </c:multiLvlStrRef>
          </c:cat>
          <c:val>
            <c:numRef>
              <c:f>[1]HighPlains!$D$13:$D$23</c:f>
              <c:numCache>
                <c:formatCode>General</c:formatCode>
                <c:ptCount val="11"/>
                <c:pt idx="0">
                  <c:v>0.74314430244941421</c:v>
                </c:pt>
                <c:pt idx="1">
                  <c:v>0.64131328995587467</c:v>
                </c:pt>
                <c:pt idx="3">
                  <c:v>0.58735191056232272</c:v>
                </c:pt>
                <c:pt idx="4">
                  <c:v>0.47233914612146727</c:v>
                </c:pt>
                <c:pt idx="6">
                  <c:v>0.48476936466492604</c:v>
                </c:pt>
                <c:pt idx="7">
                  <c:v>0.36019952743502232</c:v>
                </c:pt>
                <c:pt idx="9">
                  <c:v>0.76011701608971238</c:v>
                </c:pt>
                <c:pt idx="10">
                  <c:v>0.66257526632700325</c:v>
                </c:pt>
              </c:numCache>
            </c:numRef>
          </c:val>
          <c:extLst>
            <c:ext xmlns:c16="http://schemas.microsoft.com/office/drawing/2014/chart" uri="{C3380CC4-5D6E-409C-BE32-E72D297353CC}">
              <c16:uniqueId val="{00000010-DC1C-41A8-9B13-79584E6D1665}"/>
            </c:ext>
          </c:extLst>
        </c:ser>
        <c:dLbls>
          <c:showLegendKey val="0"/>
          <c:showVal val="0"/>
          <c:showCatName val="0"/>
          <c:showSerName val="0"/>
          <c:showPercent val="0"/>
          <c:showBubbleSize val="0"/>
        </c:dLbls>
        <c:gapWidth val="75"/>
        <c:axId val="229178864"/>
        <c:axId val="229179424"/>
      </c:barChart>
      <c:catAx>
        <c:axId val="2291788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229179424"/>
        <c:crosses val="autoZero"/>
        <c:auto val="1"/>
        <c:lblAlgn val="ctr"/>
        <c:lblOffset val="100"/>
        <c:noMultiLvlLbl val="0"/>
      </c:catAx>
      <c:valAx>
        <c:axId val="229179424"/>
        <c:scaling>
          <c:orientation val="minMax"/>
          <c:max val="0.8"/>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29178864"/>
        <c:crosses val="autoZero"/>
        <c:crossBetween val="midCat"/>
        <c:majorUnit val="0.2"/>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1200" b="0" i="0" u="none" strike="noStrike" kern="1200" spc="0" baseline="0">
                <a:solidFill>
                  <a:sysClr val="windowText" lastClr="000000">
                    <a:lumMod val="65000"/>
                    <a:lumOff val="35000"/>
                  </a:sysClr>
                </a:solidFill>
                <a:latin typeface="+mn-lt"/>
                <a:ea typeface="+mn-ea"/>
                <a:cs typeface="+mn-cs"/>
              </a:defRPr>
            </a:pPr>
            <a:r>
              <a:rPr lang="en-US" sz="1200" b="0" i="0" u="none" strike="noStrike" kern="1200" spc="0" baseline="0">
                <a:solidFill>
                  <a:sysClr val="windowText" lastClr="000000">
                    <a:lumMod val="65000"/>
                    <a:lumOff val="35000"/>
                  </a:sysClr>
                </a:solidFill>
                <a:latin typeface="+mn-lt"/>
                <a:ea typeface="+mn-ea"/>
                <a:cs typeface="+mn-cs"/>
              </a:rPr>
              <a:t>Statewide Graduation Rates of Fall 2011 FTUG Cohorts at Public CTCs</a:t>
            </a:r>
          </a:p>
        </c:rich>
      </c:tx>
      <c:overlay val="0"/>
      <c:spPr>
        <a:noFill/>
        <a:ln>
          <a:noFill/>
        </a:ln>
        <a:effectLst/>
      </c:spPr>
      <c:txPr>
        <a:bodyPr rot="0" spcFirstLastPara="1" vertOverflow="ellipsis" vert="horz" wrap="square" anchor="ctr" anchorCtr="1"/>
        <a:lstStyle/>
        <a:p>
          <a:pPr algn="ctr" rtl="0">
            <a:defRPr lang="en-US" sz="1200" b="0" i="0" u="none" strike="noStrike" kern="1200" spc="0" baseline="0">
              <a:solidFill>
                <a:sysClr val="windowText" lastClr="000000">
                  <a:lumMod val="65000"/>
                  <a:lumOff val="35000"/>
                </a:sysClr>
              </a:solidFill>
              <a:latin typeface="+mn-lt"/>
              <a:ea typeface="+mn-ea"/>
              <a:cs typeface="+mn-cs"/>
            </a:defRPr>
          </a:pPr>
          <a:endParaRPr lang="en-US"/>
        </a:p>
      </c:txPr>
    </c:title>
    <c:autoTitleDeleted val="0"/>
    <c:plotArea>
      <c:layout>
        <c:manualLayout>
          <c:layoutTarget val="inner"/>
          <c:xMode val="edge"/>
          <c:yMode val="edge"/>
          <c:x val="0.11481189851268592"/>
          <c:y val="0.23556955380577432"/>
          <c:w val="0.84699365704286966"/>
          <c:h val="0.44273622047244093"/>
        </c:manualLayout>
      </c:layout>
      <c:barChart>
        <c:barDir val="col"/>
        <c:grouping val="clustered"/>
        <c:varyColors val="0"/>
        <c:ser>
          <c:idx val="0"/>
          <c:order val="0"/>
          <c:tx>
            <c:strRef>
              <c:f>[1]Northwest!$D$43</c:f>
              <c:strCache>
                <c:ptCount val="1"/>
                <c:pt idx="0">
                  <c:v>6-year</c:v>
                </c:pt>
              </c:strCache>
            </c:strRef>
          </c:tx>
          <c:spPr>
            <a:solidFill>
              <a:schemeClr val="accent1"/>
            </a:solidFill>
            <a:ln>
              <a:noFill/>
            </a:ln>
            <a:effectLst/>
          </c:spPr>
          <c:invertIfNegative val="0"/>
          <c:dPt>
            <c:idx val="0"/>
            <c:invertIfNegative val="0"/>
            <c:bubble3D val="0"/>
            <c:spPr>
              <a:solidFill>
                <a:srgbClr val="005F84"/>
              </a:solidFill>
              <a:ln>
                <a:noFill/>
              </a:ln>
              <a:effectLst/>
            </c:spPr>
            <c:extLst>
              <c:ext xmlns:c16="http://schemas.microsoft.com/office/drawing/2014/chart" uri="{C3380CC4-5D6E-409C-BE32-E72D297353CC}">
                <c16:uniqueId val="{00000001-C98A-4A90-9E1A-88B19193B2ED}"/>
              </c:ext>
            </c:extLst>
          </c:dPt>
          <c:dPt>
            <c:idx val="1"/>
            <c:invertIfNegative val="0"/>
            <c:bubble3D val="0"/>
            <c:spPr>
              <a:pattFill prst="pct50">
                <a:fgClr>
                  <a:srgbClr val="005F84"/>
                </a:fgClr>
                <a:bgClr>
                  <a:schemeClr val="bg1"/>
                </a:bgClr>
              </a:pattFill>
              <a:ln>
                <a:noFill/>
              </a:ln>
              <a:effectLst/>
            </c:spPr>
            <c:extLst>
              <c:ext xmlns:c16="http://schemas.microsoft.com/office/drawing/2014/chart" uri="{C3380CC4-5D6E-409C-BE32-E72D297353CC}">
                <c16:uniqueId val="{00000003-C98A-4A90-9E1A-88B19193B2ED}"/>
              </c:ext>
            </c:extLst>
          </c:dPt>
          <c:dPt>
            <c:idx val="2"/>
            <c:invertIfNegative val="0"/>
            <c:bubble3D val="0"/>
            <c:spPr>
              <a:solidFill>
                <a:srgbClr val="00B189"/>
              </a:solidFill>
              <a:ln>
                <a:noFill/>
              </a:ln>
              <a:effectLst/>
            </c:spPr>
            <c:extLst>
              <c:ext xmlns:c16="http://schemas.microsoft.com/office/drawing/2014/chart" uri="{C3380CC4-5D6E-409C-BE32-E72D297353CC}">
                <c16:uniqueId val="{00000005-C98A-4A90-9E1A-88B19193B2ED}"/>
              </c:ext>
            </c:extLst>
          </c:dPt>
          <c:dPt>
            <c:idx val="3"/>
            <c:invertIfNegative val="0"/>
            <c:bubble3D val="0"/>
            <c:spPr>
              <a:solidFill>
                <a:srgbClr val="00B189"/>
              </a:solidFill>
              <a:ln>
                <a:noFill/>
              </a:ln>
              <a:effectLst/>
            </c:spPr>
            <c:extLst>
              <c:ext xmlns:c16="http://schemas.microsoft.com/office/drawing/2014/chart" uri="{C3380CC4-5D6E-409C-BE32-E72D297353CC}">
                <c16:uniqueId val="{00000007-C98A-4A90-9E1A-88B19193B2ED}"/>
              </c:ext>
            </c:extLst>
          </c:dPt>
          <c:dPt>
            <c:idx val="4"/>
            <c:invertIfNegative val="0"/>
            <c:bubble3D val="0"/>
            <c:spPr>
              <a:pattFill prst="pct50">
                <a:fgClr>
                  <a:srgbClr val="00B189"/>
                </a:fgClr>
                <a:bgClr>
                  <a:schemeClr val="bg1"/>
                </a:bgClr>
              </a:pattFill>
              <a:ln>
                <a:noFill/>
              </a:ln>
              <a:effectLst/>
            </c:spPr>
            <c:extLst>
              <c:ext xmlns:c16="http://schemas.microsoft.com/office/drawing/2014/chart" uri="{C3380CC4-5D6E-409C-BE32-E72D297353CC}">
                <c16:uniqueId val="{00000009-C98A-4A90-9E1A-88B19193B2ED}"/>
              </c:ext>
            </c:extLst>
          </c:dPt>
          <c:dPt>
            <c:idx val="5"/>
            <c:invertIfNegative val="0"/>
            <c:bubble3D val="0"/>
            <c:spPr>
              <a:pattFill prst="pct50">
                <a:fgClr>
                  <a:srgbClr val="F6B11A"/>
                </a:fgClr>
                <a:bgClr>
                  <a:schemeClr val="bg1"/>
                </a:bgClr>
              </a:pattFill>
              <a:ln>
                <a:noFill/>
              </a:ln>
              <a:effectLst/>
            </c:spPr>
            <c:extLst>
              <c:ext xmlns:c16="http://schemas.microsoft.com/office/drawing/2014/chart" uri="{C3380CC4-5D6E-409C-BE32-E72D297353CC}">
                <c16:uniqueId val="{0000000B-C98A-4A90-9E1A-88B19193B2ED}"/>
              </c:ext>
            </c:extLst>
          </c:dPt>
          <c:dPt>
            <c:idx val="6"/>
            <c:invertIfNegative val="0"/>
            <c:bubble3D val="0"/>
            <c:spPr>
              <a:solidFill>
                <a:srgbClr val="F6B11A"/>
              </a:solidFill>
              <a:ln>
                <a:noFill/>
              </a:ln>
              <a:effectLst/>
            </c:spPr>
            <c:extLst>
              <c:ext xmlns:c16="http://schemas.microsoft.com/office/drawing/2014/chart" uri="{C3380CC4-5D6E-409C-BE32-E72D297353CC}">
                <c16:uniqueId val="{0000000D-C98A-4A90-9E1A-88B19193B2ED}"/>
              </c:ext>
            </c:extLst>
          </c:dPt>
          <c:dPt>
            <c:idx val="7"/>
            <c:invertIfNegative val="0"/>
            <c:bubble3D val="0"/>
            <c:spPr>
              <a:pattFill prst="pct50">
                <a:fgClr>
                  <a:srgbClr val="F6B11A"/>
                </a:fgClr>
                <a:bgClr>
                  <a:schemeClr val="bg1"/>
                </a:bgClr>
              </a:pattFill>
              <a:ln>
                <a:noFill/>
              </a:ln>
              <a:effectLst/>
            </c:spPr>
            <c:extLst>
              <c:ext xmlns:c16="http://schemas.microsoft.com/office/drawing/2014/chart" uri="{C3380CC4-5D6E-409C-BE32-E72D297353CC}">
                <c16:uniqueId val="{0000000F-C98A-4A90-9E1A-88B19193B2ED}"/>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[1]Northwest!$A$44:$C$54</c:f>
              <c:multiLvlStrCache>
                <c:ptCount val="11"/>
                <c:lvl>
                  <c:pt idx="0">
                    <c:v>F</c:v>
                  </c:pt>
                  <c:pt idx="1">
                    <c:v>M</c:v>
                  </c:pt>
                  <c:pt idx="3">
                    <c:v>F</c:v>
                  </c:pt>
                  <c:pt idx="4">
                    <c:v>M</c:v>
                  </c:pt>
                  <c:pt idx="6">
                    <c:v>F</c:v>
                  </c:pt>
                  <c:pt idx="7">
                    <c:v>M</c:v>
                  </c:pt>
                  <c:pt idx="9">
                    <c:v>F</c:v>
                  </c:pt>
                  <c:pt idx="10">
                    <c:v>M</c:v>
                  </c:pt>
                </c:lvl>
                <c:lvl>
                  <c:pt idx="0">
                    <c:v>White</c:v>
                  </c:pt>
                  <c:pt idx="3">
                    <c:v>Hispanic</c:v>
                  </c:pt>
                  <c:pt idx="6">
                    <c:v>African American</c:v>
                  </c:pt>
                  <c:pt idx="9">
                    <c:v>Other</c:v>
                  </c:pt>
                </c:lvl>
                <c:lvl>
                  <c:pt idx="0">
                    <c:v>Statewide</c:v>
                  </c:pt>
                </c:lvl>
              </c:multiLvlStrCache>
            </c:multiLvlStrRef>
          </c:cat>
          <c:val>
            <c:numRef>
              <c:f>[1]Northwest!$D$44:$D$54</c:f>
              <c:numCache>
                <c:formatCode>General</c:formatCode>
                <c:ptCount val="11"/>
                <c:pt idx="0">
                  <c:v>0.40473807140473805</c:v>
                </c:pt>
                <c:pt idx="1">
                  <c:v>0.35261044176706829</c:v>
                </c:pt>
                <c:pt idx="3">
                  <c:v>0.35637240987794494</c:v>
                </c:pt>
                <c:pt idx="4">
                  <c:v>0.31103934732727118</c:v>
                </c:pt>
                <c:pt idx="6">
                  <c:v>0.21193287756370416</c:v>
                </c:pt>
                <c:pt idx="7">
                  <c:v>0.17188219052001841</c:v>
                </c:pt>
                <c:pt idx="9">
                  <c:v>0.41366102776891156</c:v>
                </c:pt>
                <c:pt idx="10">
                  <c:v>0.34108040201005024</c:v>
                </c:pt>
              </c:numCache>
            </c:numRef>
          </c:val>
          <c:extLst>
            <c:ext xmlns:c16="http://schemas.microsoft.com/office/drawing/2014/chart" uri="{C3380CC4-5D6E-409C-BE32-E72D297353CC}">
              <c16:uniqueId val="{00000010-C98A-4A90-9E1A-88B19193B2ED}"/>
            </c:ext>
          </c:extLst>
        </c:ser>
        <c:dLbls>
          <c:dLblPos val="outEnd"/>
          <c:showLegendKey val="0"/>
          <c:showVal val="1"/>
          <c:showCatName val="0"/>
          <c:showSerName val="0"/>
          <c:showPercent val="0"/>
          <c:showBubbleSize val="0"/>
        </c:dLbls>
        <c:gapWidth val="75"/>
        <c:axId val="720163792"/>
        <c:axId val="720163232"/>
      </c:barChart>
      <c:catAx>
        <c:axId val="7201637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720163232"/>
        <c:crosses val="autoZero"/>
        <c:auto val="1"/>
        <c:lblAlgn val="ctr"/>
        <c:lblOffset val="100"/>
        <c:noMultiLvlLbl val="0"/>
      </c:catAx>
      <c:valAx>
        <c:axId val="720163232"/>
        <c:scaling>
          <c:orientation val="minMax"/>
          <c:max val="0.8"/>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720163792"/>
        <c:crosses val="autoZero"/>
        <c:crossBetween val="between"/>
        <c:majorUnit val="0.2"/>
        <c:minorUnit val="0.15000000000000002"/>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sz="1000" baseline="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chart" Target="../charts/chart16.xml"/><Relationship Id="rId5" Type="http://schemas.openxmlformats.org/officeDocument/2006/relationships/chart" Target="../charts/chart15.xml"/><Relationship Id="rId4" Type="http://schemas.openxmlformats.org/officeDocument/2006/relationships/chart" Target="../charts/chart1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10</xdr:row>
      <xdr:rowOff>13844</xdr:rowOff>
    </xdr:from>
    <xdr:to>
      <xdr:col>3</xdr:col>
      <xdr:colOff>133350</xdr:colOff>
      <xdr:row>16</xdr:row>
      <xdr:rowOff>148080</xdr:rowOff>
    </xdr:to>
    <xdr:pic>
      <xdr:nvPicPr>
        <xdr:cNvPr id="4" name="Picture 2">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219325" y="1918844"/>
          <a:ext cx="2105025" cy="1277236"/>
        </a:xfrm>
        <a:prstGeom prst="rect">
          <a:avLst/>
        </a:prstGeom>
        <a:noFill/>
        <a:ln w="9525">
          <a:solidFill>
            <a:srgbClr val="FFD74E"/>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962025</xdr:colOff>
      <xdr:row>20</xdr:row>
      <xdr:rowOff>133350</xdr:rowOff>
    </xdr:from>
    <xdr:to>
      <xdr:col>3</xdr:col>
      <xdr:colOff>485775</xdr:colOff>
      <xdr:row>36</xdr:row>
      <xdr:rowOff>57150</xdr:rowOff>
    </xdr:to>
    <xdr:graphicFrame macro="">
      <xdr:nvGraphicFramePr>
        <xdr:cNvPr id="2" name="Chart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647700</xdr:colOff>
      <xdr:row>20</xdr:row>
      <xdr:rowOff>133350</xdr:rowOff>
    </xdr:from>
    <xdr:to>
      <xdr:col>6</xdr:col>
      <xdr:colOff>419100</xdr:colOff>
      <xdr:row>36</xdr:row>
      <xdr:rowOff>57150</xdr:rowOff>
    </xdr:to>
    <xdr:graphicFrame macro="">
      <xdr:nvGraphicFramePr>
        <xdr:cNvPr id="10" name="Chart 9">
          <a:extLst>
            <a:ext uri="{FF2B5EF4-FFF2-40B4-BE49-F238E27FC236}">
              <a16:creationId xmlns:a16="http://schemas.microsoft.com/office/drawing/2014/main" id="{00000000-0008-0000-09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962025</xdr:colOff>
      <xdr:row>37</xdr:row>
      <xdr:rowOff>19050</xdr:rowOff>
    </xdr:from>
    <xdr:to>
      <xdr:col>3</xdr:col>
      <xdr:colOff>485775</xdr:colOff>
      <xdr:row>52</xdr:row>
      <xdr:rowOff>104775</xdr:rowOff>
    </xdr:to>
    <xdr:graphicFrame macro="">
      <xdr:nvGraphicFramePr>
        <xdr:cNvPr id="11" name="Chart 10">
          <a:extLst>
            <a:ext uri="{FF2B5EF4-FFF2-40B4-BE49-F238E27FC236}">
              <a16:creationId xmlns:a16="http://schemas.microsoft.com/office/drawing/2014/main" id="{00000000-0008-0000-09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647700</xdr:colOff>
      <xdr:row>37</xdr:row>
      <xdr:rowOff>19050</xdr:rowOff>
    </xdr:from>
    <xdr:to>
      <xdr:col>6</xdr:col>
      <xdr:colOff>419100</xdr:colOff>
      <xdr:row>52</xdr:row>
      <xdr:rowOff>104775</xdr:rowOff>
    </xdr:to>
    <xdr:graphicFrame macro="">
      <xdr:nvGraphicFramePr>
        <xdr:cNvPr id="12" name="Chart 11">
          <a:extLst>
            <a:ext uri="{FF2B5EF4-FFF2-40B4-BE49-F238E27FC236}">
              <a16:creationId xmlns:a16="http://schemas.microsoft.com/office/drawing/2014/main" id="{00000000-0008-0000-09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47625</xdr:colOff>
      <xdr:row>8</xdr:row>
      <xdr:rowOff>76200</xdr:rowOff>
    </xdr:from>
    <xdr:to>
      <xdr:col>3</xdr:col>
      <xdr:colOff>561975</xdr:colOff>
      <xdr:row>20</xdr:row>
      <xdr:rowOff>0</xdr:rowOff>
    </xdr:to>
    <xdr:graphicFrame macro="">
      <xdr:nvGraphicFramePr>
        <xdr:cNvPr id="13" name="Chart 12">
          <a:extLst>
            <a:ext uri="{FF2B5EF4-FFF2-40B4-BE49-F238E27FC236}">
              <a16:creationId xmlns:a16="http://schemas.microsoft.com/office/drawing/2014/main" id="{7299C696-60E0-45AA-9E7A-49D684FE24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647700</xdr:colOff>
      <xdr:row>8</xdr:row>
      <xdr:rowOff>57150</xdr:rowOff>
    </xdr:from>
    <xdr:to>
      <xdr:col>9</xdr:col>
      <xdr:colOff>47625</xdr:colOff>
      <xdr:row>19</xdr:row>
      <xdr:rowOff>142875</xdr:rowOff>
    </xdr:to>
    <xdr:graphicFrame macro="">
      <xdr:nvGraphicFramePr>
        <xdr:cNvPr id="8" name="Chart 7">
          <a:extLst>
            <a:ext uri="{FF2B5EF4-FFF2-40B4-BE49-F238E27FC236}">
              <a16:creationId xmlns:a16="http://schemas.microsoft.com/office/drawing/2014/main" id="{31FC20BD-B74D-46AE-A0D8-FFE5A1A742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20002</xdr:colOff>
      <xdr:row>16</xdr:row>
      <xdr:rowOff>108584</xdr:rowOff>
    </xdr:from>
    <xdr:to>
      <xdr:col>6</xdr:col>
      <xdr:colOff>248602</xdr:colOff>
      <xdr:row>33</xdr:row>
      <xdr:rowOff>106679</xdr:rowOff>
    </xdr:to>
    <xdr:graphicFrame macro="">
      <xdr:nvGraphicFramePr>
        <xdr:cNvPr id="2" name="Chart 1">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290512</xdr:colOff>
      <xdr:row>18</xdr:row>
      <xdr:rowOff>9525</xdr:rowOff>
    </xdr:from>
    <xdr:to>
      <xdr:col>6</xdr:col>
      <xdr:colOff>176212</xdr:colOff>
      <xdr:row>32</xdr:row>
      <xdr:rowOff>85725</xdr:rowOff>
    </xdr:to>
    <xdr:graphicFrame macro="">
      <xdr:nvGraphicFramePr>
        <xdr:cNvPr id="2" name="Chart 1">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0.34236</cdr:x>
      <cdr:y>0.19907</cdr:y>
    </cdr:from>
    <cdr:to>
      <cdr:x>0.67986</cdr:x>
      <cdr:y>0.29282</cdr:y>
    </cdr:to>
    <cdr:grpSp>
      <cdr:nvGrpSpPr>
        <cdr:cNvPr id="2" name="Group 1">
          <a:extLst xmlns:a="http://schemas.openxmlformats.org/drawingml/2006/main">
            <a:ext uri="{FF2B5EF4-FFF2-40B4-BE49-F238E27FC236}">
              <a16:creationId xmlns:a16="http://schemas.microsoft.com/office/drawing/2014/main" id="{3A1874E7-EA90-47B9-897C-4A9BB1F216F2}"/>
            </a:ext>
          </a:extLst>
        </cdr:cNvPr>
        <cdr:cNvGrpSpPr/>
      </cdr:nvGrpSpPr>
      <cdr:grpSpPr>
        <a:xfrm xmlns:a="http://schemas.openxmlformats.org/drawingml/2006/main">
          <a:off x="1565270" y="546089"/>
          <a:ext cx="1543050" cy="257175"/>
          <a:chOff x="0" y="0"/>
          <a:chExt cx="1543050" cy="257175"/>
        </a:xfrm>
      </cdr:grpSpPr>
      <cdr:sp macro="" textlink="">
        <cdr:nvSpPr>
          <cdr:cNvPr id="3" name="TextBox 4"/>
          <cdr:cNvSpPr txBox="1"/>
        </cdr:nvSpPr>
        <cdr:spPr>
          <a:xfrm xmlns:a="http://schemas.openxmlformats.org/drawingml/2006/main">
            <a:off x="0" y="0"/>
            <a:ext cx="1543050" cy="257175"/>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000">
                <a:latin typeface="Tahoma" panose="020B0604030504040204" pitchFamily="34" charset="0"/>
                <a:ea typeface="Tahoma" panose="020B0604030504040204" pitchFamily="34" charset="0"/>
                <a:cs typeface="Tahoma" panose="020B0604030504040204" pitchFamily="34" charset="0"/>
              </a:rPr>
              <a:t>    Female            Male</a:t>
            </a:r>
          </a:p>
        </cdr:txBody>
      </cdr:sp>
      <cdr:sp macro="" textlink="">
        <cdr:nvSpPr>
          <cdr:cNvPr id="4" name="Rectangle 3"/>
          <cdr:cNvSpPr/>
        </cdr:nvSpPr>
        <cdr:spPr>
          <a:xfrm xmlns:a="http://schemas.openxmlformats.org/drawingml/2006/main">
            <a:off x="914400" y="47625"/>
            <a:ext cx="161925" cy="161925"/>
          </a:xfrm>
          <a:prstGeom xmlns:a="http://schemas.openxmlformats.org/drawingml/2006/main" prst="rect">
            <a:avLst/>
          </a:prstGeom>
          <a:pattFill xmlns:a="http://schemas.openxmlformats.org/drawingml/2006/main" prst="pct60">
            <a:fgClr>
              <a:schemeClr val="tx1">
                <a:lumMod val="65000"/>
                <a:lumOff val="35000"/>
              </a:schemeClr>
            </a:fgClr>
            <a:bgClr>
              <a:schemeClr val="bg1"/>
            </a:bgClr>
          </a:patt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US" sz="1100"/>
          </a:p>
        </cdr:txBody>
      </cdr:sp>
      <cdr:sp macro="" textlink="">
        <cdr:nvSpPr>
          <cdr:cNvPr id="5" name="Rectangle 4"/>
          <cdr:cNvSpPr/>
        </cdr:nvSpPr>
        <cdr:spPr>
          <a:xfrm xmlns:a="http://schemas.openxmlformats.org/drawingml/2006/main">
            <a:off x="57150" y="47625"/>
            <a:ext cx="161925" cy="161925"/>
          </a:xfrm>
          <a:prstGeom xmlns:a="http://schemas.openxmlformats.org/drawingml/2006/main" prst="rect">
            <a:avLst/>
          </a:prstGeom>
          <a:solidFill xmlns:a="http://schemas.openxmlformats.org/drawingml/2006/main">
            <a:schemeClr val="tx1">
              <a:lumMod val="50000"/>
              <a:lumOff val="5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n-US" sz="1100"/>
          </a:p>
        </cdr:txBody>
      </cdr:sp>
    </cdr:grpSp>
  </cdr:relSizeAnchor>
</c:userShapes>
</file>

<file path=xl/drawings/drawing14.xml><?xml version="1.0" encoding="utf-8"?>
<xdr:wsDr xmlns:xdr="http://schemas.openxmlformats.org/drawingml/2006/spreadsheetDrawing" xmlns:a="http://schemas.openxmlformats.org/drawingml/2006/main">
  <xdr:twoCellAnchor>
    <xdr:from>
      <xdr:col>0</xdr:col>
      <xdr:colOff>504825</xdr:colOff>
      <xdr:row>47</xdr:row>
      <xdr:rowOff>190499</xdr:rowOff>
    </xdr:from>
    <xdr:to>
      <xdr:col>3</xdr:col>
      <xdr:colOff>714375</xdr:colOff>
      <xdr:row>62</xdr:row>
      <xdr:rowOff>76199</xdr:rowOff>
    </xdr:to>
    <xdr:graphicFrame macro="">
      <xdr:nvGraphicFramePr>
        <xdr:cNvPr id="4" name="Chart 3">
          <a:extLst>
            <a:ext uri="{FF2B5EF4-FFF2-40B4-BE49-F238E27FC236}">
              <a16:creationId xmlns:a16="http://schemas.microsoft.com/office/drawing/2014/main" id="{00000000-0008-0000-0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9</xdr:row>
      <xdr:rowOff>0</xdr:rowOff>
    </xdr:from>
    <xdr:to>
      <xdr:col>7</xdr:col>
      <xdr:colOff>1028700</xdr:colOff>
      <xdr:row>42</xdr:row>
      <xdr:rowOff>161058</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700" y="1905000"/>
          <a:ext cx="8343900" cy="6447558"/>
        </a:xfrm>
        <a:prstGeom prst="rect">
          <a:avLst/>
        </a:prstGeom>
        <a:ln>
          <a:solidFill>
            <a:schemeClr val="accent1"/>
          </a:solid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38</xdr:row>
      <xdr:rowOff>9524</xdr:rowOff>
    </xdr:from>
    <xdr:to>
      <xdr:col>4</xdr:col>
      <xdr:colOff>9526</xdr:colOff>
      <xdr:row>54</xdr:row>
      <xdr:rowOff>161925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0.33782</cdr:x>
      <cdr:y>0.88311</cdr:y>
    </cdr:from>
    <cdr:to>
      <cdr:x>0.66838</cdr:x>
      <cdr:y>0.96685</cdr:y>
    </cdr:to>
    <cdr:sp macro="" textlink="">
      <cdr:nvSpPr>
        <cdr:cNvPr id="3" name="TextBox 2"/>
        <cdr:cNvSpPr txBox="1"/>
      </cdr:nvSpPr>
      <cdr:spPr>
        <a:xfrm xmlns:a="http://schemas.openxmlformats.org/drawingml/2006/main">
          <a:off x="1914526" y="2826295"/>
          <a:ext cx="1873448" cy="2680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a:solidFill>
                <a:schemeClr val="tx1">
                  <a:lumMod val="65000"/>
                  <a:lumOff val="35000"/>
                </a:schemeClr>
              </a:solidFill>
            </a:rPr>
            <a:t>Highest</a:t>
          </a:r>
          <a:r>
            <a:rPr lang="en-US" sz="1000" baseline="0">
              <a:solidFill>
                <a:schemeClr val="tx1">
                  <a:lumMod val="65000"/>
                  <a:lumOff val="35000"/>
                </a:schemeClr>
              </a:solidFill>
            </a:rPr>
            <a:t> degree or award earned</a:t>
          </a:r>
          <a:endParaRPr lang="en-US" sz="1000">
            <a:solidFill>
              <a:schemeClr val="tx1">
                <a:lumMod val="65000"/>
                <a:lumOff val="35000"/>
              </a:schemeClr>
            </a:solidFill>
          </a:endParaRPr>
        </a:p>
      </cdr:txBody>
    </cdr:sp>
  </cdr:relSizeAnchor>
  <cdr:relSizeAnchor xmlns:cdr="http://schemas.openxmlformats.org/drawingml/2006/chartDrawing">
    <cdr:from>
      <cdr:x>0.86387</cdr:x>
      <cdr:y>0.69951</cdr:y>
    </cdr:from>
    <cdr:to>
      <cdr:x>1</cdr:x>
      <cdr:y>0.82133</cdr:y>
    </cdr:to>
    <cdr:sp macro="" textlink="">
      <cdr:nvSpPr>
        <cdr:cNvPr id="4" name="TextBox 3"/>
        <cdr:cNvSpPr txBox="1"/>
      </cdr:nvSpPr>
      <cdr:spPr>
        <a:xfrm xmlns:a="http://schemas.openxmlformats.org/drawingml/2006/main">
          <a:off x="4895850" y="2238713"/>
          <a:ext cx="771526" cy="3898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900">
              <a:solidFill>
                <a:schemeClr val="tx1">
                  <a:lumMod val="65000"/>
                  <a:lumOff val="35000"/>
                </a:schemeClr>
              </a:solidFill>
            </a:rPr>
            <a:t>(Years after</a:t>
          </a:r>
          <a:r>
            <a:rPr lang="en-US" sz="900" baseline="0">
              <a:solidFill>
                <a:schemeClr val="tx1">
                  <a:lumMod val="65000"/>
                  <a:lumOff val="35000"/>
                </a:schemeClr>
              </a:solidFill>
            </a:rPr>
            <a:t> graduation)</a:t>
          </a:r>
          <a:endParaRPr lang="en-US" sz="900">
            <a:solidFill>
              <a:schemeClr val="tx1">
                <a:lumMod val="65000"/>
                <a:lumOff val="35000"/>
              </a:schemeClr>
            </a:solidFill>
          </a:endParaRP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23810</xdr:colOff>
      <xdr:row>8</xdr:row>
      <xdr:rowOff>114300</xdr:rowOff>
    </xdr:from>
    <xdr:to>
      <xdr:col>9</xdr:col>
      <xdr:colOff>0</xdr:colOff>
      <xdr:row>25</xdr:row>
      <xdr:rowOff>142875</xdr:rowOff>
    </xdr:to>
    <xdr:graphicFrame macro="">
      <xdr:nvGraphicFramePr>
        <xdr:cNvPr id="6" name="Chart 5">
          <a:extLst>
            <a:ext uri="{FF2B5EF4-FFF2-40B4-BE49-F238E27FC236}">
              <a16:creationId xmlns:a16="http://schemas.microsoft.com/office/drawing/2014/main" id="{00000000-0008-0000-0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29</xdr:row>
      <xdr:rowOff>0</xdr:rowOff>
    </xdr:from>
    <xdr:to>
      <xdr:col>6</xdr:col>
      <xdr:colOff>175152</xdr:colOff>
      <xdr:row>50</xdr:row>
      <xdr:rowOff>143979</xdr:rowOff>
    </xdr:to>
    <xdr:pic>
      <xdr:nvPicPr>
        <xdr:cNvPr id="3" name="Picture 2">
          <a:extLst>
            <a:ext uri="{FF2B5EF4-FFF2-40B4-BE49-F238E27FC236}">
              <a16:creationId xmlns:a16="http://schemas.microsoft.com/office/drawing/2014/main" id="{242C6770-40AD-4F0F-9CFE-12E4C4D6BB4F}"/>
            </a:ext>
          </a:extLst>
        </xdr:cNvPr>
        <xdr:cNvPicPr>
          <a:picLocks noChangeAspect="1"/>
        </xdr:cNvPicPr>
      </xdr:nvPicPr>
      <xdr:blipFill>
        <a:blip xmlns:r="http://schemas.openxmlformats.org/officeDocument/2006/relationships" r:embed="rId1"/>
        <a:stretch>
          <a:fillRect/>
        </a:stretch>
      </xdr:blipFill>
      <xdr:spPr>
        <a:xfrm>
          <a:off x="609600" y="6219825"/>
          <a:ext cx="7547502" cy="394445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19048</xdr:colOff>
      <xdr:row>60</xdr:row>
      <xdr:rowOff>176211</xdr:rowOff>
    </xdr:from>
    <xdr:to>
      <xdr:col>2</xdr:col>
      <xdr:colOff>480058</xdr:colOff>
      <xdr:row>73</xdr:row>
      <xdr:rowOff>176211</xdr:rowOff>
    </xdr:to>
    <xdr:graphicFrame macro="">
      <xdr:nvGraphicFramePr>
        <xdr:cNvPr id="2" name="Chart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561974</xdr:colOff>
      <xdr:row>60</xdr:row>
      <xdr:rowOff>171450</xdr:rowOff>
    </xdr:from>
    <xdr:to>
      <xdr:col>6</xdr:col>
      <xdr:colOff>394334</xdr:colOff>
      <xdr:row>73</xdr:row>
      <xdr:rowOff>171450</xdr:rowOff>
    </xdr:to>
    <xdr:graphicFrame macro="">
      <xdr:nvGraphicFramePr>
        <xdr:cNvPr id="3" name="Chart 2">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504824</xdr:colOff>
      <xdr:row>60</xdr:row>
      <xdr:rowOff>171450</xdr:rowOff>
    </xdr:from>
    <xdr:to>
      <xdr:col>10</xdr:col>
      <xdr:colOff>1013459</xdr:colOff>
      <xdr:row>73</xdr:row>
      <xdr:rowOff>171450</xdr:rowOff>
    </xdr:to>
    <xdr:graphicFrame macro="">
      <xdr:nvGraphicFramePr>
        <xdr:cNvPr id="4" name="Chart 3">
          <a:extLst>
            <a:ext uri="{FF2B5EF4-FFF2-40B4-BE49-F238E27FC236}">
              <a16:creationId xmlns:a16="http://schemas.microsoft.com/office/drawing/2014/main" id="{00000000-0008-0000-0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5</xdr:col>
      <xdr:colOff>295274</xdr:colOff>
      <xdr:row>56</xdr:row>
      <xdr:rowOff>9524</xdr:rowOff>
    </xdr:from>
    <xdr:to>
      <xdr:col>12</xdr:col>
      <xdr:colOff>600074</xdr:colOff>
      <xdr:row>70</xdr:row>
      <xdr:rowOff>85724</xdr:rowOff>
    </xdr:to>
    <xdr:graphicFrame macro="">
      <xdr:nvGraphicFramePr>
        <xdr:cNvPr id="3" name="Chart 2">
          <a:extLst>
            <a:ext uri="{FF2B5EF4-FFF2-40B4-BE49-F238E27FC236}">
              <a16:creationId xmlns:a16="http://schemas.microsoft.com/office/drawing/2014/main" id="{1343D3E8-AA81-49CF-A6A2-54E93F60A8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323850</xdr:colOff>
      <xdr:row>24</xdr:row>
      <xdr:rowOff>28575</xdr:rowOff>
    </xdr:from>
    <xdr:to>
      <xdr:col>13</xdr:col>
      <xdr:colOff>19050</xdr:colOff>
      <xdr:row>38</xdr:row>
      <xdr:rowOff>104775</xdr:rowOff>
    </xdr:to>
    <xdr:graphicFrame macro="">
      <xdr:nvGraphicFramePr>
        <xdr:cNvPr id="5" name="Chart 4">
          <a:extLst>
            <a:ext uri="{FF2B5EF4-FFF2-40B4-BE49-F238E27FC236}">
              <a16:creationId xmlns:a16="http://schemas.microsoft.com/office/drawing/2014/main" id="{5C917D99-B6C3-42E0-99E8-36AFE8D8A0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323850</xdr:colOff>
      <xdr:row>10</xdr:row>
      <xdr:rowOff>47625</xdr:rowOff>
    </xdr:from>
    <xdr:to>
      <xdr:col>13</xdr:col>
      <xdr:colOff>19050</xdr:colOff>
      <xdr:row>23</xdr:row>
      <xdr:rowOff>171450</xdr:rowOff>
    </xdr:to>
    <xdr:graphicFrame macro="">
      <xdr:nvGraphicFramePr>
        <xdr:cNvPr id="7" name="Chart 6">
          <a:extLst>
            <a:ext uri="{FF2B5EF4-FFF2-40B4-BE49-F238E27FC236}">
              <a16:creationId xmlns:a16="http://schemas.microsoft.com/office/drawing/2014/main" id="{00000000-0008-0000-06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285750</xdr:colOff>
      <xdr:row>42</xdr:row>
      <xdr:rowOff>38100</xdr:rowOff>
    </xdr:from>
    <xdr:to>
      <xdr:col>12</xdr:col>
      <xdr:colOff>590550</xdr:colOff>
      <xdr:row>55</xdr:row>
      <xdr:rowOff>161925</xdr:rowOff>
    </xdr:to>
    <xdr:graphicFrame macro="">
      <xdr:nvGraphicFramePr>
        <xdr:cNvPr id="6" name="Chart 5">
          <a:extLst>
            <a:ext uri="{FF2B5EF4-FFF2-40B4-BE49-F238E27FC236}">
              <a16:creationId xmlns:a16="http://schemas.microsoft.com/office/drawing/2014/main" id="{00000000-0008-0000-07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28574</xdr:colOff>
      <xdr:row>24</xdr:row>
      <xdr:rowOff>9524</xdr:rowOff>
    </xdr:from>
    <xdr:to>
      <xdr:col>4</xdr:col>
      <xdr:colOff>438149</xdr:colOff>
      <xdr:row>39</xdr:row>
      <xdr:rowOff>38099</xdr:rowOff>
    </xdr:to>
    <xdr:graphicFrame macro="">
      <xdr:nvGraphicFramePr>
        <xdr:cNvPr id="2" name="Chart 1">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PP/PA/Strategic%20Planning/Annual%20Projects/Regional%20Plan/2018/SAS%20Programs%20and%20Data/Graduation%20Rates%20by%20Gen%20Eth/Output/Regional%20Data%202018%20Grad%20Ra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ghPlains"/>
      <sheetName val="Northwest"/>
      <sheetName val="Metroplex"/>
      <sheetName val="UpperEast"/>
      <sheetName val="SouthEast"/>
      <sheetName val="GulfCoast"/>
      <sheetName val="CentralTexas"/>
      <sheetName val="South"/>
      <sheetName val="West"/>
      <sheetName val="UpperRioGrande"/>
    </sheetNames>
    <sheetDataSet>
      <sheetData sheetId="0">
        <row r="12">
          <cell r="D12" t="str">
            <v>6-year</v>
          </cell>
        </row>
        <row r="13">
          <cell r="A13" t="str">
            <v>Statewide</v>
          </cell>
          <cell r="B13" t="str">
            <v>White</v>
          </cell>
          <cell r="C13" t="str">
            <v>F</v>
          </cell>
          <cell r="D13">
            <v>0.74314430244941421</v>
          </cell>
        </row>
        <row r="14">
          <cell r="A14"/>
          <cell r="B14"/>
          <cell r="C14" t="str">
            <v>M</v>
          </cell>
          <cell r="D14">
            <v>0.64131328995587467</v>
          </cell>
        </row>
        <row r="15">
          <cell r="A15"/>
          <cell r="B15"/>
          <cell r="C15"/>
          <cell r="D15"/>
        </row>
        <row r="16">
          <cell r="A16"/>
          <cell r="B16" t="str">
            <v>Hispanic</v>
          </cell>
          <cell r="C16" t="str">
            <v>F</v>
          </cell>
          <cell r="D16">
            <v>0.58735191056232272</v>
          </cell>
        </row>
        <row r="17">
          <cell r="A17"/>
          <cell r="B17"/>
          <cell r="C17" t="str">
            <v>M</v>
          </cell>
          <cell r="D17">
            <v>0.47233914612146727</v>
          </cell>
        </row>
        <row r="18">
          <cell r="A18"/>
          <cell r="B18"/>
          <cell r="C18"/>
          <cell r="D18"/>
        </row>
        <row r="19">
          <cell r="A19"/>
          <cell r="B19" t="str">
            <v>African American</v>
          </cell>
          <cell r="C19" t="str">
            <v>F</v>
          </cell>
          <cell r="D19">
            <v>0.48476936466492604</v>
          </cell>
        </row>
        <row r="20">
          <cell r="A20"/>
          <cell r="B20"/>
          <cell r="C20" t="str">
            <v>M</v>
          </cell>
          <cell r="D20">
            <v>0.36019952743502232</v>
          </cell>
        </row>
        <row r="21">
          <cell r="A21"/>
          <cell r="B21"/>
          <cell r="C21"/>
          <cell r="D21"/>
        </row>
        <row r="22">
          <cell r="A22"/>
          <cell r="B22" t="str">
            <v>Other</v>
          </cell>
          <cell r="C22" t="str">
            <v>F</v>
          </cell>
          <cell r="D22">
            <v>0.76011701608971238</v>
          </cell>
        </row>
        <row r="23">
          <cell r="A23"/>
          <cell r="B23"/>
          <cell r="C23" t="str">
            <v>M</v>
          </cell>
          <cell r="D23">
            <v>0.66257526632700325</v>
          </cell>
        </row>
      </sheetData>
      <sheetData sheetId="1">
        <row r="43">
          <cell r="D43" t="str">
            <v>6-year</v>
          </cell>
        </row>
        <row r="44">
          <cell r="A44" t="str">
            <v>Statewide</v>
          </cell>
          <cell r="B44" t="str">
            <v>White</v>
          </cell>
          <cell r="C44" t="str">
            <v>F</v>
          </cell>
          <cell r="D44">
            <v>0.40473807140473805</v>
          </cell>
        </row>
        <row r="45">
          <cell r="A45"/>
          <cell r="B45"/>
          <cell r="C45" t="str">
            <v>M</v>
          </cell>
          <cell r="D45">
            <v>0.35261044176706829</v>
          </cell>
        </row>
        <row r="46">
          <cell r="A46"/>
          <cell r="B46"/>
          <cell r="C46"/>
          <cell r="D46"/>
        </row>
        <row r="47">
          <cell r="A47"/>
          <cell r="B47" t="str">
            <v>Hispanic</v>
          </cell>
          <cell r="C47" t="str">
            <v>F</v>
          </cell>
          <cell r="D47">
            <v>0.35637240987794494</v>
          </cell>
        </row>
        <row r="48">
          <cell r="A48"/>
          <cell r="B48"/>
          <cell r="C48" t="str">
            <v>M</v>
          </cell>
          <cell r="D48">
            <v>0.31103934732727118</v>
          </cell>
        </row>
        <row r="49">
          <cell r="A49"/>
          <cell r="B49"/>
          <cell r="C49"/>
          <cell r="D49"/>
        </row>
        <row r="50">
          <cell r="A50"/>
          <cell r="B50" t="str">
            <v>African American</v>
          </cell>
          <cell r="C50" t="str">
            <v>F</v>
          </cell>
          <cell r="D50">
            <v>0.21193287756370416</v>
          </cell>
        </row>
        <row r="51">
          <cell r="A51"/>
          <cell r="B51"/>
          <cell r="C51" t="str">
            <v>M</v>
          </cell>
          <cell r="D51">
            <v>0.17188219052001841</v>
          </cell>
        </row>
        <row r="52">
          <cell r="A52"/>
          <cell r="B52"/>
          <cell r="C52"/>
          <cell r="D52"/>
        </row>
        <row r="53">
          <cell r="A53"/>
          <cell r="B53" t="str">
            <v>Other</v>
          </cell>
          <cell r="C53" t="str">
            <v>F</v>
          </cell>
          <cell r="D53">
            <v>0.41366102776891156</v>
          </cell>
        </row>
        <row r="54">
          <cell r="A54"/>
          <cell r="B54"/>
          <cell r="C54" t="str">
            <v>M</v>
          </cell>
          <cell r="D54">
            <v>0.34108040201005024</v>
          </cell>
        </row>
      </sheetData>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5.bin"/><Relationship Id="rId1" Type="http://schemas.openxmlformats.org/officeDocument/2006/relationships/hyperlink" Target="https://www.census.gov/acs/www/data/data-tables-and-tools/data-profiles/2015/"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
  <sheetViews>
    <sheetView zoomScaleNormal="100" zoomScaleSheetLayoutView="100" workbookViewId="0">
      <selection sqref="A1:H1"/>
    </sheetView>
  </sheetViews>
  <sheetFormatPr defaultRowHeight="15" x14ac:dyDescent="0.25"/>
  <cols>
    <col min="1" max="1" width="33" style="1" customWidth="1"/>
    <col min="2" max="2" width="20.7109375" style="1" customWidth="1"/>
    <col min="3" max="4" width="9.140625" style="1"/>
    <col min="5" max="5" width="9.140625" style="1" customWidth="1"/>
    <col min="6" max="6" width="21.85546875" style="1" customWidth="1"/>
    <col min="7" max="7" width="14.28515625" style="1" customWidth="1"/>
    <col min="8" max="11" width="9.140625" style="1"/>
  </cols>
  <sheetData>
    <row r="1" spans="1:13" s="23" customFormat="1" ht="15" customHeight="1" x14ac:dyDescent="0.25">
      <c r="A1" s="517" t="s">
        <v>381</v>
      </c>
      <c r="B1" s="518"/>
      <c r="C1" s="518"/>
      <c r="D1" s="518"/>
      <c r="E1" s="518"/>
      <c r="F1" s="518"/>
      <c r="G1" s="518"/>
      <c r="H1" s="519"/>
      <c r="I1" s="14"/>
      <c r="J1" s="15"/>
      <c r="K1" s="1"/>
    </row>
    <row r="2" spans="1:13" s="23" customFormat="1" ht="15" customHeight="1" x14ac:dyDescent="0.25">
      <c r="A2" s="520"/>
      <c r="B2" s="520"/>
      <c r="C2" s="520"/>
      <c r="D2" s="520"/>
      <c r="E2" s="520"/>
      <c r="F2" s="520"/>
      <c r="G2" s="520"/>
      <c r="H2" s="520"/>
      <c r="I2" s="16"/>
      <c r="J2" s="9"/>
      <c r="K2" s="1"/>
    </row>
    <row r="3" spans="1:13" s="23" customFormat="1" ht="15" customHeight="1" x14ac:dyDescent="0.25">
      <c r="A3" s="517" t="s">
        <v>198</v>
      </c>
      <c r="B3" s="518"/>
      <c r="C3" s="518"/>
      <c r="D3" s="518"/>
      <c r="E3" s="518"/>
      <c r="F3" s="518"/>
      <c r="G3" s="518"/>
      <c r="H3" s="519"/>
      <c r="I3" s="16"/>
      <c r="J3" s="9"/>
      <c r="K3" s="1"/>
    </row>
    <row r="4" spans="1:13" s="23" customFormat="1" ht="15" customHeight="1" x14ac:dyDescent="0.25">
      <c r="A4" s="521" t="s">
        <v>266</v>
      </c>
      <c r="B4" s="522"/>
      <c r="C4" s="522"/>
      <c r="D4" s="522"/>
      <c r="E4" s="522"/>
      <c r="F4" s="522"/>
      <c r="G4" s="522"/>
      <c r="H4" s="523"/>
      <c r="I4" s="16"/>
      <c r="J4" s="9"/>
      <c r="K4" s="1"/>
    </row>
    <row r="5" spans="1:13" s="23" customFormat="1" ht="15" customHeight="1" x14ac:dyDescent="0.25">
      <c r="A5" s="524"/>
      <c r="B5" s="525"/>
      <c r="C5" s="525"/>
      <c r="D5" s="525"/>
      <c r="E5" s="525"/>
      <c r="F5" s="525"/>
      <c r="G5" s="525"/>
      <c r="H5" s="526"/>
      <c r="I5" s="16"/>
      <c r="J5" s="9"/>
      <c r="K5" s="1"/>
    </row>
    <row r="6" spans="1:13" s="11" customFormat="1" ht="15" customHeight="1" x14ac:dyDescent="0.25">
      <c r="A6" s="524"/>
      <c r="B6" s="525"/>
      <c r="C6" s="525"/>
      <c r="D6" s="525"/>
      <c r="E6" s="525"/>
      <c r="F6" s="525"/>
      <c r="G6" s="525"/>
      <c r="H6" s="526"/>
      <c r="I6" s="16"/>
      <c r="J6" s="9"/>
      <c r="K6" s="88"/>
    </row>
    <row r="7" spans="1:13" s="11" customFormat="1" ht="15" customHeight="1" x14ac:dyDescent="0.25">
      <c r="A7" s="524"/>
      <c r="B7" s="525"/>
      <c r="C7" s="525"/>
      <c r="D7" s="525"/>
      <c r="E7" s="525"/>
      <c r="F7" s="525"/>
      <c r="G7" s="525"/>
      <c r="H7" s="526"/>
      <c r="I7" s="16"/>
      <c r="J7" s="9"/>
      <c r="K7" s="88"/>
    </row>
    <row r="8" spans="1:13" x14ac:dyDescent="0.25">
      <c r="A8" s="527"/>
      <c r="B8" s="528"/>
      <c r="C8" s="528"/>
      <c r="D8" s="528"/>
      <c r="E8" s="528"/>
      <c r="F8" s="528"/>
      <c r="G8" s="528"/>
      <c r="H8" s="529"/>
    </row>
    <row r="9" spans="1:13" s="23" customFormat="1" x14ac:dyDescent="0.25">
      <c r="A9" s="63"/>
      <c r="B9" s="63"/>
      <c r="C9" s="63"/>
      <c r="D9" s="63"/>
      <c r="E9" s="63"/>
      <c r="F9" s="63"/>
      <c r="G9" s="63"/>
      <c r="H9" s="63"/>
      <c r="I9" s="1"/>
      <c r="J9" s="1"/>
      <c r="K9" s="1"/>
    </row>
    <row r="10" spans="1:13" x14ac:dyDescent="0.25">
      <c r="E10" s="2"/>
    </row>
    <row r="11" spans="1:13" x14ac:dyDescent="0.25">
      <c r="C11" s="2"/>
      <c r="L11" s="1"/>
      <c r="M11" s="1"/>
    </row>
    <row r="12" spans="1:13" x14ac:dyDescent="0.25">
      <c r="F12" s="2"/>
      <c r="L12" s="1"/>
      <c r="M12" s="1"/>
    </row>
    <row r="13" spans="1:13" x14ac:dyDescent="0.25">
      <c r="B13" s="89"/>
      <c r="C13" s="2"/>
      <c r="L13" s="1"/>
      <c r="M13" s="1"/>
    </row>
    <row r="14" spans="1:13" x14ac:dyDescent="0.25">
      <c r="B14" s="89"/>
      <c r="F14" s="2"/>
      <c r="G14" s="2"/>
      <c r="H14" s="2"/>
      <c r="I14" s="2"/>
      <c r="L14" s="1"/>
      <c r="M14" s="1"/>
    </row>
    <row r="15" spans="1:13" x14ac:dyDescent="0.25">
      <c r="A15" s="89"/>
      <c r="B15" s="89"/>
      <c r="G15" s="24"/>
      <c r="I15" s="12"/>
      <c r="J15" s="12"/>
      <c r="K15" s="12"/>
      <c r="L15" s="3"/>
      <c r="M15" s="3"/>
    </row>
    <row r="16" spans="1:13" x14ac:dyDescent="0.25">
      <c r="A16" s="7" t="s">
        <v>67</v>
      </c>
      <c r="B16" s="89"/>
      <c r="L16" s="1"/>
      <c r="M16" s="1"/>
    </row>
    <row r="17" spans="1:13" x14ac:dyDescent="0.25">
      <c r="A17" s="75"/>
      <c r="B17" s="89"/>
      <c r="F17" s="4"/>
      <c r="G17" s="5"/>
      <c r="H17" s="6"/>
      <c r="I17" s="6"/>
      <c r="J17" s="6"/>
      <c r="K17" s="6"/>
      <c r="L17" s="6"/>
      <c r="M17" s="6"/>
    </row>
    <row r="18" spans="1:13" x14ac:dyDescent="0.25">
      <c r="A18" s="300"/>
      <c r="B18" s="89"/>
    </row>
    <row r="19" spans="1:13" ht="15" customHeight="1" x14ac:dyDescent="0.25">
      <c r="A19" s="13" t="s">
        <v>365</v>
      </c>
      <c r="B19" s="531" t="s">
        <v>14</v>
      </c>
      <c r="C19" s="531"/>
      <c r="D19" s="531"/>
      <c r="E19" s="531"/>
      <c r="F19" s="531"/>
      <c r="G19" s="531"/>
      <c r="H19" s="531"/>
    </row>
    <row r="20" spans="1:13" ht="15" customHeight="1" x14ac:dyDescent="0.25">
      <c r="A20" s="14" t="s">
        <v>41</v>
      </c>
      <c r="B20" s="532" t="s">
        <v>221</v>
      </c>
      <c r="C20" s="532"/>
      <c r="D20" s="532"/>
      <c r="E20" s="532"/>
      <c r="F20" s="532"/>
      <c r="G20" s="532"/>
      <c r="H20" s="532"/>
    </row>
    <row r="21" spans="1:13" ht="15" customHeight="1" x14ac:dyDescent="0.25">
      <c r="A21" s="14" t="s">
        <v>370</v>
      </c>
      <c r="B21" s="530" t="s">
        <v>366</v>
      </c>
      <c r="C21" s="530"/>
      <c r="D21" s="530"/>
      <c r="E21" s="530"/>
      <c r="F21" s="530"/>
      <c r="G21" s="530"/>
      <c r="H21" s="530"/>
    </row>
    <row r="22" spans="1:13" ht="15" customHeight="1" x14ac:dyDescent="0.25">
      <c r="A22" s="14" t="s">
        <v>367</v>
      </c>
      <c r="B22" s="530" t="s">
        <v>217</v>
      </c>
      <c r="C22" s="530"/>
      <c r="D22" s="530"/>
      <c r="E22" s="530"/>
      <c r="F22" s="530"/>
      <c r="G22" s="530"/>
      <c r="H22" s="530"/>
    </row>
    <row r="23" spans="1:13" ht="15" customHeight="1" x14ac:dyDescent="0.25">
      <c r="A23" s="14" t="s">
        <v>199</v>
      </c>
      <c r="B23" s="533" t="s">
        <v>218</v>
      </c>
      <c r="C23" s="533"/>
      <c r="D23" s="533"/>
      <c r="E23" s="533"/>
      <c r="F23" s="533"/>
      <c r="G23" s="533"/>
      <c r="H23" s="533"/>
      <c r="M23" s="1"/>
    </row>
    <row r="24" spans="1:13" s="23" customFormat="1" ht="15" customHeight="1" x14ac:dyDescent="0.25">
      <c r="A24" s="14" t="s">
        <v>222</v>
      </c>
      <c r="B24" s="533" t="s">
        <v>252</v>
      </c>
      <c r="C24" s="533"/>
      <c r="D24" s="533"/>
      <c r="E24" s="533"/>
      <c r="F24" s="533"/>
      <c r="G24" s="533"/>
      <c r="H24" s="533"/>
      <c r="I24" s="1"/>
      <c r="J24" s="1"/>
      <c r="K24" s="1"/>
      <c r="M24" s="1"/>
    </row>
    <row r="25" spans="1:13" s="23" customFormat="1" ht="15" customHeight="1" x14ac:dyDescent="0.25">
      <c r="A25" s="14" t="s">
        <v>223</v>
      </c>
      <c r="B25" s="533" t="s">
        <v>253</v>
      </c>
      <c r="C25" s="533"/>
      <c r="D25" s="533"/>
      <c r="E25" s="533"/>
      <c r="F25" s="533"/>
      <c r="G25" s="533"/>
      <c r="H25" s="533"/>
      <c r="I25" s="1"/>
      <c r="J25" s="1"/>
      <c r="K25" s="1"/>
      <c r="M25" s="1"/>
    </row>
    <row r="26" spans="1:13" ht="15" customHeight="1" x14ac:dyDescent="0.25">
      <c r="A26" s="14" t="s">
        <v>174</v>
      </c>
      <c r="B26" s="530" t="s">
        <v>238</v>
      </c>
      <c r="C26" s="530"/>
      <c r="D26" s="530"/>
      <c r="E26" s="530"/>
      <c r="F26" s="530"/>
      <c r="G26" s="530"/>
      <c r="H26" s="530"/>
      <c r="M26" s="1"/>
    </row>
    <row r="27" spans="1:13" ht="15" customHeight="1" x14ac:dyDescent="0.25">
      <c r="A27" s="14" t="s">
        <v>237</v>
      </c>
      <c r="B27" s="533" t="s">
        <v>219</v>
      </c>
      <c r="C27" s="533"/>
      <c r="D27" s="533"/>
      <c r="E27" s="533"/>
      <c r="F27" s="533"/>
      <c r="G27" s="533"/>
      <c r="H27" s="533"/>
      <c r="M27" s="1"/>
    </row>
    <row r="28" spans="1:13" s="23" customFormat="1" ht="15" customHeight="1" x14ac:dyDescent="0.25">
      <c r="A28" s="507" t="s">
        <v>224</v>
      </c>
      <c r="B28" s="533" t="s">
        <v>239</v>
      </c>
      <c r="C28" s="533"/>
      <c r="D28" s="533"/>
      <c r="E28" s="533"/>
      <c r="F28" s="533"/>
      <c r="G28" s="533"/>
      <c r="H28" s="533"/>
      <c r="I28" s="1"/>
      <c r="J28" s="1"/>
      <c r="K28" s="1"/>
      <c r="M28" s="1"/>
    </row>
    <row r="29" spans="1:13" ht="15" customHeight="1" x14ac:dyDescent="0.25">
      <c r="A29" s="507" t="s">
        <v>371</v>
      </c>
      <c r="B29" s="530" t="s">
        <v>401</v>
      </c>
      <c r="C29" s="530"/>
      <c r="D29" s="530"/>
      <c r="E29" s="530"/>
      <c r="F29" s="530"/>
      <c r="G29" s="530"/>
      <c r="H29" s="530"/>
    </row>
    <row r="30" spans="1:13" s="23" customFormat="1" ht="15" customHeight="1" x14ac:dyDescent="0.25">
      <c r="A30" s="14" t="s">
        <v>368</v>
      </c>
      <c r="B30" s="530" t="s">
        <v>264</v>
      </c>
      <c r="C30" s="530"/>
      <c r="D30" s="530"/>
      <c r="E30" s="530"/>
      <c r="F30" s="530"/>
      <c r="G30" s="530"/>
      <c r="H30" s="530"/>
      <c r="I30" s="1"/>
      <c r="J30" s="1"/>
      <c r="K30" s="1"/>
    </row>
    <row r="31" spans="1:13" s="23" customFormat="1" ht="15" customHeight="1" x14ac:dyDescent="0.25">
      <c r="A31" s="507" t="s">
        <v>369</v>
      </c>
      <c r="B31" s="530" t="s">
        <v>254</v>
      </c>
      <c r="C31" s="530"/>
      <c r="D31" s="530"/>
      <c r="E31" s="530"/>
      <c r="F31" s="530"/>
      <c r="G31" s="530"/>
      <c r="H31" s="530"/>
      <c r="I31" s="1"/>
      <c r="J31" s="1"/>
      <c r="K31" s="1"/>
    </row>
    <row r="32" spans="1:13" ht="12" customHeight="1" x14ac:dyDescent="0.25">
      <c r="A32" s="14"/>
      <c r="B32" s="88"/>
      <c r="C32" s="88"/>
      <c r="D32" s="88"/>
      <c r="E32" s="88"/>
      <c r="F32" s="88"/>
    </row>
    <row r="33" spans="1:1" x14ac:dyDescent="0.25">
      <c r="A33" s="12"/>
    </row>
    <row r="34" spans="1:1" x14ac:dyDescent="0.25">
      <c r="A34" s="12"/>
    </row>
  </sheetData>
  <mergeCells count="17">
    <mergeCell ref="B31:H31"/>
    <mergeCell ref="B20:H20"/>
    <mergeCell ref="B22:H22"/>
    <mergeCell ref="B23:H23"/>
    <mergeCell ref="B24:H24"/>
    <mergeCell ref="B25:H25"/>
    <mergeCell ref="B28:H28"/>
    <mergeCell ref="B30:H30"/>
    <mergeCell ref="B26:H26"/>
    <mergeCell ref="B27:H27"/>
    <mergeCell ref="B29:H29"/>
    <mergeCell ref="A1:H1"/>
    <mergeCell ref="A2:H2"/>
    <mergeCell ref="A3:H3"/>
    <mergeCell ref="A4:H8"/>
    <mergeCell ref="B21:H21"/>
    <mergeCell ref="B19:H19"/>
  </mergeCells>
  <hyperlinks>
    <hyperlink ref="A22" location="'Pop. Proj.'!A1" display="Pop. Proj."/>
    <hyperlink ref="A23" location="Attainment!A1" display="Attainment"/>
    <hyperlink ref="A26" location="'6-Year Grad Rates'!A1" display="6-Year Grad Rates"/>
    <hyperlink ref="A21" location="'Occ. Growth'!A1" display="Occ. Growth"/>
    <hyperlink ref="A20" location="Map!A1" display="Map"/>
    <hyperlink ref="A27" location="'HS to Coll. '!A1" display="HS to College - 60x30TX Target"/>
    <hyperlink ref="A24" location="'Comp by Inst Reg-counts'!A1" display="Comp by Inst Reg-counts"/>
    <hyperlink ref="A25" location="'Comp by Inst Reg-percent'!A1" display="Comp by Inst Reg-percent"/>
    <hyperlink ref="A28" location="'HS to Coll - College Readiness'!A1" display="HS to College - College Readiness"/>
    <hyperlink ref="A30" location="'Enrollment at Inst in Region'!Print_Area" display="Enrollment at Inst in Region"/>
    <hyperlink ref="A29" location="'Enrollment-Region of Residence'!A1" display="Enrollment - Region of Residence"/>
    <hyperlink ref="A31" location="'Enrollment In&amp;Out'!A1" display="Enrollment In and Out"/>
  </hyperlinks>
  <pageMargins left="0.25" right="0.25" top="0.75" bottom="0.75" header="0.3" footer="0.3"/>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7"/>
  <sheetViews>
    <sheetView tabSelected="1" zoomScaleNormal="100" zoomScaleSheetLayoutView="100" workbookViewId="0">
      <selection activeCell="K12" sqref="K12"/>
    </sheetView>
  </sheetViews>
  <sheetFormatPr defaultColWidth="9.140625" defaultRowHeight="12.75" x14ac:dyDescent="0.2"/>
  <cols>
    <col min="1" max="1" width="12.5703125" style="12" bestFit="1" customWidth="1"/>
    <col min="2" max="2" width="33.42578125" style="12" customWidth="1"/>
    <col min="3" max="6" width="14.85546875" style="12" customWidth="1"/>
    <col min="7" max="7" width="13.140625" style="12" customWidth="1"/>
    <col min="8" max="8" width="15.42578125" style="12" customWidth="1"/>
    <col min="9" max="9" width="4.42578125" style="12" customWidth="1"/>
    <col min="10" max="10" width="11.140625" style="12" customWidth="1"/>
    <col min="11" max="11" width="22.140625" style="12" customWidth="1"/>
    <col min="12" max="12" width="35.42578125" style="12" customWidth="1"/>
    <col min="13" max="13" width="11.140625" style="12" customWidth="1"/>
    <col min="14" max="15" width="9.140625" style="12"/>
    <col min="16" max="16" width="12.7109375" style="12" customWidth="1"/>
    <col min="17" max="17" width="13.7109375" style="12" customWidth="1"/>
    <col min="18" max="24" width="9.140625" style="12"/>
    <col min="25" max="25" width="9.140625" style="12" customWidth="1"/>
    <col min="26" max="16384" width="9.140625" style="12"/>
  </cols>
  <sheetData>
    <row r="1" spans="1:14" ht="15" customHeight="1" x14ac:dyDescent="0.2">
      <c r="A1" s="517" t="s">
        <v>67</v>
      </c>
      <c r="B1" s="518"/>
      <c r="C1" s="518"/>
      <c r="D1" s="518"/>
      <c r="E1" s="518"/>
      <c r="F1" s="518"/>
      <c r="G1" s="518"/>
      <c r="H1" s="519"/>
      <c r="J1" s="193"/>
      <c r="K1" s="193"/>
    </row>
    <row r="2" spans="1:14" ht="15" customHeight="1" x14ac:dyDescent="0.2">
      <c r="A2" s="609"/>
      <c r="B2" s="610"/>
      <c r="C2" s="610"/>
      <c r="D2" s="610"/>
      <c r="E2" s="610"/>
      <c r="F2" s="610"/>
      <c r="G2" s="610"/>
      <c r="H2" s="611"/>
      <c r="I2" s="90"/>
      <c r="J2" s="90"/>
      <c r="K2" s="90"/>
      <c r="L2" s="90"/>
      <c r="M2" s="90"/>
      <c r="N2" s="90"/>
    </row>
    <row r="3" spans="1:14" s="129" customFormat="1" ht="30" customHeight="1" x14ac:dyDescent="0.2">
      <c r="A3" s="714" t="s">
        <v>239</v>
      </c>
      <c r="B3" s="715"/>
      <c r="C3" s="715"/>
      <c r="D3" s="715"/>
      <c r="E3" s="715"/>
      <c r="F3" s="715"/>
      <c r="G3" s="715"/>
      <c r="H3" s="716"/>
    </row>
    <row r="4" spans="1:14" s="129" customFormat="1" ht="18.75" customHeight="1" x14ac:dyDescent="0.2">
      <c r="A4" s="552" t="s">
        <v>400</v>
      </c>
      <c r="B4" s="553"/>
      <c r="C4" s="553"/>
      <c r="D4" s="553"/>
      <c r="E4" s="553"/>
      <c r="F4" s="553"/>
      <c r="G4" s="553"/>
      <c r="H4" s="554"/>
    </row>
    <row r="5" spans="1:14" s="129" customFormat="1" ht="18.75" customHeight="1" x14ac:dyDescent="0.2">
      <c r="A5" s="555"/>
      <c r="B5" s="556"/>
      <c r="C5" s="556"/>
      <c r="D5" s="556"/>
      <c r="E5" s="556"/>
      <c r="F5" s="556"/>
      <c r="G5" s="556"/>
      <c r="H5" s="557"/>
    </row>
    <row r="6" spans="1:14" s="129" customFormat="1" ht="18.75" customHeight="1" x14ac:dyDescent="0.2">
      <c r="A6" s="555"/>
      <c r="B6" s="556"/>
      <c r="C6" s="556"/>
      <c r="D6" s="556"/>
      <c r="E6" s="556"/>
      <c r="F6" s="556"/>
      <c r="G6" s="556"/>
      <c r="H6" s="557"/>
    </row>
    <row r="7" spans="1:14" s="129" customFormat="1" ht="18.75" customHeight="1" x14ac:dyDescent="0.2">
      <c r="A7" s="555"/>
      <c r="B7" s="556"/>
      <c r="C7" s="556"/>
      <c r="D7" s="556"/>
      <c r="E7" s="556"/>
      <c r="F7" s="556"/>
      <c r="G7" s="556"/>
      <c r="H7" s="557"/>
    </row>
    <row r="8" spans="1:14" s="129" customFormat="1" ht="18.75" customHeight="1" x14ac:dyDescent="0.2">
      <c r="A8" s="558"/>
      <c r="B8" s="559"/>
      <c r="C8" s="559"/>
      <c r="D8" s="559"/>
      <c r="E8" s="559"/>
      <c r="F8" s="559"/>
      <c r="G8" s="559"/>
      <c r="H8" s="560"/>
    </row>
    <row r="9" spans="1:14" s="129" customFormat="1" ht="15" customHeight="1" x14ac:dyDescent="0.2">
      <c r="A9" s="90"/>
      <c r="B9" s="90"/>
      <c r="C9" s="90"/>
      <c r="D9" s="90"/>
      <c r="E9" s="90"/>
      <c r="F9" s="90"/>
      <c r="G9" s="90"/>
      <c r="H9" s="90"/>
    </row>
    <row r="10" spans="1:14" ht="15" customHeight="1" x14ac:dyDescent="0.2">
      <c r="A10" s="194"/>
      <c r="B10" s="91"/>
      <c r="C10" s="91"/>
      <c r="D10" s="91"/>
      <c r="E10" s="91"/>
      <c r="F10" s="147"/>
      <c r="G10" s="57"/>
    </row>
    <row r="11" spans="1:14" x14ac:dyDescent="0.2">
      <c r="A11" s="159"/>
      <c r="B11" s="91"/>
      <c r="C11" s="91"/>
      <c r="D11" s="91"/>
      <c r="E11" s="91"/>
      <c r="F11" s="147"/>
      <c r="G11" s="17"/>
    </row>
    <row r="12" spans="1:14" x14ac:dyDescent="0.2">
      <c r="F12" s="129"/>
      <c r="G12" s="17"/>
    </row>
    <row r="13" spans="1:14" ht="60" customHeight="1" x14ac:dyDescent="0.2">
      <c r="F13" s="129"/>
      <c r="G13" s="17"/>
    </row>
    <row r="14" spans="1:14" x14ac:dyDescent="0.2">
      <c r="F14" s="129"/>
      <c r="G14" s="17"/>
    </row>
    <row r="15" spans="1:14" x14ac:dyDescent="0.2">
      <c r="F15" s="129"/>
      <c r="G15" s="56"/>
    </row>
    <row r="16" spans="1:14" x14ac:dyDescent="0.2">
      <c r="F16" s="129"/>
      <c r="G16" s="56"/>
    </row>
    <row r="17" spans="5:19" x14ac:dyDescent="0.2">
      <c r="F17" s="129"/>
      <c r="G17" s="56"/>
    </row>
    <row r="18" spans="5:19" ht="30" customHeight="1" x14ac:dyDescent="0.2">
      <c r="F18" s="129"/>
      <c r="G18" s="56"/>
    </row>
    <row r="21" spans="5:19" x14ac:dyDescent="0.2">
      <c r="E21" s="195"/>
      <c r="J21" s="129"/>
      <c r="K21" s="129"/>
      <c r="L21" s="129"/>
      <c r="M21" s="129"/>
      <c r="N21" s="129"/>
      <c r="O21" s="185"/>
      <c r="P21" s="185"/>
      <c r="R21" s="129"/>
      <c r="S21" s="129"/>
    </row>
    <row r="55" spans="1:11" x14ac:dyDescent="0.2">
      <c r="A55" s="719" t="s">
        <v>209</v>
      </c>
      <c r="B55" s="720"/>
      <c r="C55" s="720"/>
      <c r="D55" s="720"/>
      <c r="E55" s="721"/>
      <c r="F55" s="51"/>
      <c r="G55" s="51"/>
      <c r="H55" s="51"/>
    </row>
    <row r="56" spans="1:11" ht="26.25" customHeight="1" x14ac:dyDescent="0.2">
      <c r="A56" s="138"/>
      <c r="B56" s="91"/>
      <c r="C56" s="563" t="s">
        <v>382</v>
      </c>
      <c r="D56" s="563"/>
      <c r="E56" s="563"/>
    </row>
    <row r="57" spans="1:11" x14ac:dyDescent="0.2">
      <c r="A57" s="428" t="s">
        <v>208</v>
      </c>
      <c r="B57" s="429"/>
      <c r="C57" s="252">
        <v>2015</v>
      </c>
      <c r="D57" s="252">
        <v>2016</v>
      </c>
      <c r="E57" s="252">
        <v>2017</v>
      </c>
    </row>
    <row r="58" spans="1:11" ht="15" x14ac:dyDescent="0.25">
      <c r="A58" s="717" t="s">
        <v>204</v>
      </c>
      <c r="B58" s="299" t="s">
        <v>11</v>
      </c>
      <c r="C58" s="165">
        <v>0.57899999999999996</v>
      </c>
      <c r="D58" s="165">
        <v>0.58025570107649338</v>
      </c>
      <c r="E58" s="466">
        <v>0.61031989341198101</v>
      </c>
      <c r="G58" s="197"/>
      <c r="H58" s="197"/>
      <c r="I58" s="197"/>
      <c r="J58" s="197"/>
      <c r="K58" s="197"/>
    </row>
    <row r="59" spans="1:11" ht="15" x14ac:dyDescent="0.25">
      <c r="A59" s="718"/>
      <c r="B59" s="302" t="s">
        <v>67</v>
      </c>
      <c r="C59" s="165">
        <v>0.65100000000000002</v>
      </c>
      <c r="D59" s="165">
        <v>0.65198900811305938</v>
      </c>
      <c r="E59" s="466">
        <v>0.67783276233980505</v>
      </c>
      <c r="G59" s="197"/>
      <c r="H59" s="454"/>
      <c r="I59" s="454"/>
      <c r="J59" s="454"/>
      <c r="K59" s="454"/>
    </row>
    <row r="60" spans="1:11" ht="15" x14ac:dyDescent="0.25">
      <c r="A60" s="717" t="s">
        <v>205</v>
      </c>
      <c r="B60" s="302" t="s">
        <v>11</v>
      </c>
      <c r="C60" s="165">
        <v>0.63400000000000001</v>
      </c>
      <c r="D60" s="165">
        <v>0.63255511266574471</v>
      </c>
      <c r="E60" s="466">
        <v>0.65267052142755499</v>
      </c>
      <c r="G60" s="197"/>
      <c r="H60" s="454"/>
      <c r="I60" s="454"/>
      <c r="J60" s="454"/>
      <c r="K60" s="454"/>
    </row>
    <row r="61" spans="1:11" ht="15" x14ac:dyDescent="0.25">
      <c r="A61" s="718"/>
      <c r="B61" s="302" t="s">
        <v>67</v>
      </c>
      <c r="C61" s="165">
        <v>0.68799999999999994</v>
      </c>
      <c r="D61" s="165">
        <v>0.68830149175608479</v>
      </c>
      <c r="E61" s="466">
        <v>0.70822230681385601</v>
      </c>
    </row>
    <row r="62" spans="1:11" ht="15" x14ac:dyDescent="0.25">
      <c r="A62" s="717" t="s">
        <v>206</v>
      </c>
      <c r="B62" s="302" t="s">
        <v>11</v>
      </c>
      <c r="C62" s="165">
        <v>0.77300000000000002</v>
      </c>
      <c r="D62" s="165">
        <v>0.77828845684535919</v>
      </c>
      <c r="E62" s="466">
        <v>0.85554995019855895</v>
      </c>
    </row>
    <row r="63" spans="1:11" ht="15" x14ac:dyDescent="0.25">
      <c r="A63" s="718"/>
      <c r="B63" s="302" t="s">
        <v>67</v>
      </c>
      <c r="C63" s="165">
        <v>0.81499999999999995</v>
      </c>
      <c r="D63" s="165">
        <v>0.82314839047369803</v>
      </c>
      <c r="E63" s="466">
        <v>0.88770460601446499</v>
      </c>
    </row>
    <row r="64" spans="1:11" ht="15" x14ac:dyDescent="0.25">
      <c r="A64" s="717" t="s">
        <v>207</v>
      </c>
      <c r="B64" s="302" t="s">
        <v>11</v>
      </c>
      <c r="C64" s="165">
        <v>0.75800000000000001</v>
      </c>
      <c r="D64" s="165">
        <v>0.75913799181105779</v>
      </c>
      <c r="E64" s="466">
        <v>0.78695978371945596</v>
      </c>
    </row>
    <row r="65" spans="1:8" ht="15" x14ac:dyDescent="0.25">
      <c r="A65" s="718"/>
      <c r="B65" s="302" t="s">
        <v>67</v>
      </c>
      <c r="C65" s="165">
        <v>0.82299999999999995</v>
      </c>
      <c r="D65" s="165">
        <v>0.8279246270609788</v>
      </c>
      <c r="E65" s="466">
        <v>0.84107346783403103</v>
      </c>
    </row>
    <row r="66" spans="1:8" x14ac:dyDescent="0.2">
      <c r="A66" s="12" t="s">
        <v>203</v>
      </c>
    </row>
    <row r="67" spans="1:8" x14ac:dyDescent="0.2">
      <c r="A67" s="12" t="s">
        <v>250</v>
      </c>
      <c r="H67" s="14" t="s">
        <v>31</v>
      </c>
    </row>
  </sheetData>
  <mergeCells count="10">
    <mergeCell ref="A1:H1"/>
    <mergeCell ref="A2:H2"/>
    <mergeCell ref="A3:H3"/>
    <mergeCell ref="A4:H8"/>
    <mergeCell ref="A64:A65"/>
    <mergeCell ref="A55:E55"/>
    <mergeCell ref="C56:E56"/>
    <mergeCell ref="A58:A59"/>
    <mergeCell ref="A60:A61"/>
    <mergeCell ref="A62:A63"/>
  </mergeCells>
  <hyperlinks>
    <hyperlink ref="H67" location="Contents!A1" display="Back to Contents"/>
  </hyperlinks>
  <pageMargins left="0.25" right="0.25" top="0.75" bottom="0.75" header="0.3" footer="0.3"/>
  <pageSetup scale="73"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5"/>
  <sheetViews>
    <sheetView zoomScaleNormal="100" zoomScaleSheetLayoutView="100" workbookViewId="0">
      <selection activeCell="A2" sqref="A2:M2"/>
    </sheetView>
  </sheetViews>
  <sheetFormatPr defaultColWidth="9.140625" defaultRowHeight="12.75" x14ac:dyDescent="0.2"/>
  <cols>
    <col min="1" max="1" width="11.7109375" style="12" customWidth="1"/>
    <col min="2" max="2" width="11.5703125" style="12" customWidth="1"/>
    <col min="3" max="3" width="10.140625" style="12" customWidth="1"/>
    <col min="4" max="5" width="11.28515625" style="12" bestFit="1" customWidth="1"/>
    <col min="6" max="7" width="9.140625" style="12"/>
    <col min="8" max="8" width="9.140625" style="12" customWidth="1"/>
    <col min="9" max="16384" width="9.140625" style="12"/>
  </cols>
  <sheetData>
    <row r="1" spans="1:15" ht="15" customHeight="1" x14ac:dyDescent="0.2">
      <c r="A1" s="517" t="s">
        <v>67</v>
      </c>
      <c r="B1" s="518"/>
      <c r="C1" s="518"/>
      <c r="D1" s="518"/>
      <c r="E1" s="518"/>
      <c r="F1" s="518"/>
      <c r="G1" s="518"/>
      <c r="H1" s="518"/>
      <c r="I1" s="518"/>
      <c r="J1" s="518"/>
      <c r="K1" s="518"/>
      <c r="L1" s="518"/>
      <c r="M1" s="519"/>
    </row>
    <row r="2" spans="1:15" ht="15" customHeight="1" x14ac:dyDescent="0.2">
      <c r="A2" s="683"/>
      <c r="B2" s="684"/>
      <c r="C2" s="684"/>
      <c r="D2" s="684"/>
      <c r="E2" s="684"/>
      <c r="F2" s="684"/>
      <c r="G2" s="684"/>
      <c r="H2" s="684"/>
      <c r="I2" s="684"/>
      <c r="J2" s="684"/>
      <c r="K2" s="684"/>
      <c r="L2" s="684"/>
      <c r="M2" s="685"/>
      <c r="N2" s="90"/>
      <c r="O2" s="90"/>
    </row>
    <row r="3" spans="1:15" s="129" customFormat="1" ht="15" customHeight="1" x14ac:dyDescent="0.2">
      <c r="A3" s="517" t="s">
        <v>401</v>
      </c>
      <c r="B3" s="518"/>
      <c r="C3" s="518"/>
      <c r="D3" s="518"/>
      <c r="E3" s="518"/>
      <c r="F3" s="518"/>
      <c r="G3" s="518"/>
      <c r="H3" s="518"/>
      <c r="I3" s="518"/>
      <c r="J3" s="518"/>
      <c r="K3" s="518"/>
      <c r="L3" s="518"/>
      <c r="M3" s="519"/>
      <c r="N3" s="90"/>
    </row>
    <row r="4" spans="1:15" s="129" customFormat="1" ht="15" customHeight="1" x14ac:dyDescent="0.2">
      <c r="A4" s="552" t="s">
        <v>402</v>
      </c>
      <c r="B4" s="553"/>
      <c r="C4" s="553"/>
      <c r="D4" s="553"/>
      <c r="E4" s="553"/>
      <c r="F4" s="553"/>
      <c r="G4" s="553"/>
      <c r="H4" s="553"/>
      <c r="I4" s="553"/>
      <c r="J4" s="553"/>
      <c r="K4" s="553"/>
      <c r="L4" s="553"/>
      <c r="M4" s="554"/>
      <c r="N4" s="90"/>
    </row>
    <row r="5" spans="1:15" s="129" customFormat="1" ht="15" customHeight="1" x14ac:dyDescent="0.2">
      <c r="A5" s="555"/>
      <c r="B5" s="556"/>
      <c r="C5" s="556"/>
      <c r="D5" s="556"/>
      <c r="E5" s="556"/>
      <c r="F5" s="556"/>
      <c r="G5" s="556"/>
      <c r="H5" s="556"/>
      <c r="I5" s="556"/>
      <c r="J5" s="556"/>
      <c r="K5" s="556"/>
      <c r="L5" s="556"/>
      <c r="M5" s="557"/>
      <c r="N5" s="90"/>
    </row>
    <row r="6" spans="1:15" s="129" customFormat="1" ht="15" customHeight="1" x14ac:dyDescent="0.2">
      <c r="A6" s="555"/>
      <c r="B6" s="556"/>
      <c r="C6" s="556"/>
      <c r="D6" s="556"/>
      <c r="E6" s="556"/>
      <c r="F6" s="556"/>
      <c r="G6" s="556"/>
      <c r="H6" s="556"/>
      <c r="I6" s="556"/>
      <c r="J6" s="556"/>
      <c r="K6" s="556"/>
      <c r="L6" s="556"/>
      <c r="M6" s="557"/>
      <c r="N6" s="90"/>
    </row>
    <row r="7" spans="1:15" s="129" customFormat="1" ht="15" customHeight="1" x14ac:dyDescent="0.2">
      <c r="A7" s="555"/>
      <c r="B7" s="556"/>
      <c r="C7" s="556"/>
      <c r="D7" s="556"/>
      <c r="E7" s="556"/>
      <c r="F7" s="556"/>
      <c r="G7" s="556"/>
      <c r="H7" s="556"/>
      <c r="I7" s="556"/>
      <c r="J7" s="556"/>
      <c r="K7" s="556"/>
      <c r="L7" s="556"/>
      <c r="M7" s="557"/>
      <c r="N7" s="90"/>
    </row>
    <row r="8" spans="1:15" s="129" customFormat="1" ht="15" customHeight="1" x14ac:dyDescent="0.2">
      <c r="A8" s="558"/>
      <c r="B8" s="559"/>
      <c r="C8" s="559"/>
      <c r="D8" s="559"/>
      <c r="E8" s="559"/>
      <c r="F8" s="559"/>
      <c r="G8" s="559"/>
      <c r="H8" s="559"/>
      <c r="I8" s="559"/>
      <c r="J8" s="559"/>
      <c r="K8" s="559"/>
      <c r="L8" s="559"/>
      <c r="M8" s="560"/>
      <c r="N8" s="90"/>
    </row>
    <row r="9" spans="1:15" ht="15" customHeight="1" thickBot="1" x14ac:dyDescent="0.25">
      <c r="I9" s="46"/>
    </row>
    <row r="10" spans="1:15" ht="15" customHeight="1" thickBot="1" x14ac:dyDescent="0.25">
      <c r="C10" s="725" t="s">
        <v>212</v>
      </c>
      <c r="D10" s="725"/>
      <c r="E10" s="725"/>
      <c r="F10" s="725"/>
      <c r="G10" s="725"/>
      <c r="H10" s="725" t="s">
        <v>37</v>
      </c>
      <c r="I10" s="725"/>
      <c r="J10" s="725"/>
      <c r="K10" s="725"/>
    </row>
    <row r="11" spans="1:15" ht="25.5" customHeight="1" x14ac:dyDescent="0.2">
      <c r="A11" s="82" t="s">
        <v>6</v>
      </c>
      <c r="B11" s="319" t="s">
        <v>251</v>
      </c>
      <c r="C11" s="321" t="s">
        <v>15</v>
      </c>
      <c r="D11" s="316" t="s">
        <v>3</v>
      </c>
      <c r="E11" s="317" t="s">
        <v>5</v>
      </c>
      <c r="F11" s="318" t="s">
        <v>4</v>
      </c>
      <c r="G11" s="316" t="s">
        <v>16</v>
      </c>
      <c r="H11" s="324" t="s">
        <v>3</v>
      </c>
      <c r="I11" s="325" t="s">
        <v>5</v>
      </c>
      <c r="J11" s="326" t="s">
        <v>4</v>
      </c>
      <c r="K11" s="327" t="s">
        <v>16</v>
      </c>
    </row>
    <row r="12" spans="1:15" ht="15" x14ac:dyDescent="0.25">
      <c r="A12" s="723">
        <v>2000</v>
      </c>
      <c r="B12" s="216" t="s">
        <v>17</v>
      </c>
      <c r="C12" s="478">
        <f>SUM(D12:G12)</f>
        <v>36971</v>
      </c>
      <c r="D12" s="472">
        <v>27972</v>
      </c>
      <c r="E12" s="472">
        <v>3985</v>
      </c>
      <c r="F12" s="472">
        <v>2686</v>
      </c>
      <c r="G12" s="473">
        <v>2328</v>
      </c>
      <c r="H12" s="328">
        <f>D12/C12</f>
        <v>0.75659300532850071</v>
      </c>
      <c r="I12" s="322">
        <f>E12/C12</f>
        <v>0.10778718455005275</v>
      </c>
      <c r="J12" s="322">
        <f>F12/C12</f>
        <v>7.2651537691704307E-2</v>
      </c>
      <c r="K12" s="298">
        <f>G12/C12</f>
        <v>6.2968272429742234E-2</v>
      </c>
      <c r="L12" s="422"/>
    </row>
    <row r="13" spans="1:15" ht="15" customHeight="1" x14ac:dyDescent="0.25">
      <c r="A13" s="724"/>
      <c r="B13" s="217" t="s">
        <v>18</v>
      </c>
      <c r="C13" s="478">
        <f>SUM(D13:G13)</f>
        <v>51338</v>
      </c>
      <c r="D13" s="476">
        <v>33607</v>
      </c>
      <c r="E13" s="476">
        <v>8594</v>
      </c>
      <c r="F13" s="476">
        <v>6615</v>
      </c>
      <c r="G13" s="477">
        <v>2522</v>
      </c>
      <c r="H13" s="329">
        <f t="shared" ref="H13:H14" si="0">D13/C13</f>
        <v>0.65462230706299429</v>
      </c>
      <c r="I13" s="323">
        <f t="shared" ref="I13:I14" si="1">E13/C13</f>
        <v>0.16740036620047527</v>
      </c>
      <c r="J13" s="323">
        <f t="shared" ref="J13:J14" si="2">F13/C13</f>
        <v>0.12885192255249522</v>
      </c>
      <c r="K13" s="301">
        <f t="shared" ref="K13:K14" si="3">G13/C13</f>
        <v>4.9125404184035215E-2</v>
      </c>
      <c r="L13" s="422"/>
    </row>
    <row r="14" spans="1:15" ht="15" x14ac:dyDescent="0.25">
      <c r="A14" s="722">
        <v>2017</v>
      </c>
      <c r="B14" s="320" t="s">
        <v>17</v>
      </c>
      <c r="C14" s="479">
        <f>SUM(D14:G14)</f>
        <v>61869</v>
      </c>
      <c r="D14" s="472">
        <v>34289</v>
      </c>
      <c r="E14" s="472">
        <v>14571</v>
      </c>
      <c r="F14" s="472">
        <v>6126</v>
      </c>
      <c r="G14" s="473">
        <v>6883</v>
      </c>
      <c r="H14" s="328">
        <f t="shared" si="0"/>
        <v>0.55421939905283746</v>
      </c>
      <c r="I14" s="322">
        <f t="shared" si="1"/>
        <v>0.23551374678756729</v>
      </c>
      <c r="J14" s="322">
        <f t="shared" si="2"/>
        <v>9.9015662124812109E-2</v>
      </c>
      <c r="K14" s="298">
        <f t="shared" si="3"/>
        <v>0.11125119203478318</v>
      </c>
      <c r="L14" s="422"/>
    </row>
    <row r="15" spans="1:15" ht="15.75" thickBot="1" x14ac:dyDescent="0.3">
      <c r="A15" s="722"/>
      <c r="B15" s="217" t="s">
        <v>18</v>
      </c>
      <c r="C15" s="480">
        <f>SUM(D15:G15)</f>
        <v>67509</v>
      </c>
      <c r="D15" s="474">
        <v>32945</v>
      </c>
      <c r="E15" s="474">
        <v>20665</v>
      </c>
      <c r="F15" s="474">
        <v>8657</v>
      </c>
      <c r="G15" s="475">
        <v>5242</v>
      </c>
      <c r="H15" s="329">
        <f>D15/C15</f>
        <v>0.48800900620657989</v>
      </c>
      <c r="I15" s="323">
        <f t="shared" ref="I15" si="4">E15/C15</f>
        <v>0.30610733383696986</v>
      </c>
      <c r="J15" s="323">
        <f t="shared" ref="J15" si="5">F15/C15</f>
        <v>0.12823475388466724</v>
      </c>
      <c r="K15" s="301">
        <f t="shared" ref="K15" si="6">G15/C15</f>
        <v>7.7648906071783028E-2</v>
      </c>
      <c r="L15" s="422"/>
    </row>
    <row r="16" spans="1:15" x14ac:dyDescent="0.2">
      <c r="H16" s="91"/>
    </row>
    <row r="19" ht="12.75" customHeight="1" x14ac:dyDescent="0.2"/>
    <row r="35" spans="1:12" x14ac:dyDescent="0.2">
      <c r="A35" s="12" t="s">
        <v>196</v>
      </c>
      <c r="L35" s="14" t="s">
        <v>31</v>
      </c>
    </row>
  </sheetData>
  <mergeCells count="8">
    <mergeCell ref="A14:A15"/>
    <mergeCell ref="A12:A13"/>
    <mergeCell ref="C10:G10"/>
    <mergeCell ref="A1:M1"/>
    <mergeCell ref="A2:M2"/>
    <mergeCell ref="A3:M3"/>
    <mergeCell ref="A4:M8"/>
    <mergeCell ref="H10:K10"/>
  </mergeCells>
  <hyperlinks>
    <hyperlink ref="L35" location="Contents!A1" display="Back to Contents"/>
  </hyperlinks>
  <pageMargins left="0.25" right="0.25" top="0.75" bottom="0.75" header="0.3" footer="0.3"/>
  <pageSetup scale="78"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0"/>
  <sheetViews>
    <sheetView zoomScaleNormal="100" zoomScaleSheetLayoutView="100" workbookViewId="0">
      <selection activeCell="I24" sqref="I24"/>
    </sheetView>
  </sheetViews>
  <sheetFormatPr defaultColWidth="9.140625" defaultRowHeight="15" x14ac:dyDescent="0.25"/>
  <cols>
    <col min="1" max="9" width="11.7109375" style="12" customWidth="1"/>
    <col min="10" max="11" width="9.140625" style="12"/>
    <col min="12" max="12" width="9.140625" style="1"/>
    <col min="13" max="13" width="9.140625" style="197"/>
    <col min="14" max="14" width="10.85546875" style="197" customWidth="1"/>
    <col min="15" max="16384" width="9.140625" style="197"/>
  </cols>
  <sheetData>
    <row r="1" spans="1:17" ht="15" customHeight="1" x14ac:dyDescent="0.25">
      <c r="A1" s="517" t="s">
        <v>67</v>
      </c>
      <c r="B1" s="518"/>
      <c r="C1" s="518"/>
      <c r="D1" s="518"/>
      <c r="E1" s="518"/>
      <c r="F1" s="518"/>
      <c r="G1" s="518"/>
      <c r="H1" s="518"/>
      <c r="I1" s="519"/>
      <c r="J1" s="197"/>
      <c r="K1" s="129"/>
    </row>
    <row r="2" spans="1:17" ht="15" customHeight="1" x14ac:dyDescent="0.25">
      <c r="A2" s="609"/>
      <c r="B2" s="610"/>
      <c r="C2" s="610"/>
      <c r="D2" s="610"/>
      <c r="E2" s="610"/>
      <c r="F2" s="610"/>
      <c r="G2" s="610"/>
      <c r="H2" s="610"/>
      <c r="I2" s="611"/>
      <c r="J2" s="220"/>
      <c r="K2" s="220"/>
    </row>
    <row r="3" spans="1:17" s="11" customFormat="1" ht="15" customHeight="1" x14ac:dyDescent="0.25">
      <c r="A3" s="517" t="s">
        <v>263</v>
      </c>
      <c r="B3" s="518"/>
      <c r="C3" s="518"/>
      <c r="D3" s="518"/>
      <c r="E3" s="518"/>
      <c r="F3" s="518"/>
      <c r="G3" s="518"/>
      <c r="H3" s="518"/>
      <c r="I3" s="519"/>
      <c r="J3" s="414"/>
      <c r="K3" s="90"/>
      <c r="L3" s="9"/>
      <c r="M3" s="9"/>
      <c r="N3" s="9"/>
    </row>
    <row r="4" spans="1:17" s="11" customFormat="1" ht="15" customHeight="1" x14ac:dyDescent="0.25">
      <c r="A4" s="552" t="s">
        <v>379</v>
      </c>
      <c r="B4" s="553"/>
      <c r="C4" s="553"/>
      <c r="D4" s="553"/>
      <c r="E4" s="553"/>
      <c r="F4" s="553"/>
      <c r="G4" s="553"/>
      <c r="H4" s="553"/>
      <c r="I4" s="554"/>
      <c r="J4" s="218"/>
      <c r="K4" s="90"/>
    </row>
    <row r="5" spans="1:17" s="11" customFormat="1" ht="15" customHeight="1" x14ac:dyDescent="0.25">
      <c r="A5" s="555"/>
      <c r="B5" s="556"/>
      <c r="C5" s="556"/>
      <c r="D5" s="556"/>
      <c r="E5" s="556"/>
      <c r="F5" s="556"/>
      <c r="G5" s="556"/>
      <c r="H5" s="556"/>
      <c r="I5" s="557"/>
      <c r="J5" s="218"/>
      <c r="K5" s="90"/>
    </row>
    <row r="6" spans="1:17" s="11" customFormat="1" ht="15" customHeight="1" x14ac:dyDescent="0.25">
      <c r="A6" s="555"/>
      <c r="B6" s="556"/>
      <c r="C6" s="556"/>
      <c r="D6" s="556"/>
      <c r="E6" s="556"/>
      <c r="F6" s="556"/>
      <c r="G6" s="556"/>
      <c r="H6" s="556"/>
      <c r="I6" s="557"/>
      <c r="J6" s="218"/>
      <c r="K6" s="90"/>
    </row>
    <row r="7" spans="1:17" s="11" customFormat="1" ht="15" customHeight="1" x14ac:dyDescent="0.25">
      <c r="A7" s="555"/>
      <c r="B7" s="556"/>
      <c r="C7" s="556"/>
      <c r="D7" s="556"/>
      <c r="E7" s="556"/>
      <c r="F7" s="556"/>
      <c r="G7" s="556"/>
      <c r="H7" s="556"/>
      <c r="I7" s="557"/>
      <c r="J7" s="218"/>
      <c r="K7" s="90"/>
      <c r="L7" s="197"/>
      <c r="M7" s="197"/>
      <c r="N7" s="197"/>
      <c r="O7" s="197"/>
      <c r="P7" s="197"/>
    </row>
    <row r="8" spans="1:17" s="11" customFormat="1" ht="15" customHeight="1" x14ac:dyDescent="0.25">
      <c r="A8" s="558"/>
      <c r="B8" s="559"/>
      <c r="C8" s="559"/>
      <c r="D8" s="559"/>
      <c r="E8" s="559"/>
      <c r="F8" s="559"/>
      <c r="G8" s="559"/>
      <c r="H8" s="559"/>
      <c r="I8" s="560"/>
      <c r="J8" s="218"/>
      <c r="K8" s="90"/>
      <c r="L8" s="197"/>
      <c r="M8" s="197"/>
      <c r="N8" s="197"/>
      <c r="O8" s="197"/>
      <c r="P8" s="197"/>
    </row>
    <row r="9" spans="1:17" s="129" customFormat="1" ht="15" customHeight="1" thickBot="1" x14ac:dyDescent="0.25"/>
    <row r="10" spans="1:17" s="12" customFormat="1" ht="26.25" customHeight="1" x14ac:dyDescent="0.2">
      <c r="A10" s="737" t="s">
        <v>6</v>
      </c>
      <c r="B10" s="738" t="s">
        <v>251</v>
      </c>
      <c r="C10" s="739" t="s">
        <v>15</v>
      </c>
      <c r="D10" s="735" t="s">
        <v>15</v>
      </c>
      <c r="E10" s="736"/>
      <c r="F10" s="735" t="s">
        <v>3</v>
      </c>
      <c r="G10" s="736"/>
      <c r="H10" s="735" t="s">
        <v>5</v>
      </c>
      <c r="I10" s="736"/>
      <c r="J10" s="735" t="s">
        <v>4</v>
      </c>
      <c r="K10" s="736"/>
      <c r="L10" s="735" t="s">
        <v>16</v>
      </c>
      <c r="M10" s="736"/>
    </row>
    <row r="11" spans="1:17" s="12" customFormat="1" ht="12.75" x14ac:dyDescent="0.2">
      <c r="A11" s="737"/>
      <c r="B11" s="738"/>
      <c r="C11" s="740"/>
      <c r="D11" s="86" t="s">
        <v>2</v>
      </c>
      <c r="E11" s="87" t="s">
        <v>1</v>
      </c>
      <c r="F11" s="86" t="s">
        <v>2</v>
      </c>
      <c r="G11" s="87" t="s">
        <v>1</v>
      </c>
      <c r="H11" s="86" t="s">
        <v>2</v>
      </c>
      <c r="I11" s="87" t="s">
        <v>1</v>
      </c>
      <c r="J11" s="86" t="s">
        <v>2</v>
      </c>
      <c r="K11" s="87" t="s">
        <v>1</v>
      </c>
      <c r="L11" s="86" t="s">
        <v>2</v>
      </c>
      <c r="M11" s="87" t="s">
        <v>1</v>
      </c>
    </row>
    <row r="12" spans="1:17" s="12" customFormat="1" ht="12.75" x14ac:dyDescent="0.2">
      <c r="A12" s="734">
        <v>2015</v>
      </c>
      <c r="B12" s="216" t="s">
        <v>17</v>
      </c>
      <c r="C12" s="201">
        <f t="shared" ref="C12:C15" si="0">E12+D12</f>
        <v>152533</v>
      </c>
      <c r="D12" s="201">
        <v>78854</v>
      </c>
      <c r="E12" s="202">
        <v>73679</v>
      </c>
      <c r="F12" s="203">
        <v>40809</v>
      </c>
      <c r="G12" s="204">
        <v>38070</v>
      </c>
      <c r="H12" s="203">
        <v>19515</v>
      </c>
      <c r="I12" s="204">
        <v>15875</v>
      </c>
      <c r="J12" s="203">
        <v>5391</v>
      </c>
      <c r="K12" s="204">
        <v>3706</v>
      </c>
      <c r="L12" s="201">
        <v>13139</v>
      </c>
      <c r="M12" s="202">
        <v>16028</v>
      </c>
    </row>
    <row r="13" spans="1:17" s="12" customFormat="1" ht="12.75" x14ac:dyDescent="0.2">
      <c r="A13" s="734"/>
      <c r="B13" s="217" t="s">
        <v>18</v>
      </c>
      <c r="C13" s="200">
        <f t="shared" si="0"/>
        <v>97040</v>
      </c>
      <c r="D13" s="200">
        <v>52292</v>
      </c>
      <c r="E13" s="205">
        <v>44748</v>
      </c>
      <c r="F13" s="206">
        <v>25694</v>
      </c>
      <c r="G13" s="207">
        <v>22870</v>
      </c>
      <c r="H13" s="206">
        <v>14774</v>
      </c>
      <c r="I13" s="207">
        <v>11821</v>
      </c>
      <c r="J13" s="206">
        <v>6990</v>
      </c>
      <c r="K13" s="207">
        <v>5498</v>
      </c>
      <c r="L13" s="208">
        <v>4834</v>
      </c>
      <c r="M13" s="209">
        <v>4559</v>
      </c>
    </row>
    <row r="14" spans="1:17" s="12" customFormat="1" ht="12.75" x14ac:dyDescent="0.2">
      <c r="A14" s="722">
        <v>2016</v>
      </c>
      <c r="B14" s="216" t="s">
        <v>17</v>
      </c>
      <c r="C14" s="201">
        <f t="shared" si="0"/>
        <v>155882</v>
      </c>
      <c r="D14" s="201">
        <v>80812</v>
      </c>
      <c r="E14" s="202">
        <v>75070</v>
      </c>
      <c r="F14" s="203">
        <v>40699</v>
      </c>
      <c r="G14" s="204">
        <v>37940</v>
      </c>
      <c r="H14" s="203">
        <v>20682</v>
      </c>
      <c r="I14" s="204">
        <v>16699</v>
      </c>
      <c r="J14" s="203">
        <v>5714</v>
      </c>
      <c r="K14" s="204">
        <v>3954</v>
      </c>
      <c r="L14" s="201">
        <v>13717</v>
      </c>
      <c r="M14" s="202">
        <v>16477</v>
      </c>
      <c r="P14" s="484"/>
      <c r="Q14" s="484"/>
    </row>
    <row r="15" spans="1:17" s="12" customFormat="1" ht="13.5" thickBot="1" x14ac:dyDescent="0.25">
      <c r="A15" s="722"/>
      <c r="B15" s="217" t="s">
        <v>18</v>
      </c>
      <c r="C15" s="210">
        <f t="shared" si="0"/>
        <v>89839</v>
      </c>
      <c r="D15" s="210">
        <v>48941</v>
      </c>
      <c r="E15" s="211">
        <v>40898</v>
      </c>
      <c r="F15" s="212">
        <v>24000</v>
      </c>
      <c r="G15" s="213">
        <v>21129</v>
      </c>
      <c r="H15" s="212">
        <v>14931</v>
      </c>
      <c r="I15" s="213">
        <v>11575</v>
      </c>
      <c r="J15" s="212">
        <v>6198</v>
      </c>
      <c r="K15" s="213">
        <v>4537</v>
      </c>
      <c r="L15" s="214">
        <v>3812</v>
      </c>
      <c r="M15" s="215">
        <v>3657</v>
      </c>
      <c r="P15" s="485"/>
      <c r="Q15" s="485"/>
    </row>
    <row r="16" spans="1:17" s="12" customFormat="1" ht="12.75" x14ac:dyDescent="0.2">
      <c r="A16" s="723">
        <v>2017</v>
      </c>
      <c r="B16" s="216" t="s">
        <v>17</v>
      </c>
      <c r="C16" s="201">
        <v>158348</v>
      </c>
      <c r="D16" s="201">
        <v>82042</v>
      </c>
      <c r="E16" s="202">
        <v>76306</v>
      </c>
      <c r="F16" s="203">
        <v>40589</v>
      </c>
      <c r="G16" s="204">
        <v>37823</v>
      </c>
      <c r="H16" s="203">
        <v>21639</v>
      </c>
      <c r="I16" s="204">
        <v>17492</v>
      </c>
      <c r="J16" s="203">
        <v>5786</v>
      </c>
      <c r="K16" s="204">
        <v>3991</v>
      </c>
      <c r="L16" s="201">
        <v>6361</v>
      </c>
      <c r="M16" s="202">
        <v>8867</v>
      </c>
    </row>
    <row r="17" spans="1:13" s="12" customFormat="1" ht="12.75" x14ac:dyDescent="0.2">
      <c r="A17" s="724"/>
      <c r="B17" s="217" t="s">
        <v>18</v>
      </c>
      <c r="C17" s="200">
        <v>88145</v>
      </c>
      <c r="D17" s="200">
        <v>48202</v>
      </c>
      <c r="E17" s="205">
        <v>39943</v>
      </c>
      <c r="F17" s="206">
        <v>23104</v>
      </c>
      <c r="G17" s="207">
        <v>20394</v>
      </c>
      <c r="H17" s="206">
        <v>15178</v>
      </c>
      <c r="I17" s="207">
        <v>11620</v>
      </c>
      <c r="J17" s="206">
        <v>6163</v>
      </c>
      <c r="K17" s="207">
        <v>4325</v>
      </c>
      <c r="L17" s="208">
        <v>1963</v>
      </c>
      <c r="M17" s="209">
        <v>1968</v>
      </c>
    </row>
    <row r="18" spans="1:13" s="12" customFormat="1" ht="12.75" x14ac:dyDescent="0.2">
      <c r="F18" s="412"/>
      <c r="G18" s="412"/>
    </row>
    <row r="19" spans="1:13" x14ac:dyDescent="0.25">
      <c r="L19" s="197"/>
    </row>
    <row r="20" spans="1:13" x14ac:dyDescent="0.25">
      <c r="L20" s="197"/>
    </row>
    <row r="21" spans="1:13" x14ac:dyDescent="0.25">
      <c r="H21" s="177"/>
      <c r="I21" s="177"/>
      <c r="L21" s="197"/>
    </row>
    <row r="22" spans="1:13" x14ac:dyDescent="0.25">
      <c r="H22" s="177"/>
      <c r="I22" s="177"/>
      <c r="L22" s="197"/>
    </row>
    <row r="23" spans="1:13" x14ac:dyDescent="0.25">
      <c r="L23" s="197"/>
    </row>
    <row r="24" spans="1:13" x14ac:dyDescent="0.25">
      <c r="K24" s="197"/>
      <c r="L24" s="197"/>
    </row>
    <row r="25" spans="1:13" x14ac:dyDescent="0.25">
      <c r="K25" s="197"/>
      <c r="L25" s="197"/>
    </row>
    <row r="26" spans="1:13" x14ac:dyDescent="0.25">
      <c r="K26" s="197"/>
      <c r="L26" s="197"/>
    </row>
    <row r="27" spans="1:13" ht="15" customHeight="1" x14ac:dyDescent="0.25">
      <c r="K27" s="197"/>
      <c r="L27" s="197"/>
    </row>
    <row r="28" spans="1:13" x14ac:dyDescent="0.25">
      <c r="K28" s="197"/>
      <c r="L28" s="197"/>
    </row>
    <row r="29" spans="1:13" x14ac:dyDescent="0.25">
      <c r="K29" s="197"/>
      <c r="L29" s="197"/>
    </row>
    <row r="30" spans="1:13" x14ac:dyDescent="0.25">
      <c r="K30" s="197"/>
      <c r="L30" s="197"/>
    </row>
    <row r="31" spans="1:13" x14ac:dyDescent="0.25">
      <c r="K31" s="197"/>
      <c r="L31" s="197"/>
    </row>
    <row r="32" spans="1:13" x14ac:dyDescent="0.25">
      <c r="K32" s="197"/>
      <c r="L32" s="197"/>
    </row>
    <row r="33" spans="1:12" x14ac:dyDescent="0.25">
      <c r="K33" s="197"/>
      <c r="L33" s="197"/>
    </row>
    <row r="34" spans="1:12" ht="15" customHeight="1" x14ac:dyDescent="0.25">
      <c r="K34" s="197"/>
      <c r="L34" s="197"/>
    </row>
    <row r="35" spans="1:12" x14ac:dyDescent="0.25">
      <c r="A35" s="732" t="s">
        <v>67</v>
      </c>
      <c r="B35" s="733"/>
      <c r="C35" s="403" t="s">
        <v>2</v>
      </c>
      <c r="D35" s="403" t="s">
        <v>1</v>
      </c>
      <c r="K35" s="197"/>
      <c r="L35" s="197"/>
    </row>
    <row r="36" spans="1:12" x14ac:dyDescent="0.25">
      <c r="A36" s="728" t="s">
        <v>3</v>
      </c>
      <c r="B36" s="330" t="s">
        <v>60</v>
      </c>
      <c r="C36" s="408">
        <v>0.51763760648880275</v>
      </c>
      <c r="D36" s="408">
        <v>0.48236239351119725</v>
      </c>
      <c r="E36" s="225"/>
      <c r="K36" s="197"/>
      <c r="L36" s="197"/>
    </row>
    <row r="37" spans="1:12" x14ac:dyDescent="0.25">
      <c r="A37" s="729"/>
      <c r="B37" s="331" t="s">
        <v>61</v>
      </c>
      <c r="C37" s="408">
        <v>0.53115085751069013</v>
      </c>
      <c r="D37" s="408">
        <v>0.46884914248930987</v>
      </c>
      <c r="E37" s="225"/>
      <c r="K37" s="197"/>
      <c r="L37" s="197"/>
    </row>
    <row r="38" spans="1:12" x14ac:dyDescent="0.25">
      <c r="A38" s="726" t="s">
        <v>5</v>
      </c>
      <c r="B38" s="330" t="s">
        <v>60</v>
      </c>
      <c r="C38" s="409">
        <v>0.55298867905241367</v>
      </c>
      <c r="D38" s="408">
        <v>0.44701132094758633</v>
      </c>
      <c r="E38" s="225"/>
      <c r="K38" s="197"/>
      <c r="L38" s="197"/>
    </row>
    <row r="39" spans="1:12" x14ac:dyDescent="0.25">
      <c r="A39" s="727"/>
      <c r="B39" s="331" t="s">
        <v>61</v>
      </c>
      <c r="C39" s="409">
        <v>0.56638555116053435</v>
      </c>
      <c r="D39" s="408">
        <v>0.43361444883946565</v>
      </c>
      <c r="E39" s="225"/>
      <c r="K39" s="197"/>
      <c r="L39" s="197"/>
    </row>
    <row r="40" spans="1:12" ht="15" customHeight="1" x14ac:dyDescent="0.25">
      <c r="A40" s="728" t="s">
        <v>4</v>
      </c>
      <c r="B40" s="330" t="s">
        <v>60</v>
      </c>
      <c r="C40" s="408">
        <v>0.59179707476731103</v>
      </c>
      <c r="D40" s="408">
        <v>0.40820292523268897</v>
      </c>
      <c r="E40" s="225"/>
      <c r="K40" s="197"/>
      <c r="L40" s="197"/>
    </row>
    <row r="41" spans="1:12" x14ac:dyDescent="0.25">
      <c r="A41" s="729"/>
      <c r="B41" s="331" t="s">
        <v>61</v>
      </c>
      <c r="C41" s="408">
        <v>0.58762395118230359</v>
      </c>
      <c r="D41" s="408">
        <v>0.41237604881769641</v>
      </c>
      <c r="E41" s="225"/>
      <c r="I41" s="91"/>
      <c r="J41" s="91"/>
      <c r="K41" s="339"/>
      <c r="L41" s="197"/>
    </row>
    <row r="42" spans="1:12" x14ac:dyDescent="0.25">
      <c r="A42" s="730" t="s">
        <v>150</v>
      </c>
      <c r="B42" s="330" t="s">
        <v>60</v>
      </c>
      <c r="C42" s="408">
        <v>0.41771736275282373</v>
      </c>
      <c r="D42" s="408">
        <v>0.58228263724717622</v>
      </c>
      <c r="E42" s="225"/>
      <c r="I42" s="91"/>
      <c r="J42" s="91"/>
      <c r="K42" s="339"/>
      <c r="L42" s="197"/>
    </row>
    <row r="43" spans="1:12" x14ac:dyDescent="0.25">
      <c r="A43" s="731"/>
      <c r="B43" s="332" t="s">
        <v>61</v>
      </c>
      <c r="C43" s="408">
        <v>0.4993640295090308</v>
      </c>
      <c r="D43" s="408">
        <v>0.5006359704909692</v>
      </c>
      <c r="E43" s="225"/>
      <c r="K43" s="197"/>
      <c r="L43" s="197"/>
    </row>
    <row r="44" spans="1:12" x14ac:dyDescent="0.25">
      <c r="K44" s="197"/>
      <c r="L44" s="197"/>
    </row>
    <row r="45" spans="1:12" x14ac:dyDescent="0.25">
      <c r="A45" s="12" t="s">
        <v>196</v>
      </c>
      <c r="K45" s="197"/>
      <c r="L45" s="413" t="s">
        <v>31</v>
      </c>
    </row>
    <row r="46" spans="1:12" x14ac:dyDescent="0.25">
      <c r="K46" s="197"/>
      <c r="L46" s="197"/>
    </row>
    <row r="47" spans="1:12" x14ac:dyDescent="0.25">
      <c r="K47" s="197"/>
      <c r="L47" s="197"/>
    </row>
    <row r="48" spans="1:12" x14ac:dyDescent="0.25">
      <c r="K48" s="197"/>
      <c r="L48" s="197"/>
    </row>
    <row r="49" spans="1:12" x14ac:dyDescent="0.25">
      <c r="A49" s="382"/>
      <c r="K49" s="197"/>
      <c r="L49" s="197"/>
    </row>
    <row r="50" spans="1:12" x14ac:dyDescent="0.25">
      <c r="K50" s="197"/>
      <c r="L50" s="197"/>
    </row>
  </sheetData>
  <mergeCells count="20">
    <mergeCell ref="L10:M10"/>
    <mergeCell ref="F10:G10"/>
    <mergeCell ref="J10:K10"/>
    <mergeCell ref="H10:I10"/>
    <mergeCell ref="A10:A11"/>
    <mergeCell ref="B10:B11"/>
    <mergeCell ref="C10:C11"/>
    <mergeCell ref="D10:E10"/>
    <mergeCell ref="A38:A39"/>
    <mergeCell ref="A40:A41"/>
    <mergeCell ref="A42:A43"/>
    <mergeCell ref="A1:I1"/>
    <mergeCell ref="A2:I2"/>
    <mergeCell ref="A3:I3"/>
    <mergeCell ref="A4:I8"/>
    <mergeCell ref="A35:B35"/>
    <mergeCell ref="A36:A37"/>
    <mergeCell ref="A16:A17"/>
    <mergeCell ref="A12:A13"/>
    <mergeCell ref="A14:A15"/>
  </mergeCells>
  <hyperlinks>
    <hyperlink ref="L45" location="Contents!A1" display="Back to Contents"/>
    <hyperlink ref="N8" location="Contents!A1" display="Back to Contents"/>
  </hyperlinks>
  <pageMargins left="0.25" right="0.25" top="0.75" bottom="0.75" header="0.3" footer="0.3"/>
  <pageSetup scale="71"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64"/>
  <sheetViews>
    <sheetView zoomScaleNormal="100" zoomScaleSheetLayoutView="100" workbookViewId="0">
      <selection sqref="A1:G1"/>
    </sheetView>
  </sheetViews>
  <sheetFormatPr defaultRowHeight="15" x14ac:dyDescent="0.25"/>
  <cols>
    <col min="1" max="1" width="38.28515625" style="12" customWidth="1"/>
    <col min="2" max="2" width="12.85546875" style="12" customWidth="1"/>
    <col min="3" max="3" width="14.28515625" style="12" customWidth="1"/>
    <col min="4" max="4" width="17" style="12" customWidth="1"/>
    <col min="5" max="5" width="13.28515625" style="12" customWidth="1"/>
    <col min="6" max="6" width="14.140625" style="12" customWidth="1"/>
    <col min="7" max="7" width="14.7109375" style="12" customWidth="1"/>
    <col min="8" max="8" width="14" style="12" customWidth="1"/>
    <col min="9" max="9" width="14.7109375" style="22" customWidth="1"/>
    <col min="10" max="11" width="14" customWidth="1"/>
    <col min="12" max="12" width="9.140625" customWidth="1"/>
    <col min="13" max="13" width="10.5703125" bestFit="1" customWidth="1"/>
    <col min="17" max="18" width="10.5703125" bestFit="1" customWidth="1"/>
    <col min="19" max="20" width="9.5703125" bestFit="1" customWidth="1"/>
    <col min="21" max="21" width="11.5703125" bestFit="1" customWidth="1"/>
  </cols>
  <sheetData>
    <row r="1" spans="1:22" ht="15" customHeight="1" x14ac:dyDescent="0.25">
      <c r="A1" s="741" t="s">
        <v>67</v>
      </c>
      <c r="B1" s="742"/>
      <c r="C1" s="742"/>
      <c r="D1" s="742"/>
      <c r="E1" s="742"/>
      <c r="F1" s="742"/>
      <c r="G1" s="743"/>
      <c r="I1" s="15"/>
      <c r="J1" s="8"/>
      <c r="K1" s="8"/>
      <c r="L1" s="8"/>
    </row>
    <row r="2" spans="1:22" ht="15" customHeight="1" x14ac:dyDescent="0.25">
      <c r="A2" s="609"/>
      <c r="B2" s="610"/>
      <c r="C2" s="610"/>
      <c r="D2" s="610"/>
      <c r="E2" s="610"/>
      <c r="F2" s="610"/>
      <c r="G2" s="611"/>
      <c r="H2" s="90"/>
      <c r="I2" s="90"/>
      <c r="J2" s="9"/>
      <c r="K2" s="9"/>
      <c r="L2" s="9"/>
    </row>
    <row r="3" spans="1:22" s="11" customFormat="1" ht="15" customHeight="1" x14ac:dyDescent="0.25">
      <c r="A3" s="741" t="s">
        <v>357</v>
      </c>
      <c r="B3" s="742"/>
      <c r="C3" s="742"/>
      <c r="D3" s="742"/>
      <c r="E3" s="742"/>
      <c r="F3" s="742"/>
      <c r="G3" s="743"/>
      <c r="H3" s="219"/>
      <c r="I3" s="90"/>
      <c r="J3" s="9"/>
      <c r="K3" s="9"/>
      <c r="L3" s="9"/>
    </row>
    <row r="4" spans="1:22" s="11" customFormat="1" ht="15" customHeight="1" x14ac:dyDescent="0.25">
      <c r="A4" s="656" t="s">
        <v>403</v>
      </c>
      <c r="B4" s="656"/>
      <c r="C4" s="656"/>
      <c r="D4" s="656"/>
      <c r="E4" s="656"/>
      <c r="F4" s="656"/>
      <c r="G4" s="656"/>
      <c r="H4" s="218"/>
      <c r="I4" s="90"/>
      <c r="J4" s="9"/>
      <c r="K4" s="9"/>
      <c r="L4" s="9"/>
    </row>
    <row r="5" spans="1:22" s="11" customFormat="1" ht="15" customHeight="1" x14ac:dyDescent="0.25">
      <c r="A5" s="656"/>
      <c r="B5" s="656"/>
      <c r="C5" s="656"/>
      <c r="D5" s="656"/>
      <c r="E5" s="656"/>
      <c r="F5" s="656"/>
      <c r="G5" s="656"/>
      <c r="H5" s="218"/>
      <c r="I5" s="90"/>
      <c r="J5" s="9"/>
      <c r="K5" s="9"/>
      <c r="L5" s="9"/>
    </row>
    <row r="6" spans="1:22" s="11" customFormat="1" ht="15" customHeight="1" x14ac:dyDescent="0.25">
      <c r="A6" s="656"/>
      <c r="B6" s="656"/>
      <c r="C6" s="656"/>
      <c r="D6" s="656"/>
      <c r="E6" s="656"/>
      <c r="F6" s="656"/>
      <c r="G6" s="656"/>
      <c r="H6" s="218"/>
      <c r="I6" s="90"/>
      <c r="J6" s="9"/>
      <c r="K6" s="9"/>
      <c r="L6" s="9"/>
    </row>
    <row r="7" spans="1:22" s="11" customFormat="1" ht="15" customHeight="1" x14ac:dyDescent="0.25">
      <c r="A7" s="656"/>
      <c r="B7" s="656"/>
      <c r="C7" s="656"/>
      <c r="D7" s="656"/>
      <c r="E7" s="656"/>
      <c r="F7" s="656"/>
      <c r="G7" s="656"/>
      <c r="H7" s="218"/>
      <c r="I7" s="90"/>
      <c r="J7" s="9"/>
      <c r="K7" s="9"/>
      <c r="L7" s="9"/>
    </row>
    <row r="8" spans="1:22" s="11" customFormat="1" ht="15" customHeight="1" x14ac:dyDescent="0.25">
      <c r="A8" s="656"/>
      <c r="B8" s="656"/>
      <c r="C8" s="656"/>
      <c r="D8" s="656"/>
      <c r="E8" s="656"/>
      <c r="F8" s="656"/>
      <c r="G8" s="656"/>
      <c r="H8" s="218"/>
      <c r="I8" s="90"/>
      <c r="J8" s="9"/>
      <c r="K8" s="9"/>
      <c r="L8" s="9"/>
    </row>
    <row r="9" spans="1:22" s="11" customFormat="1" ht="15" customHeight="1" x14ac:dyDescent="0.25">
      <c r="A9" s="220"/>
      <c r="B9" s="220"/>
      <c r="C9" s="220"/>
      <c r="D9" s="220"/>
      <c r="E9" s="220"/>
      <c r="F9" s="220"/>
      <c r="G9" s="185"/>
      <c r="H9" s="90"/>
      <c r="I9" s="90"/>
      <c r="J9" s="9"/>
      <c r="K9" s="9"/>
      <c r="L9" s="9"/>
    </row>
    <row r="10" spans="1:22" x14ac:dyDescent="0.25">
      <c r="A10" s="24" t="s">
        <v>385</v>
      </c>
    </row>
    <row r="11" spans="1:22" x14ac:dyDescent="0.25">
      <c r="A11" s="512" t="s">
        <v>65</v>
      </c>
      <c r="B11" s="513"/>
      <c r="D11" s="514" t="s">
        <v>66</v>
      </c>
      <c r="E11" s="515"/>
      <c r="F11" s="516"/>
      <c r="J11" s="23"/>
      <c r="K11" s="23"/>
      <c r="L11" s="23"/>
      <c r="M11" s="47"/>
      <c r="O11" s="23"/>
      <c r="P11" s="23"/>
      <c r="Q11" s="47"/>
      <c r="S11" s="46"/>
      <c r="T11" s="46"/>
      <c r="U11" s="46"/>
      <c r="V11" s="46"/>
    </row>
    <row r="12" spans="1:22" ht="25.5" x14ac:dyDescent="0.25">
      <c r="A12" s="36" t="s">
        <v>67</v>
      </c>
      <c r="B12" s="37"/>
      <c r="D12" s="21" t="s">
        <v>358</v>
      </c>
      <c r="E12" s="74" t="s">
        <v>19</v>
      </c>
      <c r="F12" s="60" t="s">
        <v>167</v>
      </c>
      <c r="G12" s="129"/>
      <c r="H12" s="197"/>
      <c r="I12" s="197"/>
      <c r="J12" s="197"/>
      <c r="K12" s="23"/>
      <c r="L12" s="23"/>
      <c r="M12" s="47"/>
      <c r="O12" s="23"/>
      <c r="P12" s="23"/>
      <c r="Q12" s="47"/>
      <c r="S12" s="46"/>
      <c r="T12" s="46"/>
      <c r="U12" s="46"/>
      <c r="V12" s="46"/>
    </row>
    <row r="13" spans="1:22" x14ac:dyDescent="0.25">
      <c r="A13" s="247" t="s">
        <v>20</v>
      </c>
      <c r="B13" s="37"/>
      <c r="D13" s="338" t="s">
        <v>21</v>
      </c>
      <c r="E13" s="132">
        <v>11253</v>
      </c>
      <c r="F13" s="383">
        <v>1323</v>
      </c>
      <c r="G13" s="129"/>
      <c r="H13" s="197"/>
      <c r="I13" s="197"/>
      <c r="J13" s="197"/>
      <c r="K13" s="23"/>
      <c r="L13" s="23"/>
      <c r="M13" s="47"/>
      <c r="O13" s="23"/>
      <c r="P13" s="23"/>
      <c r="Q13" s="47"/>
      <c r="S13" s="46"/>
      <c r="T13" s="46"/>
      <c r="U13" s="46"/>
      <c r="V13" s="46"/>
    </row>
    <row r="14" spans="1:22" x14ac:dyDescent="0.25">
      <c r="A14" s="138" t="s">
        <v>121</v>
      </c>
      <c r="B14" s="221">
        <v>30367</v>
      </c>
      <c r="D14" s="338" t="s">
        <v>24</v>
      </c>
      <c r="E14" s="132">
        <v>5581</v>
      </c>
      <c r="F14" s="383">
        <v>476</v>
      </c>
      <c r="H14" s="197"/>
      <c r="I14" s="197"/>
      <c r="J14" s="197"/>
      <c r="K14" s="23"/>
      <c r="L14" s="23"/>
      <c r="M14" s="47"/>
      <c r="O14" s="23"/>
      <c r="P14" s="23"/>
      <c r="Q14" s="47"/>
      <c r="S14" s="46"/>
      <c r="T14" s="46"/>
      <c r="U14" s="46"/>
      <c r="V14" s="46"/>
    </row>
    <row r="15" spans="1:22" x14ac:dyDescent="0.25">
      <c r="A15" s="197" t="s">
        <v>386</v>
      </c>
      <c r="B15" s="221">
        <v>9368</v>
      </c>
      <c r="D15" s="338" t="s">
        <v>23</v>
      </c>
      <c r="E15" s="132">
        <v>4664</v>
      </c>
      <c r="F15" s="383">
        <v>1286</v>
      </c>
      <c r="H15" s="197"/>
      <c r="I15" s="197"/>
      <c r="J15" s="197"/>
      <c r="K15" s="23"/>
      <c r="L15" s="23"/>
      <c r="M15" s="47"/>
      <c r="O15" s="23"/>
      <c r="P15" s="23"/>
      <c r="Q15" s="47"/>
      <c r="S15" s="46"/>
      <c r="T15" s="46"/>
      <c r="U15" s="46"/>
      <c r="V15" s="46"/>
    </row>
    <row r="16" spans="1:22" x14ac:dyDescent="0.25">
      <c r="A16" s="138" t="s">
        <v>130</v>
      </c>
      <c r="B16" s="221">
        <v>8178</v>
      </c>
      <c r="D16" s="338" t="s">
        <v>0</v>
      </c>
      <c r="E16" s="132">
        <v>3480</v>
      </c>
      <c r="F16" s="383">
        <v>118</v>
      </c>
      <c r="H16" s="197"/>
      <c r="I16" s="197"/>
      <c r="J16" s="197"/>
      <c r="K16" s="23"/>
      <c r="L16" s="23"/>
      <c r="M16" s="47"/>
      <c r="O16" s="23"/>
      <c r="P16" s="23"/>
      <c r="Q16" s="47"/>
      <c r="S16" s="46"/>
      <c r="T16" s="46"/>
      <c r="U16" s="46"/>
      <c r="V16" s="46"/>
    </row>
    <row r="17" spans="1:24" x14ac:dyDescent="0.25">
      <c r="A17" s="138" t="s">
        <v>123</v>
      </c>
      <c r="B17" s="221">
        <v>6737</v>
      </c>
      <c r="D17" s="338" t="s">
        <v>270</v>
      </c>
      <c r="E17" s="132"/>
      <c r="F17" s="221"/>
      <c r="H17" s="197"/>
      <c r="I17" s="197"/>
      <c r="J17" s="197"/>
      <c r="K17" s="23"/>
      <c r="L17" s="23"/>
      <c r="M17" s="47"/>
      <c r="O17" s="23"/>
      <c r="P17" s="23"/>
      <c r="Q17" s="47"/>
    </row>
    <row r="18" spans="1:24" x14ac:dyDescent="0.25">
      <c r="A18" s="138" t="s">
        <v>278</v>
      </c>
      <c r="B18" s="221">
        <v>4788</v>
      </c>
      <c r="D18" s="338" t="s">
        <v>26</v>
      </c>
      <c r="E18" s="132">
        <v>1443</v>
      </c>
      <c r="F18" s="383"/>
      <c r="H18" s="197"/>
      <c r="I18" s="197"/>
      <c r="J18" s="197"/>
      <c r="K18" s="23"/>
      <c r="L18" s="23"/>
      <c r="M18" s="47"/>
      <c r="O18" s="23"/>
      <c r="P18" s="23"/>
      <c r="Q18" s="47"/>
    </row>
    <row r="19" spans="1:24" x14ac:dyDescent="0.25">
      <c r="A19" s="138" t="s">
        <v>138</v>
      </c>
      <c r="B19" s="221">
        <v>2783</v>
      </c>
      <c r="D19" s="338" t="s">
        <v>27</v>
      </c>
      <c r="E19" s="132">
        <v>874</v>
      </c>
      <c r="F19" s="383">
        <v>249</v>
      </c>
      <c r="H19" s="197"/>
      <c r="I19" s="197"/>
      <c r="J19" s="197"/>
      <c r="K19" s="23"/>
      <c r="L19" s="23"/>
      <c r="M19" s="47"/>
      <c r="O19" s="23"/>
      <c r="P19" s="23"/>
      <c r="Q19" s="47"/>
    </row>
    <row r="20" spans="1:24" x14ac:dyDescent="0.25">
      <c r="A20" s="138" t="s">
        <v>127</v>
      </c>
      <c r="B20" s="221">
        <v>863</v>
      </c>
      <c r="D20" s="338" t="s">
        <v>22</v>
      </c>
      <c r="E20" s="132">
        <v>770</v>
      </c>
      <c r="F20" s="383">
        <v>891</v>
      </c>
      <c r="H20" s="197"/>
      <c r="I20" s="197"/>
      <c r="J20" s="197"/>
      <c r="K20" s="23"/>
      <c r="L20" s="23"/>
      <c r="M20" s="47"/>
    </row>
    <row r="21" spans="1:24" x14ac:dyDescent="0.25">
      <c r="A21" s="248" t="s">
        <v>168</v>
      </c>
      <c r="B21" s="222">
        <f>SUM(B14:B20)</f>
        <v>63084</v>
      </c>
      <c r="D21" s="338" t="s">
        <v>28</v>
      </c>
      <c r="E21" s="132">
        <v>381</v>
      </c>
      <c r="F21" s="384"/>
      <c r="J21" s="23"/>
      <c r="K21" s="23"/>
      <c r="L21" s="23"/>
      <c r="M21" s="47"/>
      <c r="N21" s="23"/>
      <c r="O21" s="23"/>
      <c r="P21" s="23"/>
      <c r="Q21" s="23"/>
      <c r="R21" s="23"/>
      <c r="S21" s="23"/>
      <c r="T21" s="23"/>
      <c r="U21" s="23"/>
      <c r="V21" s="23"/>
      <c r="W21" s="23"/>
      <c r="X21" s="23"/>
    </row>
    <row r="22" spans="1:24" x14ac:dyDescent="0.25">
      <c r="A22" s="59"/>
      <c r="B22" s="37"/>
      <c r="D22" s="42" t="s">
        <v>62</v>
      </c>
      <c r="E22" s="43">
        <f>SUM(E13:E21)</f>
        <v>28446</v>
      </c>
      <c r="F22" s="44">
        <f>SUM(F13:F21)</f>
        <v>4343</v>
      </c>
      <c r="G22" s="385"/>
      <c r="J22" s="46"/>
      <c r="K22" s="23"/>
      <c r="L22" s="23"/>
      <c r="M22" s="47"/>
      <c r="N22" s="23"/>
      <c r="O22" s="23"/>
      <c r="P22" s="23"/>
      <c r="Q22" s="23"/>
      <c r="R22" s="23"/>
      <c r="S22" s="23"/>
      <c r="T22" s="23"/>
      <c r="U22" s="23"/>
      <c r="V22" s="23"/>
      <c r="W22" s="23"/>
      <c r="X22" s="23"/>
    </row>
    <row r="23" spans="1:24" x14ac:dyDescent="0.25">
      <c r="A23" s="247" t="s">
        <v>25</v>
      </c>
      <c r="B23" s="37"/>
      <c r="D23" s="174"/>
      <c r="E23" s="174"/>
      <c r="F23" s="174"/>
      <c r="G23" s="174"/>
      <c r="H23" s="46"/>
      <c r="I23" s="46"/>
      <c r="J23" s="46"/>
      <c r="K23" s="23"/>
      <c r="L23" s="23"/>
      <c r="M23" s="47"/>
    </row>
    <row r="24" spans="1:24" s="197" customFormat="1" x14ac:dyDescent="0.25">
      <c r="A24" s="138" t="s">
        <v>102</v>
      </c>
      <c r="B24" s="221">
        <v>12682</v>
      </c>
      <c r="C24" s="12"/>
      <c r="D24" s="174"/>
      <c r="E24" s="174"/>
      <c r="F24" s="174"/>
      <c r="G24" s="174"/>
      <c r="H24" s="46"/>
      <c r="I24" s="46"/>
      <c r="J24" s="46"/>
      <c r="M24" s="47"/>
    </row>
    <row r="25" spans="1:24" s="197" customFormat="1" x14ac:dyDescent="0.25">
      <c r="A25" s="138" t="s">
        <v>108</v>
      </c>
      <c r="B25" s="221">
        <v>10454</v>
      </c>
      <c r="C25" s="12"/>
      <c r="D25" s="174"/>
      <c r="E25" s="174"/>
      <c r="F25" s="174"/>
      <c r="G25" s="174"/>
      <c r="H25" s="46"/>
      <c r="I25" s="46"/>
      <c r="J25" s="46"/>
      <c r="M25" s="47"/>
    </row>
    <row r="26" spans="1:24" s="197" customFormat="1" x14ac:dyDescent="0.25">
      <c r="A26" s="138" t="s">
        <v>99</v>
      </c>
      <c r="B26" s="221">
        <v>10401</v>
      </c>
      <c r="C26" s="12"/>
      <c r="D26" s="174"/>
      <c r="E26" s="174"/>
      <c r="F26" s="174"/>
      <c r="G26" s="174"/>
      <c r="H26" s="46"/>
      <c r="I26" s="46"/>
      <c r="J26" s="46"/>
      <c r="M26" s="47"/>
    </row>
    <row r="27" spans="1:24" s="197" customFormat="1" x14ac:dyDescent="0.25">
      <c r="A27" s="138" t="s">
        <v>330</v>
      </c>
      <c r="B27" s="221">
        <v>2296</v>
      </c>
      <c r="C27" s="12"/>
      <c r="D27" s="174"/>
      <c r="E27" s="174"/>
      <c r="F27" s="174"/>
      <c r="G27" s="174"/>
      <c r="H27" s="46"/>
      <c r="I27" s="46"/>
      <c r="J27" s="46"/>
      <c r="M27" s="47"/>
    </row>
    <row r="28" spans="1:24" x14ac:dyDescent="0.25">
      <c r="A28" s="248" t="s">
        <v>169</v>
      </c>
      <c r="B28" s="222">
        <f>SUM(B24:B27)</f>
        <v>35833</v>
      </c>
    </row>
    <row r="29" spans="1:24" s="197" customFormat="1" x14ac:dyDescent="0.25">
      <c r="A29" s="38"/>
      <c r="B29" s="37"/>
      <c r="C29" s="12"/>
      <c r="D29" s="174"/>
      <c r="E29" s="174"/>
      <c r="F29" s="174"/>
      <c r="G29" s="174"/>
      <c r="H29" s="46"/>
      <c r="I29" s="46"/>
      <c r="J29" s="46"/>
      <c r="M29" s="47"/>
    </row>
    <row r="30" spans="1:24" s="197" customFormat="1" x14ac:dyDescent="0.25">
      <c r="A30" s="247" t="s">
        <v>29</v>
      </c>
      <c r="B30" s="37"/>
      <c r="C30" s="12"/>
      <c r="D30" s="174"/>
      <c r="E30" s="174"/>
      <c r="F30" s="174"/>
      <c r="G30" s="174"/>
      <c r="H30" s="46"/>
      <c r="I30" s="46"/>
      <c r="J30" s="46"/>
      <c r="M30" s="47"/>
    </row>
    <row r="31" spans="1:24" s="197" customFormat="1" x14ac:dyDescent="0.25">
      <c r="A31" s="138" t="s">
        <v>76</v>
      </c>
      <c r="B31" s="221">
        <v>3245</v>
      </c>
      <c r="C31" s="12"/>
      <c r="D31" s="174"/>
      <c r="E31" s="174"/>
      <c r="F31" s="174"/>
      <c r="G31" s="174"/>
      <c r="H31" s="46"/>
      <c r="I31" s="46"/>
      <c r="J31" s="46"/>
      <c r="M31" s="47"/>
    </row>
    <row r="32" spans="1:24" s="197" customFormat="1" x14ac:dyDescent="0.25">
      <c r="A32" s="138" t="s">
        <v>113</v>
      </c>
      <c r="B32" s="221">
        <v>2125</v>
      </c>
      <c r="C32" s="12"/>
      <c r="D32" s="174"/>
      <c r="E32" s="174"/>
      <c r="F32" s="174"/>
      <c r="G32" s="174"/>
      <c r="H32" s="46"/>
      <c r="I32" s="46"/>
      <c r="J32" s="46"/>
      <c r="M32" s="47"/>
    </row>
    <row r="33" spans="1:21" x14ac:dyDescent="0.25">
      <c r="A33" s="138" t="s">
        <v>93</v>
      </c>
      <c r="B33" s="221">
        <v>1765</v>
      </c>
      <c r="H33" s="46"/>
      <c r="I33" s="46"/>
      <c r="J33" s="46"/>
      <c r="K33" s="23"/>
      <c r="L33" s="23"/>
      <c r="M33" s="47"/>
      <c r="O33" s="47"/>
      <c r="P33" s="47"/>
      <c r="Q33" s="48"/>
      <c r="R33" s="47"/>
      <c r="S33" s="47"/>
      <c r="T33" s="47"/>
      <c r="U33" s="47"/>
    </row>
    <row r="34" spans="1:21" s="23" customFormat="1" x14ac:dyDescent="0.25">
      <c r="A34" s="138" t="s">
        <v>77</v>
      </c>
      <c r="B34" s="221">
        <v>1518</v>
      </c>
      <c r="C34" s="12"/>
      <c r="D34" s="12"/>
      <c r="E34" s="12"/>
      <c r="F34" s="12"/>
      <c r="G34" s="12"/>
      <c r="H34" s="46"/>
      <c r="I34" s="46"/>
      <c r="J34" s="46"/>
      <c r="M34" s="47"/>
      <c r="O34" s="47"/>
      <c r="P34" s="47"/>
      <c r="Q34" s="48"/>
      <c r="R34" s="47"/>
      <c r="S34" s="47"/>
      <c r="T34" s="47"/>
      <c r="U34" s="47"/>
    </row>
    <row r="35" spans="1:21" x14ac:dyDescent="0.25">
      <c r="A35" s="138" t="s">
        <v>280</v>
      </c>
      <c r="B35" s="221">
        <v>688</v>
      </c>
      <c r="H35" s="46"/>
      <c r="I35" s="46"/>
      <c r="J35" s="46"/>
      <c r="K35" s="47"/>
      <c r="L35" s="47"/>
      <c r="M35" s="47"/>
      <c r="N35" s="47"/>
    </row>
    <row r="36" spans="1:21" x14ac:dyDescent="0.25">
      <c r="A36" s="138" t="s">
        <v>92</v>
      </c>
      <c r="B36" s="221">
        <v>426</v>
      </c>
      <c r="H36" s="223"/>
      <c r="I36" s="224"/>
      <c r="J36" s="48"/>
      <c r="K36" s="47"/>
      <c r="L36" s="47"/>
      <c r="M36" s="47"/>
      <c r="N36" s="47"/>
    </row>
    <row r="37" spans="1:21" x14ac:dyDescent="0.25">
      <c r="A37" s="248" t="s">
        <v>170</v>
      </c>
      <c r="B37" s="222">
        <f>SUM(B31:B36)</f>
        <v>9767</v>
      </c>
      <c r="H37" s="223"/>
      <c r="I37" s="224"/>
      <c r="J37" s="48"/>
      <c r="K37" s="47"/>
      <c r="L37" s="47"/>
      <c r="M37" s="47"/>
      <c r="N37" s="47"/>
    </row>
    <row r="38" spans="1:21" s="197" customFormat="1" x14ac:dyDescent="0.25">
      <c r="A38" s="39"/>
      <c r="B38" s="10"/>
      <c r="C38" s="12"/>
      <c r="D38" s="12"/>
      <c r="E38" s="12"/>
      <c r="F38" s="12"/>
      <c r="G38" s="12"/>
      <c r="H38" s="223"/>
      <c r="I38" s="224"/>
      <c r="J38" s="48"/>
      <c r="K38" s="47"/>
      <c r="L38" s="47"/>
      <c r="M38" s="47"/>
      <c r="N38" s="47"/>
    </row>
    <row r="39" spans="1:21" s="197" customFormat="1" x14ac:dyDescent="0.25">
      <c r="A39" s="40" t="s">
        <v>63</v>
      </c>
      <c r="B39" s="41">
        <f>B21+B28+B37</f>
        <v>108684</v>
      </c>
      <c r="C39" s="12"/>
      <c r="D39" s="12"/>
      <c r="E39" s="12"/>
      <c r="F39" s="12"/>
      <c r="G39" s="12"/>
      <c r="H39" s="223"/>
      <c r="I39" s="224"/>
      <c r="J39" s="48"/>
      <c r="K39" s="47"/>
      <c r="L39" s="47"/>
      <c r="M39" s="47"/>
      <c r="N39" s="47"/>
    </row>
    <row r="40" spans="1:21" s="197" customFormat="1" x14ac:dyDescent="0.25">
      <c r="A40" s="12"/>
      <c r="B40" s="12"/>
      <c r="C40" s="12"/>
      <c r="D40" s="12"/>
      <c r="E40" s="12"/>
      <c r="F40" s="12"/>
      <c r="G40" s="12"/>
      <c r="H40" s="223"/>
      <c r="I40" s="224"/>
      <c r="J40" s="48"/>
      <c r="K40" s="47"/>
      <c r="L40" s="47"/>
      <c r="M40" s="47"/>
      <c r="N40" s="47"/>
    </row>
    <row r="41" spans="1:21" s="197" customFormat="1" x14ac:dyDescent="0.25">
      <c r="A41" s="12"/>
      <c r="B41" s="12"/>
      <c r="C41" s="12"/>
      <c r="D41" s="12"/>
      <c r="E41" s="12"/>
      <c r="F41" s="12"/>
      <c r="G41" s="12"/>
      <c r="H41" s="223"/>
      <c r="I41" s="224"/>
      <c r="J41" s="48"/>
      <c r="K41" s="47"/>
      <c r="L41" s="47"/>
      <c r="M41" s="47"/>
      <c r="N41" s="47"/>
    </row>
    <row r="42" spans="1:21" s="197" customFormat="1" x14ac:dyDescent="0.25">
      <c r="A42" s="12"/>
      <c r="B42" s="719" t="s">
        <v>145</v>
      </c>
      <c r="C42" s="720"/>
      <c r="D42" s="721"/>
      <c r="E42" s="564" t="s">
        <v>194</v>
      </c>
      <c r="F42" s="564"/>
      <c r="G42" s="12"/>
      <c r="H42" s="223"/>
      <c r="I42" s="224"/>
      <c r="J42" s="48"/>
      <c r="K42" s="47"/>
      <c r="L42" s="47"/>
      <c r="M42" s="47"/>
      <c r="N42" s="47"/>
    </row>
    <row r="43" spans="1:21" x14ac:dyDescent="0.25">
      <c r="A43" s="124"/>
      <c r="B43" s="84" t="s">
        <v>171</v>
      </c>
      <c r="C43" s="84" t="s">
        <v>172</v>
      </c>
      <c r="D43" s="84" t="s">
        <v>15</v>
      </c>
      <c r="E43" s="84" t="s">
        <v>171</v>
      </c>
      <c r="F43" s="84" t="s">
        <v>172</v>
      </c>
    </row>
    <row r="44" spans="1:21" x14ac:dyDescent="0.25">
      <c r="A44" s="130" t="s">
        <v>193</v>
      </c>
      <c r="B44" s="133">
        <v>35833</v>
      </c>
      <c r="C44" s="226">
        <v>26036</v>
      </c>
      <c r="D44" s="226">
        <f>SUM(B44:C44)</f>
        <v>61869</v>
      </c>
      <c r="E44" s="165">
        <f>B44/D44</f>
        <v>0.57917535437779821</v>
      </c>
      <c r="F44" s="165">
        <f>C44/D44</f>
        <v>0.42082464562220173</v>
      </c>
      <c r="J44" s="46"/>
      <c r="K44" s="46"/>
      <c r="L44" s="46"/>
      <c r="M44" s="46"/>
    </row>
    <row r="45" spans="1:21" s="23" customFormat="1" x14ac:dyDescent="0.25">
      <c r="A45" s="130" t="s">
        <v>192</v>
      </c>
      <c r="B45" s="133">
        <v>63084</v>
      </c>
      <c r="C45" s="226">
        <v>4425</v>
      </c>
      <c r="D45" s="226">
        <f t="shared" ref="D45:D46" si="0">SUM(B45:C45)</f>
        <v>67509</v>
      </c>
      <c r="E45" s="165">
        <f>B45/D45</f>
        <v>0.93445318401990851</v>
      </c>
      <c r="F45" s="165">
        <f t="shared" ref="F45:F47" si="1">C45/D45</f>
        <v>6.5546815980091544E-2</v>
      </c>
      <c r="G45" s="12"/>
      <c r="H45" s="12"/>
      <c r="I45" s="22"/>
      <c r="J45" s="46"/>
      <c r="K45" s="46"/>
      <c r="L45" s="46"/>
      <c r="M45" s="46"/>
    </row>
    <row r="46" spans="1:21" x14ac:dyDescent="0.25">
      <c r="A46" s="130" t="s">
        <v>167</v>
      </c>
      <c r="B46" s="133">
        <f>B37</f>
        <v>9767</v>
      </c>
      <c r="C46" s="226">
        <f>F22</f>
        <v>4343</v>
      </c>
      <c r="D46" s="226">
        <f t="shared" si="0"/>
        <v>14110</v>
      </c>
      <c r="E46" s="165">
        <f t="shared" ref="E46:E47" si="2">B46/D46</f>
        <v>0.69220411055988662</v>
      </c>
      <c r="F46" s="165">
        <f t="shared" si="1"/>
        <v>0.30779588944011338</v>
      </c>
      <c r="J46" s="46"/>
      <c r="K46" s="61"/>
      <c r="L46" s="46"/>
      <c r="M46" s="46"/>
    </row>
    <row r="47" spans="1:21" x14ac:dyDescent="0.25">
      <c r="A47" s="130" t="s">
        <v>15</v>
      </c>
      <c r="B47" s="226">
        <f>SUM(B44:B46)</f>
        <v>108684</v>
      </c>
      <c r="C47" s="226">
        <f t="shared" ref="C47:D47" si="3">SUM(C44:C46)</f>
        <v>34804</v>
      </c>
      <c r="D47" s="226">
        <f t="shared" si="3"/>
        <v>143488</v>
      </c>
      <c r="E47" s="165">
        <f t="shared" si="2"/>
        <v>0.75744313113291706</v>
      </c>
      <c r="F47" s="165">
        <f t="shared" si="1"/>
        <v>0.24255686886708297</v>
      </c>
      <c r="J47" s="46"/>
      <c r="K47" s="61"/>
      <c r="L47" s="46"/>
      <c r="M47" s="46"/>
    </row>
    <row r="48" spans="1:21" x14ac:dyDescent="0.25">
      <c r="B48" s="118"/>
      <c r="D48" s="118"/>
      <c r="L48" s="46"/>
      <c r="M48" s="46"/>
    </row>
    <row r="49" spans="1:9" x14ac:dyDescent="0.25">
      <c r="D49" s="118"/>
    </row>
    <row r="52" spans="1:9" s="197" customFormat="1" x14ac:dyDescent="0.25">
      <c r="A52" s="12"/>
      <c r="B52" s="12"/>
      <c r="C52" s="12"/>
      <c r="D52" s="12"/>
      <c r="E52" s="12"/>
      <c r="F52" s="12"/>
      <c r="G52" s="12"/>
      <c r="H52" s="12"/>
      <c r="I52" s="22"/>
    </row>
    <row r="53" spans="1:9" s="197" customFormat="1" x14ac:dyDescent="0.25">
      <c r="A53" s="12"/>
      <c r="B53" s="12"/>
      <c r="C53" s="12"/>
      <c r="D53" s="12"/>
      <c r="E53" s="12"/>
      <c r="F53" s="12"/>
      <c r="G53" s="12"/>
      <c r="H53" s="12"/>
      <c r="I53" s="22"/>
    </row>
    <row r="54" spans="1:9" s="197" customFormat="1" x14ac:dyDescent="0.25">
      <c r="A54" s="12"/>
      <c r="B54" s="12"/>
      <c r="C54" s="12"/>
      <c r="D54" s="12"/>
      <c r="E54" s="12"/>
      <c r="F54" s="12"/>
      <c r="G54" s="12"/>
      <c r="H54" s="12"/>
      <c r="I54" s="22"/>
    </row>
    <row r="55" spans="1:9" s="197" customFormat="1" x14ac:dyDescent="0.25">
      <c r="A55" s="12"/>
      <c r="B55" s="12"/>
      <c r="C55" s="12"/>
      <c r="D55" s="12"/>
      <c r="E55" s="12"/>
      <c r="F55" s="12"/>
      <c r="G55" s="12"/>
      <c r="H55" s="12"/>
      <c r="I55" s="22"/>
    </row>
    <row r="56" spans="1:9" s="197" customFormat="1" x14ac:dyDescent="0.25">
      <c r="A56" s="12"/>
      <c r="B56" s="12"/>
      <c r="C56" s="12"/>
      <c r="D56" s="12"/>
      <c r="E56" s="12"/>
      <c r="F56" s="12"/>
      <c r="G56" s="12"/>
      <c r="H56" s="12"/>
      <c r="I56" s="22"/>
    </row>
    <row r="57" spans="1:9" s="197" customFormat="1" x14ac:dyDescent="0.25">
      <c r="A57" s="12"/>
      <c r="B57" s="12"/>
      <c r="C57" s="12"/>
      <c r="D57" s="227"/>
      <c r="E57" s="12"/>
      <c r="F57" s="12"/>
      <c r="G57" s="12"/>
      <c r="H57" s="12"/>
      <c r="I57" s="22"/>
    </row>
    <row r="60" spans="1:9" s="23" customFormat="1" x14ac:dyDescent="0.25">
      <c r="A60" s="12"/>
      <c r="B60" s="12"/>
      <c r="C60" s="12"/>
      <c r="D60" s="12"/>
      <c r="E60" s="12"/>
      <c r="F60" s="12"/>
      <c r="G60" s="12"/>
      <c r="H60" s="12"/>
      <c r="I60" s="22"/>
    </row>
    <row r="64" spans="1:9" x14ac:dyDescent="0.25">
      <c r="A64" s="12" t="s">
        <v>30</v>
      </c>
      <c r="F64" s="14" t="s">
        <v>31</v>
      </c>
    </row>
  </sheetData>
  <sortState ref="D14:E22">
    <sortCondition descending="1" ref="E14:E22"/>
  </sortState>
  <mergeCells count="6">
    <mergeCell ref="A2:G2"/>
    <mergeCell ref="A3:G3"/>
    <mergeCell ref="A4:G8"/>
    <mergeCell ref="A1:G1"/>
    <mergeCell ref="E42:F42"/>
    <mergeCell ref="B42:D42"/>
  </mergeCells>
  <hyperlinks>
    <hyperlink ref="F64" location="Contents!A1" display="Back to Contents"/>
  </hyperlinks>
  <pageMargins left="0.25" right="0.25" top="0.75" bottom="0.75" header="0.3" footer="0.3"/>
  <pageSetup scale="7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4"/>
  <sheetViews>
    <sheetView zoomScaleNormal="100" zoomScaleSheetLayoutView="100" workbookViewId="0">
      <selection activeCell="A2" sqref="A2:H2"/>
    </sheetView>
  </sheetViews>
  <sheetFormatPr defaultRowHeight="15" x14ac:dyDescent="0.25"/>
  <cols>
    <col min="1" max="8" width="15.7109375" style="12" customWidth="1"/>
    <col min="9" max="9" width="14.7109375" style="12" customWidth="1"/>
    <col min="10" max="12" width="9.140625" style="12"/>
  </cols>
  <sheetData>
    <row r="1" spans="1:12" ht="15" customHeight="1" x14ac:dyDescent="0.25">
      <c r="A1" s="534" t="s">
        <v>67</v>
      </c>
      <c r="B1" s="535"/>
      <c r="C1" s="535"/>
      <c r="D1" s="535"/>
      <c r="E1" s="535"/>
      <c r="F1" s="535"/>
      <c r="G1" s="535"/>
      <c r="H1" s="536"/>
      <c r="I1" s="15"/>
    </row>
    <row r="2" spans="1:12" ht="15" customHeight="1" x14ac:dyDescent="0.25">
      <c r="A2" s="537"/>
      <c r="B2" s="538"/>
      <c r="C2" s="538"/>
      <c r="D2" s="538"/>
      <c r="E2" s="538"/>
      <c r="F2" s="538"/>
      <c r="G2" s="538"/>
      <c r="H2" s="539"/>
      <c r="I2" s="90"/>
      <c r="J2" s="90"/>
      <c r="K2" s="90"/>
      <c r="L2" s="90"/>
    </row>
    <row r="3" spans="1:12" ht="15" customHeight="1" x14ac:dyDescent="0.25">
      <c r="A3" s="540" t="s">
        <v>221</v>
      </c>
      <c r="B3" s="541"/>
      <c r="C3" s="541"/>
      <c r="D3" s="541"/>
      <c r="E3" s="541"/>
      <c r="F3" s="541"/>
      <c r="G3" s="541"/>
      <c r="H3" s="542"/>
      <c r="I3" s="91"/>
    </row>
    <row r="4" spans="1:12" ht="15" customHeight="1" x14ac:dyDescent="0.25">
      <c r="A4" s="521" t="s">
        <v>372</v>
      </c>
      <c r="B4" s="522"/>
      <c r="C4" s="522"/>
      <c r="D4" s="522"/>
      <c r="E4" s="522"/>
      <c r="F4" s="522"/>
      <c r="G4" s="522"/>
      <c r="H4" s="523"/>
    </row>
    <row r="5" spans="1:12" s="23" customFormat="1" x14ac:dyDescent="0.25">
      <c r="A5" s="524"/>
      <c r="B5" s="525"/>
      <c r="C5" s="525"/>
      <c r="D5" s="525"/>
      <c r="E5" s="525"/>
      <c r="F5" s="525"/>
      <c r="G5" s="525"/>
      <c r="H5" s="526"/>
      <c r="I5" s="12"/>
      <c r="J5" s="12"/>
      <c r="K5" s="12"/>
      <c r="L5" s="12"/>
    </row>
    <row r="6" spans="1:12" s="23" customFormat="1" x14ac:dyDescent="0.25">
      <c r="A6" s="524"/>
      <c r="B6" s="525"/>
      <c r="C6" s="525"/>
      <c r="D6" s="525"/>
      <c r="E6" s="525"/>
      <c r="F6" s="525"/>
      <c r="G6" s="525"/>
      <c r="H6" s="526"/>
      <c r="I6" s="12"/>
      <c r="J6" s="12"/>
      <c r="K6" s="12"/>
      <c r="L6" s="12"/>
    </row>
    <row r="7" spans="1:12" s="23" customFormat="1" x14ac:dyDescent="0.25">
      <c r="A7" s="524"/>
      <c r="B7" s="525"/>
      <c r="C7" s="525"/>
      <c r="D7" s="525"/>
      <c r="E7" s="525"/>
      <c r="F7" s="525"/>
      <c r="G7" s="525"/>
      <c r="H7" s="526"/>
      <c r="I7" s="12"/>
      <c r="J7" s="12"/>
      <c r="K7" s="12"/>
      <c r="L7" s="12"/>
    </row>
    <row r="8" spans="1:12" s="23" customFormat="1" x14ac:dyDescent="0.25">
      <c r="A8" s="527"/>
      <c r="B8" s="528"/>
      <c r="C8" s="528"/>
      <c r="D8" s="528"/>
      <c r="E8" s="528"/>
      <c r="F8" s="528"/>
      <c r="G8" s="528"/>
      <c r="H8" s="529"/>
      <c r="I8" s="12"/>
      <c r="J8" s="12"/>
      <c r="K8" s="12"/>
      <c r="L8" s="12"/>
    </row>
    <row r="44" spans="8:8" x14ac:dyDescent="0.25">
      <c r="H44" s="14" t="s">
        <v>31</v>
      </c>
    </row>
  </sheetData>
  <mergeCells count="4">
    <mergeCell ref="A4:H8"/>
    <mergeCell ref="A1:H1"/>
    <mergeCell ref="A2:H2"/>
    <mergeCell ref="A3:H3"/>
  </mergeCells>
  <hyperlinks>
    <hyperlink ref="H44" location="Contents!A1" display="Back to Contents"/>
  </hyperlinks>
  <pageMargins left="0.25" right="0.25" top="0.75" bottom="0.75" header="0.3" footer="0.3"/>
  <pageSetup scale="8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9"/>
  <sheetViews>
    <sheetView zoomScaleNormal="100" zoomScaleSheetLayoutView="100" workbookViewId="0">
      <selection activeCell="A2" sqref="A2:G2"/>
    </sheetView>
  </sheetViews>
  <sheetFormatPr defaultRowHeight="15" customHeight="1" x14ac:dyDescent="0.25"/>
  <cols>
    <col min="1" max="1" width="49.85546875" customWidth="1"/>
    <col min="2" max="5" width="14.5703125" customWidth="1"/>
    <col min="6" max="6" width="12.7109375" customWidth="1"/>
    <col min="7" max="7" width="11.7109375" customWidth="1"/>
    <col min="8" max="8" width="14.7109375" customWidth="1"/>
  </cols>
  <sheetData>
    <row r="1" spans="1:13" ht="15" customHeight="1" x14ac:dyDescent="0.25">
      <c r="A1" s="534" t="s">
        <v>67</v>
      </c>
      <c r="B1" s="535"/>
      <c r="C1" s="535"/>
      <c r="D1" s="535"/>
      <c r="E1" s="535"/>
      <c r="F1" s="535"/>
      <c r="G1" s="536"/>
    </row>
    <row r="2" spans="1:13" ht="15" customHeight="1" x14ac:dyDescent="0.25">
      <c r="A2" s="565"/>
      <c r="B2" s="566"/>
      <c r="C2" s="566"/>
      <c r="D2" s="566"/>
      <c r="E2" s="566"/>
      <c r="F2" s="566"/>
      <c r="G2" s="567"/>
      <c r="H2" s="11"/>
    </row>
    <row r="3" spans="1:13" s="11" customFormat="1" ht="15" customHeight="1" x14ac:dyDescent="0.25">
      <c r="A3" s="517" t="s">
        <v>220</v>
      </c>
      <c r="B3" s="518"/>
      <c r="C3" s="518"/>
      <c r="D3" s="518"/>
      <c r="E3" s="518"/>
      <c r="F3" s="518"/>
      <c r="G3" s="519"/>
      <c r="H3" s="67"/>
      <c r="I3" s="9"/>
      <c r="J3" s="9"/>
      <c r="K3" s="9"/>
      <c r="L3" s="9"/>
    </row>
    <row r="4" spans="1:13" s="11" customFormat="1" ht="15" customHeight="1" x14ac:dyDescent="0.25">
      <c r="A4" s="552" t="s">
        <v>380</v>
      </c>
      <c r="B4" s="553"/>
      <c r="C4" s="553"/>
      <c r="D4" s="553"/>
      <c r="E4" s="553"/>
      <c r="F4" s="553"/>
      <c r="G4" s="554"/>
      <c r="H4" s="66"/>
      <c r="I4" s="9"/>
      <c r="J4" s="9"/>
      <c r="K4" s="9"/>
      <c r="L4" s="9"/>
    </row>
    <row r="5" spans="1:13" s="11" customFormat="1" ht="15" customHeight="1" x14ac:dyDescent="0.25">
      <c r="A5" s="555"/>
      <c r="B5" s="556"/>
      <c r="C5" s="556"/>
      <c r="D5" s="556"/>
      <c r="E5" s="556"/>
      <c r="F5" s="556"/>
      <c r="G5" s="557"/>
      <c r="H5" s="66"/>
      <c r="I5" s="9"/>
      <c r="J5" s="9"/>
      <c r="K5" s="9"/>
      <c r="L5" s="9"/>
    </row>
    <row r="6" spans="1:13" s="11" customFormat="1" ht="15" customHeight="1" x14ac:dyDescent="0.25">
      <c r="A6" s="555"/>
      <c r="B6" s="556"/>
      <c r="C6" s="556"/>
      <c r="D6" s="556"/>
      <c r="E6" s="556"/>
      <c r="F6" s="556"/>
      <c r="G6" s="557"/>
      <c r="H6" s="66"/>
      <c r="I6" s="9"/>
      <c r="J6" s="9"/>
      <c r="K6" s="9"/>
      <c r="L6" s="9"/>
    </row>
    <row r="7" spans="1:13" s="11" customFormat="1" ht="15" customHeight="1" x14ac:dyDescent="0.25">
      <c r="A7" s="555"/>
      <c r="B7" s="556"/>
      <c r="C7" s="556"/>
      <c r="D7" s="556"/>
      <c r="E7" s="556"/>
      <c r="F7" s="556"/>
      <c r="G7" s="557"/>
      <c r="H7" s="66"/>
      <c r="I7" s="9"/>
      <c r="J7" s="9"/>
      <c r="K7" s="9"/>
      <c r="L7" s="9"/>
    </row>
    <row r="8" spans="1:13" s="11" customFormat="1" ht="15" customHeight="1" x14ac:dyDescent="0.25">
      <c r="A8" s="558"/>
      <c r="B8" s="559"/>
      <c r="C8" s="559"/>
      <c r="D8" s="559"/>
      <c r="E8" s="559"/>
      <c r="F8" s="559"/>
      <c r="G8" s="560"/>
      <c r="H8" s="66"/>
      <c r="I8" s="9"/>
      <c r="J8" s="9"/>
      <c r="K8" s="9"/>
      <c r="L8" s="9"/>
    </row>
    <row r="9" spans="1:13" s="11" customFormat="1" ht="15" customHeight="1" x14ac:dyDescent="0.25">
      <c r="A9" s="65"/>
      <c r="B9" s="64"/>
      <c r="C9" s="64"/>
      <c r="D9" s="64"/>
      <c r="E9" s="64"/>
      <c r="F9" s="64"/>
      <c r="G9" s="64"/>
      <c r="H9" s="64"/>
      <c r="I9" s="64"/>
      <c r="J9" s="9"/>
      <c r="K9" s="9"/>
      <c r="L9" s="9"/>
      <c r="M9" s="9"/>
    </row>
    <row r="10" spans="1:13" ht="15" customHeight="1" x14ac:dyDescent="0.25">
      <c r="A10" s="562" t="s">
        <v>359</v>
      </c>
      <c r="B10" s="562"/>
      <c r="C10" s="562"/>
      <c r="D10" s="562"/>
      <c r="E10" s="562"/>
      <c r="F10" s="562"/>
      <c r="G10" s="562"/>
    </row>
    <row r="11" spans="1:13" ht="15" customHeight="1" x14ac:dyDescent="0.25">
      <c r="A11" s="563" t="s">
        <v>32</v>
      </c>
      <c r="B11" s="564" t="s">
        <v>33</v>
      </c>
      <c r="C11" s="564"/>
      <c r="D11" s="563" t="s">
        <v>34</v>
      </c>
      <c r="E11" s="563"/>
      <c r="F11" s="563" t="s">
        <v>35</v>
      </c>
      <c r="G11" s="563" t="s">
        <v>36</v>
      </c>
    </row>
    <row r="12" spans="1:13" ht="15" customHeight="1" x14ac:dyDescent="0.25">
      <c r="A12" s="563"/>
      <c r="B12" s="423" t="s">
        <v>34</v>
      </c>
      <c r="C12" s="423" t="s">
        <v>37</v>
      </c>
      <c r="D12" s="423">
        <v>2014</v>
      </c>
      <c r="E12" s="423">
        <v>2024</v>
      </c>
      <c r="F12" s="563"/>
      <c r="G12" s="563"/>
    </row>
    <row r="13" spans="1:13" ht="15" customHeight="1" x14ac:dyDescent="0.25">
      <c r="A13" s="424" t="s">
        <v>59</v>
      </c>
      <c r="B13" s="424"/>
      <c r="C13" s="424"/>
      <c r="D13" s="425">
        <v>1517630</v>
      </c>
      <c r="E13" s="425">
        <v>1867790</v>
      </c>
      <c r="F13" s="425">
        <v>350160</v>
      </c>
      <c r="G13" s="426">
        <v>0.23</v>
      </c>
    </row>
    <row r="14" spans="1:13" ht="15" customHeight="1" x14ac:dyDescent="0.25">
      <c r="A14" s="561" t="s">
        <v>151</v>
      </c>
      <c r="B14" s="561"/>
      <c r="C14" s="561"/>
      <c r="D14" s="561"/>
      <c r="E14" s="561"/>
      <c r="F14" s="561"/>
      <c r="G14" s="561"/>
    </row>
    <row r="15" spans="1:13" ht="15" customHeight="1" x14ac:dyDescent="0.25">
      <c r="A15" s="424" t="s">
        <v>38</v>
      </c>
      <c r="B15" s="427" t="s">
        <v>42</v>
      </c>
      <c r="C15" s="424"/>
      <c r="D15" s="425">
        <v>23180</v>
      </c>
      <c r="E15" s="425">
        <v>30100</v>
      </c>
      <c r="F15" s="425">
        <v>6920</v>
      </c>
      <c r="G15" s="426">
        <v>0.3</v>
      </c>
    </row>
    <row r="16" spans="1:13" ht="15" customHeight="1" x14ac:dyDescent="0.25">
      <c r="A16" s="424" t="s">
        <v>271</v>
      </c>
      <c r="B16" s="427" t="s">
        <v>42</v>
      </c>
      <c r="C16" s="424"/>
      <c r="D16" s="425">
        <v>15670</v>
      </c>
      <c r="E16" s="425">
        <v>21170</v>
      </c>
      <c r="F16" s="425">
        <v>5500</v>
      </c>
      <c r="G16" s="426">
        <v>0.35</v>
      </c>
    </row>
    <row r="17" spans="1:7" ht="15" customHeight="1" x14ac:dyDescent="0.25">
      <c r="A17" s="424" t="s">
        <v>299</v>
      </c>
      <c r="B17" s="427" t="s">
        <v>42</v>
      </c>
      <c r="C17" s="424"/>
      <c r="D17" s="425">
        <v>19490</v>
      </c>
      <c r="E17" s="425">
        <v>24400</v>
      </c>
      <c r="F17" s="425">
        <v>4910</v>
      </c>
      <c r="G17" s="426">
        <v>0.25</v>
      </c>
    </row>
    <row r="18" spans="1:7" ht="15" customHeight="1" x14ac:dyDescent="0.25">
      <c r="A18" s="424" t="s">
        <v>360</v>
      </c>
      <c r="B18" s="427" t="s">
        <v>42</v>
      </c>
      <c r="C18" s="424"/>
      <c r="D18" s="425">
        <v>11310</v>
      </c>
      <c r="E18" s="425">
        <v>15660</v>
      </c>
      <c r="F18" s="425">
        <v>4350</v>
      </c>
      <c r="G18" s="426">
        <v>0.38</v>
      </c>
    </row>
    <row r="19" spans="1:7" ht="15" customHeight="1" x14ac:dyDescent="0.25">
      <c r="A19" s="424" t="s">
        <v>320</v>
      </c>
      <c r="B19" s="427" t="s">
        <v>42</v>
      </c>
      <c r="C19" s="424"/>
      <c r="D19" s="425">
        <v>15020</v>
      </c>
      <c r="E19" s="425">
        <v>19120</v>
      </c>
      <c r="F19" s="425">
        <v>4100</v>
      </c>
      <c r="G19" s="426">
        <v>0.27</v>
      </c>
    </row>
    <row r="20" spans="1:7" ht="15" customHeight="1" x14ac:dyDescent="0.25">
      <c r="A20" s="424" t="s">
        <v>361</v>
      </c>
      <c r="B20" s="424"/>
      <c r="C20" s="427" t="s">
        <v>42</v>
      </c>
      <c r="D20" s="425">
        <v>1250</v>
      </c>
      <c r="E20" s="425">
        <v>1950</v>
      </c>
      <c r="F20" s="424">
        <v>700</v>
      </c>
      <c r="G20" s="426">
        <v>0.56000000000000005</v>
      </c>
    </row>
    <row r="21" spans="1:7" ht="15" customHeight="1" x14ac:dyDescent="0.25">
      <c r="A21" s="424" t="s">
        <v>353</v>
      </c>
      <c r="B21" s="424"/>
      <c r="C21" s="427" t="s">
        <v>42</v>
      </c>
      <c r="D21" s="424">
        <v>930</v>
      </c>
      <c r="E21" s="425">
        <v>1350</v>
      </c>
      <c r="F21" s="424">
        <v>420</v>
      </c>
      <c r="G21" s="426">
        <v>0.45</v>
      </c>
    </row>
    <row r="22" spans="1:7" ht="15" customHeight="1" x14ac:dyDescent="0.25">
      <c r="A22" s="424" t="s">
        <v>362</v>
      </c>
      <c r="B22" s="424"/>
      <c r="C22" s="427" t="s">
        <v>42</v>
      </c>
      <c r="D22" s="425">
        <v>2220</v>
      </c>
      <c r="E22" s="425">
        <v>3210</v>
      </c>
      <c r="F22" s="424">
        <v>990</v>
      </c>
      <c r="G22" s="426">
        <v>0.45</v>
      </c>
    </row>
    <row r="23" spans="1:7" ht="15" customHeight="1" x14ac:dyDescent="0.25">
      <c r="A23" s="424" t="s">
        <v>354</v>
      </c>
      <c r="B23" s="424"/>
      <c r="C23" s="427" t="s">
        <v>42</v>
      </c>
      <c r="D23" s="424">
        <v>630</v>
      </c>
      <c r="E23" s="424">
        <v>910</v>
      </c>
      <c r="F23" s="424">
        <v>280</v>
      </c>
      <c r="G23" s="426">
        <v>0.44</v>
      </c>
    </row>
    <row r="24" spans="1:7" ht="15" customHeight="1" x14ac:dyDescent="0.25">
      <c r="A24" s="424" t="s">
        <v>363</v>
      </c>
      <c r="B24" s="424"/>
      <c r="C24" s="427" t="s">
        <v>42</v>
      </c>
      <c r="D24" s="424">
        <v>570</v>
      </c>
      <c r="E24" s="424">
        <v>800</v>
      </c>
      <c r="F24" s="424">
        <v>230</v>
      </c>
      <c r="G24" s="426">
        <v>0.4</v>
      </c>
    </row>
    <row r="25" spans="1:7" ht="15" customHeight="1" x14ac:dyDescent="0.25">
      <c r="A25" s="549" t="s">
        <v>152</v>
      </c>
      <c r="B25" s="550"/>
      <c r="C25" s="550"/>
      <c r="D25" s="550"/>
      <c r="E25" s="550"/>
      <c r="F25" s="550"/>
      <c r="G25" s="551"/>
    </row>
    <row r="26" spans="1:7" ht="15" customHeight="1" x14ac:dyDescent="0.25">
      <c r="A26" s="415" t="s">
        <v>43</v>
      </c>
      <c r="B26" s="129"/>
      <c r="C26" s="129"/>
      <c r="D26" s="129"/>
      <c r="E26" s="129"/>
      <c r="G26" s="129"/>
    </row>
    <row r="27" spans="1:7" ht="15" customHeight="1" x14ac:dyDescent="0.25">
      <c r="A27" s="11"/>
      <c r="B27" s="11"/>
      <c r="C27" s="11"/>
      <c r="D27" s="11"/>
      <c r="E27" s="11"/>
      <c r="F27" s="11"/>
      <c r="G27" s="11"/>
    </row>
    <row r="29" spans="1:7" ht="15" customHeight="1" x14ac:dyDescent="0.25">
      <c r="A29" s="543" t="s">
        <v>404</v>
      </c>
      <c r="B29" s="544"/>
      <c r="C29" s="544"/>
      <c r="D29" s="544"/>
      <c r="E29" s="544"/>
      <c r="F29" s="545"/>
    </row>
    <row r="30" spans="1:7" ht="15" customHeight="1" x14ac:dyDescent="0.25">
      <c r="A30" s="489"/>
      <c r="B30" s="546" t="s">
        <v>405</v>
      </c>
      <c r="C30" s="546"/>
      <c r="D30" s="546"/>
      <c r="E30" s="547" t="s">
        <v>406</v>
      </c>
      <c r="F30" s="548" t="s">
        <v>407</v>
      </c>
    </row>
    <row r="31" spans="1:7" ht="15" customHeight="1" x14ac:dyDescent="0.25">
      <c r="A31" s="490" t="s">
        <v>408</v>
      </c>
      <c r="B31" s="486" t="s">
        <v>409</v>
      </c>
      <c r="C31" s="486" t="s">
        <v>410</v>
      </c>
      <c r="D31" s="486" t="s">
        <v>411</v>
      </c>
      <c r="E31" s="547"/>
      <c r="F31" s="548"/>
    </row>
    <row r="32" spans="1:7" ht="15" customHeight="1" x14ac:dyDescent="0.25">
      <c r="A32" s="491" t="s">
        <v>39</v>
      </c>
      <c r="B32" s="487">
        <v>31108.5907271418</v>
      </c>
      <c r="C32" s="487">
        <v>39536.3239768977</v>
      </c>
      <c r="D32" s="487">
        <v>50317.6025853018</v>
      </c>
      <c r="E32" s="497">
        <v>1183</v>
      </c>
      <c r="F32" s="492">
        <v>0.78275570583262888</v>
      </c>
    </row>
    <row r="33" spans="1:6" ht="15" customHeight="1" x14ac:dyDescent="0.25">
      <c r="A33" s="491" t="s">
        <v>165</v>
      </c>
      <c r="B33" s="487">
        <v>39221.467434465703</v>
      </c>
      <c r="C33" s="487">
        <v>47332.6225985563</v>
      </c>
      <c r="D33" s="487">
        <v>60020.249695522303</v>
      </c>
      <c r="E33" s="497">
        <v>2853</v>
      </c>
      <c r="F33" s="492">
        <v>0.75324220119172802</v>
      </c>
    </row>
    <row r="34" spans="1:6" ht="15" customHeight="1" x14ac:dyDescent="0.25">
      <c r="A34" s="491" t="s">
        <v>412</v>
      </c>
      <c r="B34" s="487">
        <v>40132.848804678302</v>
      </c>
      <c r="C34" s="487">
        <v>60575.328393297503</v>
      </c>
      <c r="D34" s="487">
        <v>91664.868507340303</v>
      </c>
      <c r="E34" s="497">
        <v>15325</v>
      </c>
      <c r="F34" s="492">
        <v>0.70858075040783031</v>
      </c>
    </row>
    <row r="35" spans="1:6" ht="15" customHeight="1" x14ac:dyDescent="0.25">
      <c r="A35" s="491" t="s">
        <v>159</v>
      </c>
      <c r="B35" s="487">
        <v>64109.716855617196</v>
      </c>
      <c r="C35" s="487">
        <v>86580.745303834803</v>
      </c>
      <c r="D35" s="487">
        <v>123786.575214661</v>
      </c>
      <c r="E35" s="497">
        <v>5090</v>
      </c>
      <c r="F35" s="492">
        <v>0.63772102161100197</v>
      </c>
    </row>
    <row r="36" spans="1:6" ht="15" customHeight="1" x14ac:dyDescent="0.25">
      <c r="A36" s="491" t="s">
        <v>413</v>
      </c>
      <c r="B36" s="487">
        <v>69258.996181055205</v>
      </c>
      <c r="C36" s="487">
        <v>92544.277883597897</v>
      </c>
      <c r="D36" s="487">
        <v>119603.493686869</v>
      </c>
      <c r="E36" s="497">
        <v>1428</v>
      </c>
      <c r="F36" s="492">
        <v>0.38935574229691877</v>
      </c>
    </row>
    <row r="37" spans="1:6" ht="15" customHeight="1" x14ac:dyDescent="0.25">
      <c r="A37" s="493" t="s">
        <v>414</v>
      </c>
      <c r="B37" s="494">
        <v>100359.69662666701</v>
      </c>
      <c r="C37" s="494">
        <v>126924.480437051</v>
      </c>
      <c r="D37" s="494">
        <v>176447.740199005</v>
      </c>
      <c r="E37" s="498">
        <v>832</v>
      </c>
      <c r="F37" s="495">
        <v>0.60096153846153844</v>
      </c>
    </row>
    <row r="38" spans="1:6" ht="15" customHeight="1" x14ac:dyDescent="0.25">
      <c r="A38" s="197"/>
      <c r="B38" s="197"/>
      <c r="C38" s="197"/>
      <c r="D38" s="197"/>
      <c r="E38" s="197"/>
      <c r="F38" s="197"/>
    </row>
    <row r="39" spans="1:6" ht="15" customHeight="1" x14ac:dyDescent="0.25">
      <c r="A39" s="197"/>
      <c r="B39" s="197"/>
      <c r="C39" s="197"/>
      <c r="D39" s="197"/>
      <c r="E39" s="197"/>
      <c r="F39" s="197"/>
    </row>
    <row r="40" spans="1:6" ht="15" customHeight="1" x14ac:dyDescent="0.25">
      <c r="A40" s="197"/>
      <c r="B40" s="197"/>
      <c r="C40" s="197"/>
      <c r="D40" s="197"/>
      <c r="E40" s="197"/>
      <c r="F40" s="197"/>
    </row>
    <row r="41" spans="1:6" ht="15" customHeight="1" x14ac:dyDescent="0.25">
      <c r="A41" s="197"/>
      <c r="B41" s="197"/>
      <c r="C41" s="197"/>
      <c r="D41" s="197"/>
      <c r="E41" s="197"/>
      <c r="F41" s="197"/>
    </row>
    <row r="42" spans="1:6" ht="15" customHeight="1" x14ac:dyDescent="0.25">
      <c r="A42" s="197"/>
      <c r="B42" s="197"/>
      <c r="C42" s="197"/>
      <c r="D42" s="197"/>
      <c r="E42" s="197"/>
      <c r="F42" s="197"/>
    </row>
    <row r="43" spans="1:6" ht="15" customHeight="1" x14ac:dyDescent="0.25">
      <c r="A43" s="197"/>
      <c r="B43" s="197"/>
      <c r="C43" s="197"/>
      <c r="D43" s="197"/>
      <c r="E43" s="197"/>
      <c r="F43" s="197"/>
    </row>
    <row r="44" spans="1:6" ht="15" customHeight="1" x14ac:dyDescent="0.25">
      <c r="A44" s="197"/>
      <c r="B44" s="197"/>
      <c r="C44" s="197"/>
      <c r="D44" s="197"/>
      <c r="E44" s="197"/>
      <c r="F44" s="197"/>
    </row>
    <row r="45" spans="1:6" ht="15" customHeight="1" x14ac:dyDescent="0.25">
      <c r="A45" s="197"/>
      <c r="B45" s="197"/>
      <c r="C45" s="197"/>
      <c r="D45" s="197"/>
      <c r="E45" s="197"/>
      <c r="F45" s="197"/>
    </row>
    <row r="46" spans="1:6" ht="15" customHeight="1" x14ac:dyDescent="0.25">
      <c r="A46" s="197"/>
      <c r="B46" s="197"/>
      <c r="C46" s="197"/>
      <c r="D46" s="197"/>
      <c r="E46" s="197"/>
      <c r="F46" s="197"/>
    </row>
    <row r="47" spans="1:6" ht="15" customHeight="1" x14ac:dyDescent="0.25">
      <c r="A47" s="197"/>
      <c r="B47" s="197"/>
      <c r="C47" s="197"/>
      <c r="D47" s="197"/>
      <c r="E47" s="197"/>
      <c r="F47" s="197"/>
    </row>
    <row r="48" spans="1:6" ht="15" customHeight="1" x14ac:dyDescent="0.25">
      <c r="A48" s="197"/>
      <c r="B48" s="197"/>
      <c r="C48" s="197"/>
      <c r="D48" s="197"/>
      <c r="E48" s="197"/>
      <c r="F48" s="197"/>
    </row>
    <row r="49" spans="1:6" ht="15" customHeight="1" x14ac:dyDescent="0.25">
      <c r="A49" s="197"/>
      <c r="B49" s="197"/>
      <c r="C49" s="197"/>
      <c r="D49" s="197"/>
      <c r="E49" s="197"/>
      <c r="F49" s="197"/>
    </row>
    <row r="50" spans="1:6" ht="15" customHeight="1" x14ac:dyDescent="0.25">
      <c r="A50" s="197"/>
      <c r="B50" s="197"/>
      <c r="C50" s="197"/>
      <c r="D50" s="197"/>
      <c r="E50" s="197"/>
      <c r="F50" s="197"/>
    </row>
    <row r="51" spans="1:6" ht="15" customHeight="1" x14ac:dyDescent="0.25">
      <c r="A51" s="197"/>
      <c r="B51" s="197"/>
      <c r="C51" s="197"/>
      <c r="D51" s="197"/>
      <c r="E51" s="197"/>
      <c r="F51" s="197"/>
    </row>
    <row r="52" spans="1:6" ht="15" customHeight="1" x14ac:dyDescent="0.25">
      <c r="A52" s="197"/>
      <c r="B52" s="197"/>
      <c r="C52" s="197"/>
      <c r="D52" s="197"/>
      <c r="E52" s="197"/>
      <c r="F52" s="197"/>
    </row>
    <row r="53" spans="1:6" ht="15" customHeight="1" x14ac:dyDescent="0.25">
      <c r="A53" s="197"/>
      <c r="B53" s="197"/>
      <c r="C53" s="197"/>
      <c r="D53" s="197"/>
      <c r="E53" s="197"/>
      <c r="F53" s="197"/>
    </row>
    <row r="54" spans="1:6" ht="15" customHeight="1" x14ac:dyDescent="0.25">
      <c r="A54" s="197"/>
      <c r="B54" s="197"/>
      <c r="C54" s="197"/>
      <c r="D54" s="197"/>
      <c r="E54" s="197"/>
      <c r="F54" s="197"/>
    </row>
    <row r="55" spans="1:6" ht="15" customHeight="1" x14ac:dyDescent="0.25">
      <c r="A55" s="197"/>
      <c r="B55" s="197"/>
      <c r="C55" s="197"/>
      <c r="D55" s="197"/>
      <c r="E55" s="197"/>
      <c r="F55" s="197"/>
    </row>
    <row r="56" spans="1:6" ht="15" customHeight="1" x14ac:dyDescent="0.25">
      <c r="A56" s="197"/>
      <c r="B56" s="197"/>
      <c r="C56" s="197"/>
      <c r="D56" s="197"/>
      <c r="E56" s="197"/>
      <c r="F56" s="197"/>
    </row>
    <row r="57" spans="1:6" ht="15" customHeight="1" x14ac:dyDescent="0.25">
      <c r="A57" s="488" t="s">
        <v>415</v>
      </c>
      <c r="B57" s="197"/>
      <c r="C57" s="197"/>
      <c r="D57" s="197"/>
      <c r="E57" s="14" t="s">
        <v>31</v>
      </c>
      <c r="F57" s="197"/>
    </row>
    <row r="58" spans="1:6" ht="15" customHeight="1" x14ac:dyDescent="0.25">
      <c r="A58" s="197"/>
      <c r="B58" s="197"/>
      <c r="C58" s="197"/>
      <c r="D58" s="197"/>
      <c r="E58" s="197"/>
      <c r="F58" s="197"/>
    </row>
    <row r="59" spans="1:6" ht="15" customHeight="1" x14ac:dyDescent="0.25">
      <c r="A59" s="197"/>
      <c r="B59" s="197"/>
      <c r="C59" s="197"/>
      <c r="D59" s="197"/>
      <c r="E59" s="197"/>
      <c r="F59" s="197"/>
    </row>
  </sheetData>
  <mergeCells count="16">
    <mergeCell ref="A1:G1"/>
    <mergeCell ref="A3:G3"/>
    <mergeCell ref="A4:G8"/>
    <mergeCell ref="A14:G14"/>
    <mergeCell ref="A10:G10"/>
    <mergeCell ref="A11:A12"/>
    <mergeCell ref="B11:C11"/>
    <mergeCell ref="D11:E11"/>
    <mergeCell ref="F11:F12"/>
    <mergeCell ref="G11:G12"/>
    <mergeCell ref="A2:G2"/>
    <mergeCell ref="A29:F29"/>
    <mergeCell ref="B30:D30"/>
    <mergeCell ref="E30:E31"/>
    <mergeCell ref="F30:F31"/>
    <mergeCell ref="A25:G25"/>
  </mergeCells>
  <hyperlinks>
    <hyperlink ref="E57" location="Contents!A1" display="Back to Contents"/>
  </hyperlinks>
  <pageMargins left="0.25" right="0.25" top="0.75" bottom="0.75" header="0.3" footer="0.3"/>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47"/>
  <sheetViews>
    <sheetView topLeftCell="A40" zoomScaleNormal="100" zoomScaleSheetLayoutView="100" workbookViewId="0">
      <selection activeCell="A2" sqref="A2:K2"/>
    </sheetView>
  </sheetViews>
  <sheetFormatPr defaultRowHeight="15" x14ac:dyDescent="0.25"/>
  <cols>
    <col min="1" max="11" width="11.7109375" style="12" customWidth="1"/>
    <col min="12" max="12" width="10.5703125" style="12" bestFit="1" customWidth="1"/>
    <col min="13" max="22" width="9.140625" style="12"/>
  </cols>
  <sheetData>
    <row r="1" spans="1:24" ht="15" customHeight="1" x14ac:dyDescent="0.25">
      <c r="A1" s="572" t="s">
        <v>67</v>
      </c>
      <c r="B1" s="573"/>
      <c r="C1" s="573"/>
      <c r="D1" s="573"/>
      <c r="E1" s="573"/>
      <c r="F1" s="573"/>
      <c r="G1" s="573"/>
      <c r="H1" s="573"/>
      <c r="I1" s="573"/>
      <c r="J1" s="573"/>
      <c r="K1" s="574"/>
      <c r="M1" s="15"/>
      <c r="N1" s="15"/>
      <c r="O1" s="15"/>
      <c r="W1" s="12"/>
      <c r="X1" s="12"/>
    </row>
    <row r="2" spans="1:24" ht="15" customHeight="1" x14ac:dyDescent="0.25">
      <c r="A2" s="575"/>
      <c r="B2" s="576"/>
      <c r="C2" s="576"/>
      <c r="D2" s="576"/>
      <c r="E2" s="576"/>
      <c r="F2" s="576"/>
      <c r="G2" s="576"/>
      <c r="H2" s="576"/>
      <c r="I2" s="576"/>
      <c r="J2" s="576"/>
      <c r="K2" s="577"/>
      <c r="M2" s="90"/>
      <c r="N2" s="90"/>
      <c r="O2" s="90"/>
      <c r="W2" s="12"/>
      <c r="X2" s="12"/>
    </row>
    <row r="3" spans="1:24" s="23" customFormat="1" ht="15" customHeight="1" x14ac:dyDescent="0.25">
      <c r="A3" s="578" t="s">
        <v>217</v>
      </c>
      <c r="B3" s="579"/>
      <c r="C3" s="579"/>
      <c r="D3" s="579"/>
      <c r="E3" s="579"/>
      <c r="F3" s="579"/>
      <c r="G3" s="579"/>
      <c r="H3" s="579"/>
      <c r="I3" s="579"/>
      <c r="J3" s="579"/>
      <c r="K3" s="579"/>
      <c r="L3" s="12"/>
      <c r="M3" s="12"/>
      <c r="N3" s="12"/>
      <c r="O3" s="12"/>
      <c r="P3" s="12"/>
      <c r="Q3" s="12"/>
      <c r="R3" s="12"/>
      <c r="S3" s="12"/>
      <c r="T3" s="12"/>
      <c r="U3" s="12"/>
      <c r="V3" s="12"/>
      <c r="W3" s="12"/>
      <c r="X3" s="12"/>
    </row>
    <row r="4" spans="1:24" s="23" customFormat="1" ht="15" customHeight="1" x14ac:dyDescent="0.25">
      <c r="A4" s="580" t="s">
        <v>373</v>
      </c>
      <c r="B4" s="581"/>
      <c r="C4" s="581"/>
      <c r="D4" s="581"/>
      <c r="E4" s="581"/>
      <c r="F4" s="581"/>
      <c r="G4" s="581"/>
      <c r="H4" s="581"/>
      <c r="I4" s="581"/>
      <c r="J4" s="581"/>
      <c r="K4" s="582"/>
      <c r="L4" s="12"/>
      <c r="M4" s="12"/>
      <c r="N4" s="12"/>
      <c r="O4" s="12"/>
      <c r="P4" s="12"/>
      <c r="Q4" s="12"/>
      <c r="R4" s="12"/>
      <c r="S4" s="12"/>
      <c r="T4" s="12"/>
      <c r="U4" s="12"/>
      <c r="V4" s="12"/>
      <c r="W4" s="12"/>
      <c r="X4" s="12"/>
    </row>
    <row r="5" spans="1:24" s="23" customFormat="1" x14ac:dyDescent="0.25">
      <c r="A5" s="583"/>
      <c r="B5" s="525"/>
      <c r="C5" s="525"/>
      <c r="D5" s="525"/>
      <c r="E5" s="525"/>
      <c r="F5" s="525"/>
      <c r="G5" s="525"/>
      <c r="H5" s="525"/>
      <c r="I5" s="525"/>
      <c r="J5" s="525"/>
      <c r="K5" s="584"/>
      <c r="L5" s="12"/>
      <c r="M5" s="12"/>
      <c r="N5" s="12"/>
      <c r="O5" s="12"/>
      <c r="P5" s="12"/>
      <c r="Q5" s="12"/>
      <c r="R5" s="12"/>
      <c r="S5" s="12"/>
      <c r="T5" s="12"/>
      <c r="U5" s="12"/>
      <c r="V5" s="12"/>
      <c r="W5" s="12"/>
      <c r="X5" s="12"/>
    </row>
    <row r="6" spans="1:24" s="23" customFormat="1" x14ac:dyDescent="0.25">
      <c r="A6" s="583"/>
      <c r="B6" s="525"/>
      <c r="C6" s="525"/>
      <c r="D6" s="525"/>
      <c r="E6" s="525"/>
      <c r="F6" s="525"/>
      <c r="G6" s="525"/>
      <c r="H6" s="525"/>
      <c r="I6" s="525"/>
      <c r="J6" s="525"/>
      <c r="K6" s="584"/>
      <c r="L6" s="12"/>
      <c r="M6" s="12"/>
      <c r="N6" s="12"/>
      <c r="O6" s="12"/>
      <c r="P6" s="12"/>
      <c r="Q6" s="12"/>
      <c r="R6" s="12"/>
      <c r="S6" s="12"/>
      <c r="T6" s="12"/>
      <c r="U6" s="12"/>
      <c r="V6" s="12"/>
      <c r="W6" s="12"/>
      <c r="X6" s="12"/>
    </row>
    <row r="7" spans="1:24" s="23" customFormat="1" x14ac:dyDescent="0.25">
      <c r="A7" s="583"/>
      <c r="B7" s="525"/>
      <c r="C7" s="525"/>
      <c r="D7" s="525"/>
      <c r="E7" s="525"/>
      <c r="F7" s="525"/>
      <c r="G7" s="525"/>
      <c r="H7" s="525"/>
      <c r="I7" s="525"/>
      <c r="J7" s="525"/>
      <c r="K7" s="584"/>
      <c r="L7" s="12"/>
      <c r="M7" s="12"/>
      <c r="N7" s="12"/>
      <c r="O7" s="12"/>
      <c r="P7" s="12"/>
      <c r="Q7" s="12"/>
      <c r="R7" s="12"/>
      <c r="S7" s="12"/>
      <c r="T7" s="12"/>
      <c r="U7" s="12"/>
      <c r="V7" s="12"/>
      <c r="W7" s="12"/>
      <c r="X7" s="12"/>
    </row>
    <row r="8" spans="1:24" s="23" customFormat="1" x14ac:dyDescent="0.25">
      <c r="A8" s="585"/>
      <c r="B8" s="586"/>
      <c r="C8" s="586"/>
      <c r="D8" s="586"/>
      <c r="E8" s="586"/>
      <c r="F8" s="586"/>
      <c r="G8" s="586"/>
      <c r="H8" s="586"/>
      <c r="I8" s="586"/>
      <c r="J8" s="586"/>
      <c r="K8" s="587"/>
      <c r="L8" s="12"/>
      <c r="M8" s="12"/>
      <c r="N8" s="12"/>
      <c r="O8" s="12"/>
      <c r="P8" s="12"/>
      <c r="Q8" s="12"/>
      <c r="R8" s="12"/>
      <c r="S8" s="12"/>
      <c r="T8" s="12"/>
      <c r="U8" s="12"/>
      <c r="V8" s="12"/>
      <c r="W8" s="12"/>
      <c r="X8" s="12"/>
    </row>
    <row r="9" spans="1:24" s="23" customFormat="1" x14ac:dyDescent="0.25">
      <c r="A9" s="12"/>
      <c r="B9" s="12"/>
      <c r="C9" s="12"/>
      <c r="D9" s="12"/>
      <c r="E9" s="12"/>
      <c r="F9" s="12"/>
      <c r="G9" s="12"/>
      <c r="H9" s="12"/>
      <c r="I9" s="12"/>
      <c r="J9" s="12"/>
      <c r="K9" s="12"/>
      <c r="L9" s="12"/>
      <c r="M9" s="12"/>
      <c r="N9" s="12"/>
      <c r="O9" s="12"/>
      <c r="P9" s="12"/>
      <c r="Q9" s="12"/>
      <c r="R9" s="12"/>
      <c r="S9" s="12"/>
      <c r="T9" s="12"/>
      <c r="U9" s="12"/>
      <c r="V9" s="12"/>
    </row>
    <row r="22" spans="1:26" s="23" customFormat="1" x14ac:dyDescent="0.25">
      <c r="A22" s="12"/>
      <c r="B22" s="12"/>
      <c r="C22" s="12"/>
      <c r="D22" s="12"/>
      <c r="E22" s="12"/>
      <c r="F22" s="12"/>
      <c r="G22" s="12"/>
      <c r="H22" s="12"/>
      <c r="I22" s="12"/>
      <c r="J22" s="12"/>
      <c r="K22" s="12"/>
      <c r="L22" s="12"/>
      <c r="M22" s="12"/>
      <c r="N22" s="12"/>
      <c r="O22" s="12"/>
      <c r="P22" s="12"/>
      <c r="Q22" s="12"/>
      <c r="R22" s="12"/>
      <c r="S22" s="12"/>
      <c r="T22" s="12"/>
      <c r="U22" s="12"/>
      <c r="V22" s="12"/>
    </row>
    <row r="23" spans="1:26" s="23" customFormat="1" x14ac:dyDescent="0.25">
      <c r="A23" s="12"/>
      <c r="B23" s="12"/>
      <c r="C23" s="12"/>
      <c r="D23" s="12"/>
      <c r="E23" s="12"/>
      <c r="F23" s="12"/>
      <c r="G23" s="12"/>
      <c r="H23" s="12"/>
      <c r="I23" s="12"/>
      <c r="J23" s="12"/>
      <c r="K23" s="12"/>
      <c r="L23" s="12"/>
      <c r="M23" s="12"/>
      <c r="N23" s="12"/>
      <c r="O23" s="12"/>
      <c r="P23" s="12"/>
      <c r="Q23" s="12"/>
      <c r="R23" s="12"/>
      <c r="S23" s="12"/>
      <c r="T23" s="12"/>
      <c r="U23" s="12"/>
      <c r="V23" s="12"/>
    </row>
    <row r="24" spans="1:26" s="23" customFormat="1" x14ac:dyDescent="0.25">
      <c r="A24" s="12"/>
      <c r="B24" s="12"/>
      <c r="C24" s="12"/>
      <c r="D24" s="12"/>
      <c r="E24" s="12"/>
      <c r="F24" s="12"/>
      <c r="G24" s="12"/>
      <c r="H24" s="12"/>
      <c r="I24" s="12"/>
      <c r="J24" s="12"/>
      <c r="K24" s="12"/>
      <c r="L24" s="12"/>
      <c r="M24" s="12"/>
      <c r="N24" s="12"/>
      <c r="O24" s="12"/>
      <c r="P24" s="12"/>
      <c r="Q24" s="12"/>
      <c r="R24" s="12"/>
      <c r="S24" s="12"/>
      <c r="T24" s="12"/>
      <c r="U24" s="12"/>
      <c r="V24" s="12"/>
    </row>
    <row r="25" spans="1:26" s="23" customFormat="1" x14ac:dyDescent="0.25">
      <c r="A25" s="12"/>
      <c r="B25" s="12"/>
      <c r="C25" s="12"/>
      <c r="D25" s="12"/>
      <c r="E25" s="12"/>
      <c r="F25" s="12"/>
      <c r="G25" s="12"/>
      <c r="H25" s="12"/>
      <c r="I25" s="12"/>
      <c r="J25" s="12"/>
      <c r="K25" s="12"/>
      <c r="L25" s="12"/>
      <c r="M25" s="12"/>
      <c r="N25" s="12"/>
      <c r="O25" s="12"/>
      <c r="P25" s="12"/>
      <c r="Q25" s="12"/>
      <c r="R25" s="12"/>
      <c r="S25" s="12"/>
      <c r="T25" s="12"/>
      <c r="U25" s="12"/>
      <c r="V25" s="12"/>
    </row>
    <row r="26" spans="1:26" s="23" customFormat="1" x14ac:dyDescent="0.25">
      <c r="A26" s="12"/>
      <c r="B26" s="12"/>
      <c r="C26" s="12"/>
      <c r="D26" s="12"/>
      <c r="E26" s="12"/>
      <c r="F26" s="12"/>
      <c r="G26" s="12"/>
      <c r="H26" s="12"/>
      <c r="I26" s="12"/>
      <c r="J26" s="12"/>
      <c r="K26" s="12"/>
      <c r="L26" s="12"/>
      <c r="M26" s="12"/>
      <c r="N26" s="12"/>
      <c r="O26" s="12"/>
      <c r="P26" s="12"/>
      <c r="Q26" s="12"/>
      <c r="R26" s="12"/>
      <c r="S26" s="12"/>
      <c r="T26" s="12"/>
      <c r="U26" s="12"/>
      <c r="V26" s="12"/>
    </row>
    <row r="27" spans="1:26" s="23" customFormat="1" x14ac:dyDescent="0.25">
      <c r="A27" s="12"/>
      <c r="B27" s="12"/>
      <c r="C27" s="12"/>
      <c r="D27" s="12"/>
      <c r="E27" s="12"/>
      <c r="F27" s="12"/>
      <c r="G27" s="12"/>
      <c r="H27" s="12"/>
      <c r="I27" s="12"/>
      <c r="J27" s="12"/>
      <c r="K27" s="12"/>
      <c r="L27" s="12"/>
      <c r="M27" s="12"/>
      <c r="N27" s="12"/>
      <c r="O27" s="12"/>
      <c r="P27" s="12"/>
      <c r="Q27" s="12"/>
      <c r="R27" s="12"/>
      <c r="S27" s="12"/>
      <c r="T27" s="12"/>
      <c r="U27" s="12"/>
      <c r="V27" s="12"/>
    </row>
    <row r="29" spans="1:26" ht="26.25" customHeight="1" x14ac:dyDescent="0.25">
      <c r="A29" s="568" t="s">
        <v>180</v>
      </c>
      <c r="B29" s="570" t="s">
        <v>6</v>
      </c>
      <c r="C29" s="590" t="s">
        <v>3</v>
      </c>
      <c r="D29" s="591"/>
      <c r="E29" s="590" t="s">
        <v>5</v>
      </c>
      <c r="F29" s="591"/>
      <c r="G29" s="590" t="s">
        <v>4</v>
      </c>
      <c r="H29" s="591"/>
      <c r="I29" s="590" t="s">
        <v>179</v>
      </c>
      <c r="J29" s="591"/>
      <c r="K29" s="588" t="s">
        <v>15</v>
      </c>
      <c r="W29" s="12"/>
      <c r="X29" s="12"/>
      <c r="Y29" s="12"/>
    </row>
    <row r="30" spans="1:26" s="23" customFormat="1" ht="15" customHeight="1" thickBot="1" x14ac:dyDescent="0.3">
      <c r="A30" s="569"/>
      <c r="B30" s="571"/>
      <c r="C30" s="116" t="s">
        <v>225</v>
      </c>
      <c r="D30" s="117" t="s">
        <v>226</v>
      </c>
      <c r="E30" s="116" t="s">
        <v>225</v>
      </c>
      <c r="F30" s="117" t="s">
        <v>226</v>
      </c>
      <c r="G30" s="116" t="s">
        <v>225</v>
      </c>
      <c r="H30" s="117" t="s">
        <v>226</v>
      </c>
      <c r="I30" s="116" t="s">
        <v>225</v>
      </c>
      <c r="J30" s="117" t="s">
        <v>226</v>
      </c>
      <c r="K30" s="589"/>
      <c r="L30" s="12"/>
      <c r="M30" s="12"/>
      <c r="N30" s="12"/>
      <c r="O30" s="12"/>
      <c r="P30" s="12"/>
      <c r="Q30" s="12"/>
      <c r="R30" s="12"/>
      <c r="S30" s="12"/>
      <c r="T30" s="12"/>
      <c r="U30" s="12"/>
      <c r="V30" s="12"/>
      <c r="W30" s="12"/>
      <c r="X30" s="12"/>
      <c r="Y30" s="12"/>
      <c r="Z30" s="12"/>
    </row>
    <row r="31" spans="1:26" ht="15" customHeight="1" x14ac:dyDescent="0.25">
      <c r="A31" s="333" t="s">
        <v>175</v>
      </c>
      <c r="B31" s="334">
        <v>2017</v>
      </c>
      <c r="C31" s="391">
        <v>355425</v>
      </c>
      <c r="D31" s="392">
        <f>C31/K31</f>
        <v>0.43097542254810545</v>
      </c>
      <c r="E31" s="391">
        <v>325711</v>
      </c>
      <c r="F31" s="392">
        <f>E31/K31</f>
        <v>0.39494530731818517</v>
      </c>
      <c r="G31" s="393">
        <v>82392</v>
      </c>
      <c r="H31" s="392">
        <f>G31/K31</f>
        <v>9.9905541294460165E-2</v>
      </c>
      <c r="I31" s="393">
        <v>61171</v>
      </c>
      <c r="J31" s="394">
        <f>I31/K31</f>
        <v>7.4173728839249234E-2</v>
      </c>
      <c r="K31" s="395">
        <f>C31+E31+G31+I31</f>
        <v>824699</v>
      </c>
      <c r="L31" s="118"/>
      <c r="M31" s="225"/>
      <c r="W31" s="12"/>
      <c r="X31" s="12"/>
      <c r="Y31" s="12"/>
      <c r="Z31" s="12"/>
    </row>
    <row r="32" spans="1:26" x14ac:dyDescent="0.25">
      <c r="A32" s="228"/>
      <c r="B32" s="113">
        <v>2020</v>
      </c>
      <c r="C32" s="230">
        <v>364704</v>
      </c>
      <c r="D32" s="231">
        <f>C32/K32</f>
        <v>0.42773804469444099</v>
      </c>
      <c r="E32" s="230">
        <v>341571</v>
      </c>
      <c r="F32" s="231">
        <f>E32/K32</f>
        <v>0.40060682543740928</v>
      </c>
      <c r="G32" s="232">
        <v>82631</v>
      </c>
      <c r="H32" s="231">
        <f>G32/K32</f>
        <v>9.691262605056801E-2</v>
      </c>
      <c r="I32" s="232">
        <v>63728</v>
      </c>
      <c r="J32" s="389">
        <f>I32/K32</f>
        <v>7.4742503817581754E-2</v>
      </c>
      <c r="K32" s="233">
        <f t="shared" ref="K32:K44" si="0">C32+E32+G32+I32</f>
        <v>852634</v>
      </c>
      <c r="L32" s="118"/>
      <c r="M32" s="225"/>
      <c r="W32" s="12"/>
      <c r="X32" s="12"/>
      <c r="Y32" s="12"/>
      <c r="Z32" s="12"/>
    </row>
    <row r="33" spans="1:26" x14ac:dyDescent="0.25">
      <c r="A33" s="228"/>
      <c r="B33" s="114">
        <v>2025</v>
      </c>
      <c r="C33" s="120">
        <v>374634</v>
      </c>
      <c r="D33" s="121">
        <f>C33/K33</f>
        <v>0.41933606298648529</v>
      </c>
      <c r="E33" s="120">
        <v>369730</v>
      </c>
      <c r="F33" s="121">
        <f>E33/K33</f>
        <v>0.41384690809695118</v>
      </c>
      <c r="G33" s="119">
        <v>83790</v>
      </c>
      <c r="H33" s="121">
        <f>G33/K33</f>
        <v>9.3787986989001537E-2</v>
      </c>
      <c r="I33" s="119">
        <v>65244</v>
      </c>
      <c r="J33" s="390">
        <f>I33/K33</f>
        <v>7.3029041927561961E-2</v>
      </c>
      <c r="K33" s="122">
        <f t="shared" si="0"/>
        <v>893398</v>
      </c>
      <c r="L33" s="118"/>
      <c r="M33" s="225"/>
      <c r="W33" s="12"/>
      <c r="X33" s="12"/>
      <c r="Y33" s="12"/>
      <c r="Z33" s="12"/>
    </row>
    <row r="34" spans="1:26" x14ac:dyDescent="0.25">
      <c r="A34" s="228"/>
      <c r="B34" s="114">
        <v>2030</v>
      </c>
      <c r="C34" s="230">
        <v>371384</v>
      </c>
      <c r="D34" s="231">
        <f>C34/K34</f>
        <v>0.39951763213748992</v>
      </c>
      <c r="E34" s="230">
        <v>406639</v>
      </c>
      <c r="F34" s="231">
        <f>E34/K34</f>
        <v>0.43744332123827834</v>
      </c>
      <c r="G34" s="232">
        <v>85013</v>
      </c>
      <c r="H34" s="231">
        <f>G34/K34</f>
        <v>9.1453030989230633E-2</v>
      </c>
      <c r="I34" s="232">
        <v>66545</v>
      </c>
      <c r="J34" s="389">
        <f>I34/K34</f>
        <v>7.1586015635001152E-2</v>
      </c>
      <c r="K34" s="233">
        <f t="shared" si="0"/>
        <v>929581</v>
      </c>
      <c r="L34" s="118"/>
      <c r="M34" s="225"/>
      <c r="N34" s="92"/>
      <c r="W34" s="12"/>
      <c r="X34" s="12"/>
      <c r="Y34" s="12"/>
      <c r="Z34" s="12"/>
    </row>
    <row r="35" spans="1:26" x14ac:dyDescent="0.25">
      <c r="A35" s="228"/>
      <c r="B35" s="114"/>
      <c r="C35" s="120"/>
      <c r="D35" s="123"/>
      <c r="E35" s="120"/>
      <c r="F35" s="123"/>
      <c r="G35" s="119"/>
      <c r="H35" s="123"/>
      <c r="I35" s="119"/>
      <c r="J35" s="123"/>
      <c r="K35" s="122"/>
      <c r="L35" s="118"/>
      <c r="M35" s="225"/>
      <c r="W35" s="12"/>
      <c r="X35" s="12"/>
      <c r="Y35" s="12"/>
      <c r="Z35" s="12"/>
    </row>
    <row r="36" spans="1:26" x14ac:dyDescent="0.25">
      <c r="A36" s="228" t="s">
        <v>176</v>
      </c>
      <c r="B36" s="113">
        <v>2017</v>
      </c>
      <c r="C36" s="120">
        <v>175895</v>
      </c>
      <c r="D36" s="121">
        <f>C36/K36</f>
        <v>0.47984799380190091</v>
      </c>
      <c r="E36" s="120">
        <v>125474</v>
      </c>
      <c r="F36" s="121">
        <f>E36/K36</f>
        <v>0.34229766152704577</v>
      </c>
      <c r="G36" s="119">
        <v>37658</v>
      </c>
      <c r="H36" s="121">
        <f>G36/K36</f>
        <v>0.10273240143603846</v>
      </c>
      <c r="I36" s="119">
        <v>27537</v>
      </c>
      <c r="J36" s="121">
        <f>I36/K36</f>
        <v>7.5121943235014893E-2</v>
      </c>
      <c r="K36" s="122">
        <f t="shared" si="0"/>
        <v>366564</v>
      </c>
      <c r="L36" s="118"/>
      <c r="M36" s="225"/>
      <c r="W36" s="12"/>
      <c r="X36" s="12"/>
      <c r="Y36" s="12"/>
      <c r="Z36" s="12"/>
    </row>
    <row r="37" spans="1:26" x14ac:dyDescent="0.25">
      <c r="A37" s="228"/>
      <c r="B37" s="113">
        <v>2020</v>
      </c>
      <c r="C37" s="230">
        <v>177780</v>
      </c>
      <c r="D37" s="231">
        <f>C37/K37</f>
        <v>0.46110870473013804</v>
      </c>
      <c r="E37" s="230">
        <v>139991</v>
      </c>
      <c r="F37" s="231">
        <f>E37/K37</f>
        <v>0.36309522265652355</v>
      </c>
      <c r="G37" s="232">
        <v>37094</v>
      </c>
      <c r="H37" s="231">
        <f>G37/K37</f>
        <v>9.6210857763863997E-2</v>
      </c>
      <c r="I37" s="232">
        <v>30684</v>
      </c>
      <c r="J37" s="231">
        <f>I37/K37</f>
        <v>7.9585214849474381E-2</v>
      </c>
      <c r="K37" s="233">
        <f t="shared" si="0"/>
        <v>385549</v>
      </c>
      <c r="L37" s="118"/>
      <c r="M37" s="225"/>
      <c r="W37" s="12"/>
      <c r="X37" s="12"/>
      <c r="Y37" s="12"/>
      <c r="Z37" s="12"/>
    </row>
    <row r="38" spans="1:26" x14ac:dyDescent="0.25">
      <c r="A38" s="228"/>
      <c r="B38" s="114">
        <v>2025</v>
      </c>
      <c r="C38" s="120">
        <v>178696</v>
      </c>
      <c r="D38" s="121">
        <f>C38/K38</f>
        <v>0.42981392753372205</v>
      </c>
      <c r="E38" s="120">
        <v>162861</v>
      </c>
      <c r="F38" s="121">
        <f>E38/K38</f>
        <v>0.39172631761242277</v>
      </c>
      <c r="G38" s="119">
        <v>37042</v>
      </c>
      <c r="H38" s="121">
        <f>G38/K38</f>
        <v>8.9096384382997551E-2</v>
      </c>
      <c r="I38" s="119">
        <v>37153</v>
      </c>
      <c r="J38" s="121">
        <f>I38/K38</f>
        <v>8.9363370470857628E-2</v>
      </c>
      <c r="K38" s="122">
        <f t="shared" si="0"/>
        <v>415752</v>
      </c>
      <c r="L38" s="118"/>
      <c r="M38" s="225"/>
      <c r="W38" s="12"/>
      <c r="X38" s="12"/>
      <c r="Y38" s="12"/>
      <c r="Z38" s="12"/>
    </row>
    <row r="39" spans="1:26" x14ac:dyDescent="0.25">
      <c r="A39" s="228"/>
      <c r="B39" s="114">
        <v>2030</v>
      </c>
      <c r="C39" s="230">
        <v>184878</v>
      </c>
      <c r="D39" s="231">
        <f>C39/K39</f>
        <v>0.42284600764369668</v>
      </c>
      <c r="E39" s="230">
        <v>174064</v>
      </c>
      <c r="F39" s="231">
        <f>E39/K39</f>
        <v>0.39811263359887289</v>
      </c>
      <c r="G39" s="232">
        <v>36803</v>
      </c>
      <c r="H39" s="231">
        <f>G39/K39</f>
        <v>8.4174437300873928E-2</v>
      </c>
      <c r="I39" s="232">
        <v>41478</v>
      </c>
      <c r="J39" s="231">
        <f>I39/K39</f>
        <v>9.4866921456556494E-2</v>
      </c>
      <c r="K39" s="233">
        <f t="shared" si="0"/>
        <v>437223</v>
      </c>
      <c r="L39" s="118"/>
      <c r="M39" s="225"/>
      <c r="W39" s="12"/>
      <c r="X39" s="12"/>
      <c r="Y39" s="12"/>
      <c r="Z39" s="12"/>
    </row>
    <row r="40" spans="1:26" x14ac:dyDescent="0.25">
      <c r="A40" s="228"/>
      <c r="B40" s="114"/>
      <c r="C40" s="120"/>
      <c r="D40" s="123"/>
      <c r="E40" s="120"/>
      <c r="F40" s="123"/>
      <c r="G40" s="119"/>
      <c r="H40" s="123"/>
      <c r="I40" s="119"/>
      <c r="J40" s="123"/>
      <c r="K40" s="122"/>
      <c r="L40" s="118"/>
      <c r="M40" s="225"/>
      <c r="W40" s="12"/>
      <c r="X40" s="12"/>
      <c r="Y40" s="12"/>
      <c r="Z40" s="12"/>
    </row>
    <row r="41" spans="1:26" x14ac:dyDescent="0.25">
      <c r="A41" s="228" t="s">
        <v>177</v>
      </c>
      <c r="B41" s="113">
        <v>2017</v>
      </c>
      <c r="C41" s="120">
        <v>246778</v>
      </c>
      <c r="D41" s="121">
        <f>C41/K41</f>
        <v>0.50256497982840398</v>
      </c>
      <c r="E41" s="120">
        <v>160291</v>
      </c>
      <c r="F41" s="121">
        <f>E41/K41</f>
        <v>0.32643364960277943</v>
      </c>
      <c r="G41" s="119">
        <v>49284</v>
      </c>
      <c r="H41" s="121">
        <f>G41/K41</f>
        <v>0.10036718210644005</v>
      </c>
      <c r="I41" s="119">
        <v>34684</v>
      </c>
      <c r="J41" s="121">
        <f>I41/K41</f>
        <v>7.0634188462376568E-2</v>
      </c>
      <c r="K41" s="122">
        <f t="shared" si="0"/>
        <v>491037</v>
      </c>
      <c r="L41" s="118"/>
      <c r="M41" s="225"/>
      <c r="W41" s="12"/>
      <c r="X41" s="12"/>
      <c r="Y41" s="12"/>
      <c r="Z41" s="12"/>
    </row>
    <row r="42" spans="1:26" x14ac:dyDescent="0.25">
      <c r="A42" s="228"/>
      <c r="B42" s="113">
        <v>2020</v>
      </c>
      <c r="C42" s="230">
        <v>231063</v>
      </c>
      <c r="D42" s="231">
        <f>C42/K42</f>
        <v>0.47615250035547146</v>
      </c>
      <c r="E42" s="230">
        <v>166896</v>
      </c>
      <c r="F42" s="231">
        <f>E42/K42</f>
        <v>0.34392329234592628</v>
      </c>
      <c r="G42" s="232">
        <v>51843</v>
      </c>
      <c r="H42" s="231">
        <f>G42/K42</f>
        <v>0.10683308913988267</v>
      </c>
      <c r="I42" s="232">
        <v>35469</v>
      </c>
      <c r="J42" s="231">
        <f>I42/K42</f>
        <v>7.3091118158719562E-2</v>
      </c>
      <c r="K42" s="233">
        <f t="shared" si="0"/>
        <v>485271</v>
      </c>
      <c r="L42" s="118"/>
      <c r="M42" s="225"/>
      <c r="W42" s="12"/>
      <c r="X42" s="12"/>
      <c r="Y42" s="12"/>
      <c r="Z42" s="12"/>
    </row>
    <row r="43" spans="1:26" x14ac:dyDescent="0.25">
      <c r="A43" s="228"/>
      <c r="B43" s="114">
        <v>2025</v>
      </c>
      <c r="C43" s="120">
        <v>209825</v>
      </c>
      <c r="D43" s="121">
        <f>C43/K43</f>
        <v>0.42947729956873171</v>
      </c>
      <c r="E43" s="120">
        <v>186675</v>
      </c>
      <c r="F43" s="121">
        <f>E43/K43</f>
        <v>0.3820930532443369</v>
      </c>
      <c r="G43" s="119">
        <v>53230</v>
      </c>
      <c r="H43" s="121">
        <f>G43/K43</f>
        <v>0.10895306401069267</v>
      </c>
      <c r="I43" s="119">
        <v>38829</v>
      </c>
      <c r="J43" s="121">
        <f>I43/K43</f>
        <v>7.9476583176238694E-2</v>
      </c>
      <c r="K43" s="122">
        <f t="shared" si="0"/>
        <v>488559</v>
      </c>
      <c r="L43" s="118"/>
      <c r="M43" s="225"/>
      <c r="W43" s="12"/>
      <c r="X43" s="12"/>
      <c r="Y43" s="12"/>
      <c r="Z43" s="12"/>
    </row>
    <row r="44" spans="1:26" ht="15.75" thickBot="1" x14ac:dyDescent="0.3">
      <c r="A44" s="229"/>
      <c r="B44" s="115">
        <v>2030</v>
      </c>
      <c r="C44" s="234">
        <v>207728</v>
      </c>
      <c r="D44" s="235">
        <f>C44/K44</f>
        <v>0.39498398030099924</v>
      </c>
      <c r="E44" s="234">
        <v>219998</v>
      </c>
      <c r="F44" s="235">
        <f>E44/K44</f>
        <v>0.41831474667959651</v>
      </c>
      <c r="G44" s="236">
        <v>51426</v>
      </c>
      <c r="H44" s="235">
        <f>G44/K44</f>
        <v>9.778386241122615E-2</v>
      </c>
      <c r="I44" s="236">
        <v>46763</v>
      </c>
      <c r="J44" s="235">
        <f>I44/K44</f>
        <v>8.8917410608178121E-2</v>
      </c>
      <c r="K44" s="405">
        <f t="shared" si="0"/>
        <v>525915</v>
      </c>
      <c r="L44" s="118"/>
      <c r="M44" s="225"/>
      <c r="W44" s="12"/>
      <c r="X44" s="12"/>
      <c r="Y44" s="12"/>
      <c r="Z44" s="12"/>
    </row>
    <row r="46" spans="1:26" x14ac:dyDescent="0.25">
      <c r="A46" s="12" t="s">
        <v>178</v>
      </c>
    </row>
    <row r="47" spans="1:26" x14ac:dyDescent="0.25">
      <c r="A47" s="12" t="s">
        <v>234</v>
      </c>
      <c r="J47" s="14" t="s">
        <v>31</v>
      </c>
    </row>
  </sheetData>
  <mergeCells count="11">
    <mergeCell ref="A29:A30"/>
    <mergeCell ref="B29:B30"/>
    <mergeCell ref="A1:K1"/>
    <mergeCell ref="A2:K2"/>
    <mergeCell ref="A3:K3"/>
    <mergeCell ref="A4:K8"/>
    <mergeCell ref="K29:K30"/>
    <mergeCell ref="C29:D29"/>
    <mergeCell ref="E29:F29"/>
    <mergeCell ref="G29:H29"/>
    <mergeCell ref="I29:J29"/>
  </mergeCells>
  <hyperlinks>
    <hyperlink ref="J47" location="Contents!A1" display="Back to Contents"/>
  </hyperlinks>
  <pageMargins left="0.25" right="0.25" top="0.75" bottom="0.75" header="0.3" footer="0.3"/>
  <pageSetup scale="7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3"/>
  <sheetViews>
    <sheetView topLeftCell="A25" zoomScaleNormal="100" zoomScaleSheetLayoutView="100" workbookViewId="0">
      <selection activeCell="B30" sqref="B30"/>
    </sheetView>
  </sheetViews>
  <sheetFormatPr defaultColWidth="9.140625" defaultRowHeight="14.25" x14ac:dyDescent="0.2"/>
  <cols>
    <col min="1" max="1" width="9.140625" style="1"/>
    <col min="2" max="2" width="6.7109375" style="12" customWidth="1"/>
    <col min="3" max="3" width="67" style="12" customWidth="1"/>
    <col min="4" max="9" width="12.28515625" style="12" customWidth="1"/>
    <col min="10" max="10" width="9.140625" style="12"/>
    <col min="11" max="16384" width="9.140625" style="1"/>
  </cols>
  <sheetData>
    <row r="1" spans="1:10" ht="15" customHeight="1" x14ac:dyDescent="0.2">
      <c r="A1" s="599" t="s">
        <v>67</v>
      </c>
      <c r="B1" s="599"/>
      <c r="C1" s="599"/>
      <c r="D1" s="599"/>
      <c r="E1" s="599"/>
      <c r="F1" s="599"/>
      <c r="G1" s="1"/>
      <c r="H1" s="1"/>
      <c r="J1" s="1"/>
    </row>
    <row r="2" spans="1:10" ht="15" customHeight="1" x14ac:dyDescent="0.2">
      <c r="A2" s="600"/>
      <c r="B2" s="600"/>
      <c r="C2" s="600"/>
      <c r="D2" s="600"/>
      <c r="E2" s="600"/>
      <c r="F2" s="600"/>
      <c r="G2" s="1"/>
      <c r="H2" s="1"/>
      <c r="J2" s="1"/>
    </row>
    <row r="3" spans="1:10" ht="15" customHeight="1" x14ac:dyDescent="0.2">
      <c r="A3" s="599" t="s">
        <v>218</v>
      </c>
      <c r="B3" s="599"/>
      <c r="C3" s="599"/>
      <c r="D3" s="599"/>
      <c r="E3" s="599"/>
      <c r="F3" s="599"/>
      <c r="G3" s="1"/>
      <c r="H3" s="1"/>
      <c r="J3" s="1"/>
    </row>
    <row r="4" spans="1:10" ht="15" customHeight="1" x14ac:dyDescent="0.2">
      <c r="A4" s="601" t="s">
        <v>374</v>
      </c>
      <c r="B4" s="601"/>
      <c r="C4" s="601"/>
      <c r="D4" s="601"/>
      <c r="E4" s="601"/>
      <c r="F4" s="601"/>
      <c r="G4" s="1"/>
      <c r="H4" s="1"/>
      <c r="J4" s="1"/>
    </row>
    <row r="5" spans="1:10" x14ac:dyDescent="0.2">
      <c r="A5" s="601"/>
      <c r="B5" s="601"/>
      <c r="C5" s="601"/>
      <c r="D5" s="601"/>
      <c r="E5" s="601"/>
      <c r="F5" s="601"/>
      <c r="G5" s="1"/>
      <c r="H5" s="1"/>
      <c r="J5" s="1"/>
    </row>
    <row r="6" spans="1:10" x14ac:dyDescent="0.2">
      <c r="A6" s="601"/>
      <c r="B6" s="601"/>
      <c r="C6" s="601"/>
      <c r="D6" s="601"/>
      <c r="E6" s="601"/>
      <c r="F6" s="601"/>
      <c r="G6" s="1"/>
      <c r="H6" s="1"/>
      <c r="J6" s="1"/>
    </row>
    <row r="7" spans="1:10" x14ac:dyDescent="0.2">
      <c r="A7" s="601"/>
      <c r="B7" s="601"/>
      <c r="C7" s="601"/>
      <c r="D7" s="601"/>
      <c r="E7" s="601"/>
      <c r="F7" s="601"/>
      <c r="G7" s="1"/>
      <c r="H7" s="1"/>
      <c r="J7" s="1"/>
    </row>
    <row r="8" spans="1:10" x14ac:dyDescent="0.2">
      <c r="A8" s="601"/>
      <c r="B8" s="601"/>
      <c r="C8" s="601"/>
      <c r="D8" s="601"/>
      <c r="E8" s="601"/>
      <c r="F8" s="601"/>
      <c r="J8" s="1"/>
    </row>
    <row r="9" spans="1:10" x14ac:dyDescent="0.2">
      <c r="G9" s="1"/>
      <c r="H9" s="1"/>
      <c r="I9" s="1"/>
      <c r="J9" s="1"/>
    </row>
    <row r="10" spans="1:10" x14ac:dyDescent="0.2">
      <c r="F10" s="1"/>
      <c r="G10" s="1"/>
      <c r="H10" s="1"/>
      <c r="I10" s="1"/>
      <c r="J10" s="1"/>
    </row>
    <row r="11" spans="1:10" ht="75" customHeight="1" x14ac:dyDescent="0.2">
      <c r="A11" s="12"/>
      <c r="B11" s="602" t="s">
        <v>383</v>
      </c>
      <c r="C11" s="603"/>
      <c r="D11" s="603"/>
      <c r="E11" s="604"/>
      <c r="F11" s="1"/>
      <c r="G11" s="1"/>
      <c r="H11" s="1"/>
      <c r="I11" s="1"/>
      <c r="J11" s="1"/>
    </row>
    <row r="12" spans="1:10" x14ac:dyDescent="0.2">
      <c r="A12" s="12"/>
      <c r="B12" s="605"/>
      <c r="C12" s="606"/>
      <c r="D12" s="437"/>
      <c r="E12" s="508" t="s">
        <v>146</v>
      </c>
      <c r="F12" s="1"/>
      <c r="G12" s="1"/>
      <c r="H12" s="1"/>
      <c r="I12" s="1"/>
      <c r="J12" s="1"/>
    </row>
    <row r="13" spans="1:10" ht="25.5" x14ac:dyDescent="0.2">
      <c r="A13" s="12"/>
      <c r="B13" s="607"/>
      <c r="C13" s="608"/>
      <c r="D13" s="438" t="s">
        <v>11</v>
      </c>
      <c r="E13" s="509" t="s">
        <v>67</v>
      </c>
      <c r="G13" s="1"/>
      <c r="H13" s="1"/>
      <c r="I13" s="1"/>
      <c r="J13" s="1"/>
    </row>
    <row r="14" spans="1:10" x14ac:dyDescent="0.2">
      <c r="A14" s="12"/>
      <c r="B14" s="592">
        <v>2016</v>
      </c>
      <c r="C14" s="447" t="s">
        <v>147</v>
      </c>
      <c r="D14" s="94">
        <v>1721152</v>
      </c>
      <c r="E14" s="94">
        <v>264271</v>
      </c>
      <c r="G14" s="1"/>
      <c r="H14" s="1"/>
      <c r="I14" s="1"/>
      <c r="J14" s="1"/>
    </row>
    <row r="15" spans="1:10" x14ac:dyDescent="0.2">
      <c r="A15" s="12"/>
      <c r="B15" s="592"/>
      <c r="C15" s="93" t="s">
        <v>148</v>
      </c>
      <c r="D15" s="95">
        <v>4069422</v>
      </c>
      <c r="E15" s="95">
        <v>548456</v>
      </c>
      <c r="G15" s="1"/>
      <c r="H15" s="1"/>
      <c r="I15" s="1"/>
      <c r="J15" s="1"/>
    </row>
    <row r="16" spans="1:10" x14ac:dyDescent="0.2">
      <c r="A16" s="12"/>
      <c r="B16" s="592"/>
      <c r="C16" s="93" t="s">
        <v>160</v>
      </c>
      <c r="D16" s="97">
        <v>0.42299999999999999</v>
      </c>
      <c r="E16" s="97">
        <v>0.48199999999999998</v>
      </c>
      <c r="G16" s="1"/>
      <c r="H16" s="1"/>
      <c r="I16" s="1"/>
      <c r="J16" s="1"/>
    </row>
    <row r="17" spans="1:10" s="12" customFormat="1" ht="15" thickBot="1" x14ac:dyDescent="0.25">
      <c r="B17" s="592"/>
      <c r="C17" s="98"/>
      <c r="D17" s="99"/>
      <c r="E17" s="99"/>
      <c r="G17" s="1"/>
      <c r="H17" s="1"/>
      <c r="I17" s="1"/>
      <c r="J17" s="1"/>
    </row>
    <row r="18" spans="1:10" s="12" customFormat="1" x14ac:dyDescent="0.2">
      <c r="B18" s="593">
        <v>2020</v>
      </c>
      <c r="C18" s="439" t="s">
        <v>240</v>
      </c>
      <c r="D18" s="440">
        <v>1897087.4171666331</v>
      </c>
      <c r="E18" s="441">
        <v>280001.36699999997</v>
      </c>
      <c r="G18" s="1"/>
      <c r="H18" s="1"/>
      <c r="I18" s="1"/>
      <c r="J18" s="1"/>
    </row>
    <row r="19" spans="1:10" s="12" customFormat="1" x14ac:dyDescent="0.2">
      <c r="B19" s="594"/>
      <c r="C19" s="100" t="s">
        <v>181</v>
      </c>
      <c r="D19" s="101">
        <v>3976856</v>
      </c>
      <c r="E19" s="442">
        <v>485271</v>
      </c>
      <c r="G19" s="1"/>
      <c r="H19" s="1"/>
      <c r="I19" s="1"/>
      <c r="J19" s="1"/>
    </row>
    <row r="20" spans="1:10" s="12" customFormat="1" x14ac:dyDescent="0.2">
      <c r="B20" s="594"/>
      <c r="C20" s="100" t="s">
        <v>384</v>
      </c>
      <c r="D20" s="102">
        <v>0.47703196121927299</v>
      </c>
      <c r="E20" s="443">
        <v>0.57699999999999996</v>
      </c>
      <c r="G20" s="1"/>
      <c r="H20" s="1"/>
      <c r="I20" s="1"/>
      <c r="J20" s="1"/>
    </row>
    <row r="21" spans="1:10" s="12" customFormat="1" x14ac:dyDescent="0.2">
      <c r="B21" s="595"/>
      <c r="C21" s="103"/>
      <c r="D21" s="102"/>
      <c r="E21" s="443"/>
      <c r="G21" s="1"/>
      <c r="H21" s="1"/>
      <c r="I21" s="1"/>
      <c r="J21" s="1"/>
    </row>
    <row r="22" spans="1:10" s="12" customFormat="1" x14ac:dyDescent="0.2">
      <c r="B22" s="596">
        <v>2025</v>
      </c>
      <c r="C22" s="104" t="s">
        <v>241</v>
      </c>
      <c r="D22" s="101">
        <v>2262464.9595403941</v>
      </c>
      <c r="E22" s="442">
        <v>310234.96500000003</v>
      </c>
      <c r="G22" s="1"/>
      <c r="H22" s="1"/>
      <c r="I22" s="1"/>
      <c r="J22" s="1"/>
    </row>
    <row r="23" spans="1:10" s="12" customFormat="1" x14ac:dyDescent="0.2">
      <c r="B23" s="594"/>
      <c r="C23" s="100" t="s">
        <v>181</v>
      </c>
      <c r="D23" s="101">
        <v>4225965</v>
      </c>
      <c r="E23" s="442">
        <v>488559</v>
      </c>
      <c r="G23" s="1"/>
      <c r="H23" s="1"/>
      <c r="I23" s="1"/>
      <c r="J23" s="1"/>
    </row>
    <row r="24" spans="1:10" s="12" customFormat="1" x14ac:dyDescent="0.2">
      <c r="B24" s="594"/>
      <c r="C24" s="100" t="s">
        <v>384</v>
      </c>
      <c r="D24" s="102">
        <v>0.53537238466016501</v>
      </c>
      <c r="E24" s="443">
        <v>0.63500000000000001</v>
      </c>
      <c r="G24" s="1"/>
      <c r="H24" s="1"/>
      <c r="I24" s="1"/>
      <c r="J24" s="1"/>
    </row>
    <row r="25" spans="1:10" s="12" customFormat="1" x14ac:dyDescent="0.2">
      <c r="B25" s="595"/>
      <c r="C25" s="100"/>
      <c r="D25" s="102"/>
      <c r="E25" s="443"/>
      <c r="G25" s="1"/>
      <c r="H25" s="1"/>
      <c r="I25" s="1"/>
      <c r="J25" s="1"/>
    </row>
    <row r="26" spans="1:10" s="12" customFormat="1" x14ac:dyDescent="0.2">
      <c r="B26" s="597">
        <v>2030</v>
      </c>
      <c r="C26" s="100" t="s">
        <v>182</v>
      </c>
      <c r="D26" s="101">
        <v>2690822.1421688553</v>
      </c>
      <c r="E26" s="442">
        <v>368140.5</v>
      </c>
      <c r="G26" s="1"/>
      <c r="H26" s="1"/>
      <c r="I26" s="1"/>
      <c r="J26" s="1"/>
    </row>
    <row r="27" spans="1:10" s="12" customFormat="1" x14ac:dyDescent="0.2">
      <c r="B27" s="597"/>
      <c r="C27" s="100" t="s">
        <v>181</v>
      </c>
      <c r="D27" s="105">
        <v>4484352</v>
      </c>
      <c r="E27" s="442">
        <v>525915</v>
      </c>
      <c r="G27" s="1"/>
      <c r="H27" s="1"/>
      <c r="I27" s="1"/>
      <c r="J27" s="1"/>
    </row>
    <row r="28" spans="1:10" s="12" customFormat="1" ht="15" thickBot="1" x14ac:dyDescent="0.25">
      <c r="B28" s="598"/>
      <c r="C28" s="444" t="s">
        <v>384</v>
      </c>
      <c r="D28" s="445">
        <v>0.600047039609927</v>
      </c>
      <c r="E28" s="446">
        <v>0.7</v>
      </c>
      <c r="G28" s="1"/>
      <c r="H28" s="1"/>
      <c r="I28" s="1"/>
      <c r="J28" s="1"/>
    </row>
    <row r="29" spans="1:10" s="12" customFormat="1" x14ac:dyDescent="0.2">
      <c r="A29" s="1"/>
      <c r="C29" s="91"/>
    </row>
    <row r="52" spans="3:9" s="12" customFormat="1" ht="12.75" x14ac:dyDescent="0.2">
      <c r="C52" s="12" t="s">
        <v>195</v>
      </c>
      <c r="I52" s="14" t="s">
        <v>31</v>
      </c>
    </row>
    <row r="53" spans="3:9" s="12" customFormat="1" ht="12.75" x14ac:dyDescent="0.2">
      <c r="C53" s="14" t="s">
        <v>200</v>
      </c>
    </row>
  </sheetData>
  <mergeCells count="10">
    <mergeCell ref="B14:B17"/>
    <mergeCell ref="B18:B21"/>
    <mergeCell ref="B22:B25"/>
    <mergeCell ref="B26:B28"/>
    <mergeCell ref="A1:F1"/>
    <mergeCell ref="A2:F2"/>
    <mergeCell ref="A3:F3"/>
    <mergeCell ref="A4:F8"/>
    <mergeCell ref="B11:E11"/>
    <mergeCell ref="B12:C13"/>
  </mergeCells>
  <hyperlinks>
    <hyperlink ref="I52" location="Contents!A1" display="Back to Contents"/>
    <hyperlink ref="C53" r:id="rId1"/>
  </hyperlinks>
  <pageMargins left="0.25" right="0.25" top="0.75" bottom="0.75" header="0.3" footer="0.3"/>
  <pageSetup scale="63" orientation="landscape"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84"/>
  <sheetViews>
    <sheetView topLeftCell="A7" zoomScaleNormal="100" zoomScaleSheetLayoutView="100" workbookViewId="0">
      <selection activeCell="A60" sqref="A60:K60"/>
    </sheetView>
  </sheetViews>
  <sheetFormatPr defaultColWidth="9.140625" defaultRowHeight="12.75" x14ac:dyDescent="0.2"/>
  <cols>
    <col min="1" max="1" width="40" style="12" customWidth="1"/>
    <col min="2" max="8" width="11.5703125" style="12" customWidth="1"/>
    <col min="9" max="9" width="4.28515625" style="12" customWidth="1"/>
    <col min="10" max="10" width="15.7109375" style="12" customWidth="1"/>
    <col min="11" max="11" width="4.28515625" style="12" customWidth="1"/>
    <col min="12" max="13" width="11.5703125" style="12" customWidth="1"/>
    <col min="14" max="14" width="11.5703125" style="22" customWidth="1"/>
    <col min="15" max="16384" width="9.140625" style="22"/>
  </cols>
  <sheetData>
    <row r="1" spans="1:14" ht="15" customHeight="1" x14ac:dyDescent="0.2">
      <c r="A1" s="578" t="s">
        <v>67</v>
      </c>
      <c r="B1" s="579"/>
      <c r="C1" s="579"/>
      <c r="D1" s="579"/>
      <c r="E1" s="579"/>
      <c r="F1" s="579"/>
      <c r="G1" s="579"/>
      <c r="H1" s="579"/>
      <c r="I1" s="579"/>
      <c r="J1" s="579"/>
      <c r="K1" s="579"/>
      <c r="L1" s="579"/>
      <c r="M1" s="579"/>
      <c r="N1" s="579"/>
    </row>
    <row r="2" spans="1:14" ht="15" customHeight="1" x14ac:dyDescent="0.2">
      <c r="A2" s="621"/>
      <c r="B2" s="622"/>
      <c r="C2" s="622"/>
      <c r="D2" s="622"/>
      <c r="E2" s="622"/>
      <c r="F2" s="622"/>
      <c r="G2" s="622"/>
      <c r="H2" s="622"/>
      <c r="I2" s="622"/>
      <c r="J2" s="622"/>
      <c r="K2" s="622"/>
      <c r="L2" s="622"/>
      <c r="M2" s="622"/>
      <c r="N2" s="622"/>
    </row>
    <row r="3" spans="1:14" ht="28.5" customHeight="1" x14ac:dyDescent="0.2">
      <c r="A3" s="578" t="s">
        <v>255</v>
      </c>
      <c r="B3" s="579"/>
      <c r="C3" s="579"/>
      <c r="D3" s="579"/>
      <c r="E3" s="579"/>
      <c r="F3" s="579"/>
      <c r="G3" s="579"/>
      <c r="H3" s="579"/>
      <c r="I3" s="579"/>
      <c r="J3" s="579"/>
      <c r="K3" s="579"/>
      <c r="L3" s="579"/>
      <c r="M3" s="579"/>
      <c r="N3" s="579"/>
    </row>
    <row r="4" spans="1:14" ht="15" customHeight="1" x14ac:dyDescent="0.2">
      <c r="A4" s="524" t="s">
        <v>388</v>
      </c>
      <c r="B4" s="525"/>
      <c r="C4" s="525"/>
      <c r="D4" s="525"/>
      <c r="E4" s="525"/>
      <c r="F4" s="525"/>
      <c r="G4" s="525"/>
      <c r="H4" s="525"/>
      <c r="I4" s="525"/>
      <c r="J4" s="525"/>
      <c r="K4" s="525"/>
      <c r="L4" s="525"/>
      <c r="M4" s="525"/>
      <c r="N4" s="525"/>
    </row>
    <row r="5" spans="1:14" x14ac:dyDescent="0.2">
      <c r="A5" s="524"/>
      <c r="B5" s="525"/>
      <c r="C5" s="525"/>
      <c r="D5" s="525"/>
      <c r="E5" s="525"/>
      <c r="F5" s="525"/>
      <c r="G5" s="525"/>
      <c r="H5" s="525"/>
      <c r="I5" s="525"/>
      <c r="J5" s="525"/>
      <c r="K5" s="525"/>
      <c r="L5" s="525"/>
      <c r="M5" s="525"/>
      <c r="N5" s="525"/>
    </row>
    <row r="6" spans="1:14" x14ac:dyDescent="0.2">
      <c r="A6" s="524"/>
      <c r="B6" s="525"/>
      <c r="C6" s="525"/>
      <c r="D6" s="525"/>
      <c r="E6" s="525"/>
      <c r="F6" s="525"/>
      <c r="G6" s="525"/>
      <c r="H6" s="525"/>
      <c r="I6" s="525"/>
      <c r="J6" s="525"/>
      <c r="K6" s="525"/>
      <c r="L6" s="525"/>
      <c r="M6" s="525"/>
      <c r="N6" s="525"/>
    </row>
    <row r="7" spans="1:14" x14ac:dyDescent="0.2">
      <c r="A7" s="524"/>
      <c r="B7" s="525"/>
      <c r="C7" s="525"/>
      <c r="D7" s="525"/>
      <c r="E7" s="525"/>
      <c r="F7" s="525"/>
      <c r="G7" s="525"/>
      <c r="H7" s="525"/>
      <c r="I7" s="525"/>
      <c r="J7" s="525"/>
      <c r="K7" s="525"/>
      <c r="L7" s="525"/>
      <c r="M7" s="525"/>
      <c r="N7" s="525"/>
    </row>
    <row r="8" spans="1:14" ht="51.75" customHeight="1" x14ac:dyDescent="0.2">
      <c r="A8" s="524"/>
      <c r="B8" s="525"/>
      <c r="C8" s="525"/>
      <c r="D8" s="525"/>
      <c r="E8" s="525"/>
      <c r="F8" s="525"/>
      <c r="G8" s="525"/>
      <c r="H8" s="525"/>
      <c r="I8" s="525"/>
      <c r="J8" s="525"/>
      <c r="K8" s="525"/>
      <c r="L8" s="525"/>
      <c r="M8" s="525"/>
      <c r="N8" s="525"/>
    </row>
    <row r="9" spans="1:14" x14ac:dyDescent="0.2">
      <c r="A9" s="111"/>
      <c r="B9" s="111"/>
      <c r="C9" s="111"/>
      <c r="D9" s="111"/>
      <c r="E9" s="111"/>
      <c r="F9" s="111"/>
      <c r="G9" s="111"/>
      <c r="H9" s="111"/>
      <c r="I9" s="111"/>
      <c r="L9" s="118"/>
    </row>
    <row r="10" spans="1:14" x14ac:dyDescent="0.2">
      <c r="A10" s="612" t="s">
        <v>256</v>
      </c>
      <c r="B10" s="613"/>
      <c r="C10" s="613"/>
      <c r="D10" s="613"/>
      <c r="E10" s="614"/>
      <c r="F10" s="111"/>
      <c r="G10" s="111"/>
      <c r="H10" s="111"/>
      <c r="I10" s="111"/>
      <c r="L10" s="118"/>
    </row>
    <row r="11" spans="1:14" x14ac:dyDescent="0.2">
      <c r="A11" s="615" t="s">
        <v>186</v>
      </c>
      <c r="B11" s="616"/>
      <c r="C11" s="616"/>
      <c r="D11" s="616"/>
      <c r="E11" s="617"/>
      <c r="F11" s="111"/>
      <c r="G11" s="111"/>
      <c r="H11" s="111"/>
      <c r="I11" s="111"/>
      <c r="L11" s="118"/>
    </row>
    <row r="12" spans="1:14" ht="13.5" thickBot="1" x14ac:dyDescent="0.25">
      <c r="A12" s="618"/>
      <c r="B12" s="619"/>
      <c r="C12" s="619"/>
      <c r="D12" s="619"/>
      <c r="E12" s="620"/>
      <c r="F12" s="111"/>
      <c r="G12" s="111"/>
      <c r="H12" s="111"/>
      <c r="I12" s="111"/>
      <c r="L12" s="118"/>
    </row>
    <row r="13" spans="1:14" ht="13.5" thickTop="1" x14ac:dyDescent="0.2">
      <c r="A13" s="124"/>
      <c r="B13" s="125">
        <v>2017</v>
      </c>
      <c r="C13" s="304">
        <v>2020</v>
      </c>
      <c r="D13" s="305">
        <v>2025</v>
      </c>
      <c r="E13" s="306">
        <v>2030</v>
      </c>
      <c r="F13" s="111"/>
      <c r="G13" s="111"/>
      <c r="H13" s="111"/>
      <c r="I13" s="111"/>
      <c r="J13" s="111"/>
      <c r="L13" s="118"/>
    </row>
    <row r="14" spans="1:14" ht="16.5" customHeight="1" x14ac:dyDescent="0.2">
      <c r="A14" s="130" t="s">
        <v>265</v>
      </c>
      <c r="B14" s="126">
        <v>57300</v>
      </c>
      <c r="C14" s="307">
        <v>68273.46165674855</v>
      </c>
      <c r="D14" s="127">
        <v>82622.236541361883</v>
      </c>
      <c r="E14" s="308">
        <v>99886.535474010874</v>
      </c>
      <c r="F14" s="111"/>
      <c r="G14" s="111"/>
      <c r="H14" s="111"/>
      <c r="I14" s="111"/>
      <c r="J14" s="111"/>
    </row>
    <row r="15" spans="1:14" ht="16.5" customHeight="1" x14ac:dyDescent="0.2">
      <c r="A15" s="130" t="s">
        <v>242</v>
      </c>
      <c r="B15" s="126">
        <v>333920</v>
      </c>
      <c r="C15" s="307">
        <v>376000</v>
      </c>
      <c r="D15" s="127">
        <v>455000</v>
      </c>
      <c r="E15" s="308">
        <v>550000</v>
      </c>
      <c r="F15" s="111"/>
      <c r="G15" s="111"/>
      <c r="H15" s="111"/>
      <c r="I15" s="111"/>
      <c r="J15" s="111"/>
    </row>
    <row r="16" spans="1:14" ht="16.5" customHeight="1" x14ac:dyDescent="0.2">
      <c r="A16" s="260" t="s">
        <v>228</v>
      </c>
      <c r="B16" s="126">
        <v>111344</v>
      </c>
      <c r="C16" s="307">
        <v>138000</v>
      </c>
      <c r="D16" s="127">
        <v>198000</v>
      </c>
      <c r="E16" s="308">
        <v>285000</v>
      </c>
      <c r="F16" s="111"/>
      <c r="G16" s="111"/>
      <c r="H16" s="111"/>
      <c r="I16" s="111"/>
      <c r="J16" s="111"/>
    </row>
    <row r="17" spans="1:14" ht="16.5" customHeight="1" x14ac:dyDescent="0.2">
      <c r="A17" s="260" t="s">
        <v>229</v>
      </c>
      <c r="B17" s="126">
        <v>41027</v>
      </c>
      <c r="C17" s="307">
        <v>48000</v>
      </c>
      <c r="D17" s="127">
        <v>59000</v>
      </c>
      <c r="E17" s="308">
        <v>76000</v>
      </c>
      <c r="F17" s="111"/>
      <c r="G17" s="111"/>
      <c r="H17" s="111"/>
      <c r="I17" s="111"/>
      <c r="J17" s="111"/>
    </row>
    <row r="18" spans="1:14" ht="16.5" customHeight="1" x14ac:dyDescent="0.2">
      <c r="A18" s="260" t="s">
        <v>231</v>
      </c>
      <c r="B18" s="126">
        <v>141564</v>
      </c>
      <c r="C18" s="307">
        <v>168000</v>
      </c>
      <c r="D18" s="127">
        <v>215000</v>
      </c>
      <c r="E18" s="308">
        <v>275000</v>
      </c>
      <c r="F18" s="111"/>
      <c r="G18" s="111"/>
      <c r="H18" s="111"/>
      <c r="I18" s="111"/>
      <c r="J18" s="111"/>
      <c r="N18" s="12"/>
    </row>
    <row r="19" spans="1:14" ht="16.5" customHeight="1" thickBot="1" x14ac:dyDescent="0.25">
      <c r="A19" s="260" t="s">
        <v>230</v>
      </c>
      <c r="B19" s="126">
        <v>124177</v>
      </c>
      <c r="C19" s="309">
        <v>146000</v>
      </c>
      <c r="D19" s="310">
        <v>190000</v>
      </c>
      <c r="E19" s="311">
        <v>246000</v>
      </c>
      <c r="F19" s="111"/>
      <c r="G19" s="111"/>
      <c r="H19" s="111"/>
      <c r="I19" s="111"/>
      <c r="J19" s="111"/>
    </row>
    <row r="20" spans="1:14" ht="13.5" thickTop="1" x14ac:dyDescent="0.2">
      <c r="C20" s="91"/>
      <c r="D20" s="91"/>
      <c r="N20" s="12"/>
    </row>
    <row r="21" spans="1:14" ht="15" customHeight="1" x14ac:dyDescent="0.2">
      <c r="A21" s="623" t="s">
        <v>387</v>
      </c>
      <c r="B21" s="624"/>
      <c r="C21" s="624"/>
      <c r="D21" s="624"/>
      <c r="E21" s="624"/>
      <c r="F21" s="624"/>
      <c r="G21" s="624"/>
      <c r="H21" s="625"/>
      <c r="I21" s="137"/>
      <c r="J21" s="137"/>
      <c r="L21" s="623" t="s">
        <v>416</v>
      </c>
      <c r="M21" s="624"/>
      <c r="N21" s="625"/>
    </row>
    <row r="22" spans="1:14" ht="12.75" customHeight="1" x14ac:dyDescent="0.2">
      <c r="A22" s="626"/>
      <c r="B22" s="627"/>
      <c r="C22" s="627"/>
      <c r="D22" s="627"/>
      <c r="E22" s="627"/>
      <c r="F22" s="627"/>
      <c r="G22" s="627"/>
      <c r="H22" s="628"/>
      <c r="I22" s="137"/>
      <c r="J22" s="137"/>
      <c r="L22" s="626"/>
      <c r="M22" s="627"/>
      <c r="N22" s="628"/>
    </row>
    <row r="23" spans="1:14" ht="12.75" customHeight="1" thickBot="1" x14ac:dyDescent="0.25">
      <c r="A23" s="629"/>
      <c r="B23" s="630"/>
      <c r="C23" s="630"/>
      <c r="D23" s="630"/>
      <c r="E23" s="630"/>
      <c r="F23" s="630"/>
      <c r="G23" s="630"/>
      <c r="H23" s="631"/>
      <c r="I23" s="137"/>
      <c r="J23" s="137"/>
      <c r="L23" s="629"/>
      <c r="M23" s="630"/>
      <c r="N23" s="631"/>
    </row>
    <row r="24" spans="1:14" ht="29.25" customHeight="1" thickTop="1" x14ac:dyDescent="0.2">
      <c r="A24" s="247" t="s">
        <v>156</v>
      </c>
      <c r="B24" s="240" t="s">
        <v>15</v>
      </c>
      <c r="C24" s="240" t="s">
        <v>153</v>
      </c>
      <c r="D24" s="240" t="s">
        <v>5</v>
      </c>
      <c r="E24" s="499" t="s">
        <v>4</v>
      </c>
      <c r="F24" s="240" t="s">
        <v>16</v>
      </c>
      <c r="G24" s="240" t="s">
        <v>154</v>
      </c>
      <c r="H24" s="500" t="s">
        <v>2</v>
      </c>
      <c r="I24" s="240"/>
      <c r="J24" s="358" t="s">
        <v>201</v>
      </c>
      <c r="L24" s="304">
        <v>2020</v>
      </c>
      <c r="M24" s="305">
        <v>2025</v>
      </c>
      <c r="N24" s="306">
        <v>2030</v>
      </c>
    </row>
    <row r="25" spans="1:14" ht="15" customHeight="1" x14ac:dyDescent="0.25">
      <c r="A25" s="335" t="s">
        <v>121</v>
      </c>
      <c r="B25" s="456">
        <v>4287</v>
      </c>
      <c r="C25" s="406">
        <v>2207</v>
      </c>
      <c r="D25" s="406">
        <v>1281</v>
      </c>
      <c r="E25" s="406">
        <v>310</v>
      </c>
      <c r="F25" s="406">
        <v>489</v>
      </c>
      <c r="G25" s="406">
        <v>1895</v>
      </c>
      <c r="H25" s="457">
        <v>2392</v>
      </c>
      <c r="I25" s="139"/>
      <c r="J25" s="462">
        <v>2106</v>
      </c>
      <c r="L25" s="501">
        <v>5211</v>
      </c>
      <c r="M25" s="502">
        <v>6752</v>
      </c>
      <c r="N25" s="503">
        <v>8292</v>
      </c>
    </row>
    <row r="26" spans="1:14" ht="15" customHeight="1" x14ac:dyDescent="0.25">
      <c r="A26" s="338" t="s">
        <v>386</v>
      </c>
      <c r="B26" s="458">
        <v>2496</v>
      </c>
      <c r="C26" s="455">
        <v>1733</v>
      </c>
      <c r="D26" s="455">
        <v>424</v>
      </c>
      <c r="E26" s="455">
        <v>193</v>
      </c>
      <c r="F26" s="455">
        <v>146</v>
      </c>
      <c r="G26" s="455">
        <v>1082</v>
      </c>
      <c r="H26" s="459">
        <v>1414</v>
      </c>
      <c r="I26" s="139"/>
      <c r="J26" s="407">
        <v>931</v>
      </c>
      <c r="L26" s="501">
        <v>2685</v>
      </c>
      <c r="M26" s="502">
        <v>3001</v>
      </c>
      <c r="N26" s="503">
        <v>3316</v>
      </c>
    </row>
    <row r="27" spans="1:14" ht="15" customHeight="1" x14ac:dyDescent="0.25">
      <c r="A27" s="338" t="s">
        <v>123</v>
      </c>
      <c r="B27" s="458">
        <v>2413</v>
      </c>
      <c r="C27" s="455">
        <v>978</v>
      </c>
      <c r="D27" s="455">
        <v>546</v>
      </c>
      <c r="E27" s="455">
        <v>667</v>
      </c>
      <c r="F27" s="455">
        <v>222</v>
      </c>
      <c r="G27" s="455">
        <v>1225</v>
      </c>
      <c r="H27" s="459">
        <v>1188</v>
      </c>
      <c r="I27" s="139"/>
      <c r="J27" s="407">
        <v>1136</v>
      </c>
      <c r="L27" s="501">
        <v>2700</v>
      </c>
      <c r="M27" s="502">
        <v>3000</v>
      </c>
      <c r="N27" s="503">
        <v>3300</v>
      </c>
    </row>
    <row r="28" spans="1:14" ht="15" x14ac:dyDescent="0.25">
      <c r="A28" s="339" t="s">
        <v>127</v>
      </c>
      <c r="B28" s="458">
        <v>689</v>
      </c>
      <c r="C28" s="455">
        <v>491</v>
      </c>
      <c r="D28" s="455">
        <v>125</v>
      </c>
      <c r="E28" s="455">
        <v>40</v>
      </c>
      <c r="F28" s="455">
        <v>33</v>
      </c>
      <c r="G28" s="455">
        <v>331</v>
      </c>
      <c r="H28" s="459">
        <v>358</v>
      </c>
      <c r="I28" s="139"/>
      <c r="J28" s="407">
        <v>292</v>
      </c>
      <c r="L28" s="501">
        <v>969</v>
      </c>
      <c r="M28" s="502">
        <v>1073</v>
      </c>
      <c r="N28" s="503">
        <v>1234</v>
      </c>
    </row>
    <row r="29" spans="1:14" ht="15" x14ac:dyDescent="0.25">
      <c r="A29" s="338" t="s">
        <v>130</v>
      </c>
      <c r="B29" s="458">
        <v>1625</v>
      </c>
      <c r="C29" s="455">
        <v>874</v>
      </c>
      <c r="D29" s="455">
        <v>486</v>
      </c>
      <c r="E29" s="455">
        <v>210</v>
      </c>
      <c r="F29" s="455">
        <v>55</v>
      </c>
      <c r="G29" s="455">
        <v>471</v>
      </c>
      <c r="H29" s="459">
        <v>1154</v>
      </c>
      <c r="I29" s="139"/>
      <c r="J29" s="407">
        <v>1024</v>
      </c>
      <c r="L29" s="501">
        <v>1680</v>
      </c>
      <c r="M29" s="502">
        <v>1855</v>
      </c>
      <c r="N29" s="503">
        <v>2048</v>
      </c>
    </row>
    <row r="30" spans="1:14" ht="15" x14ac:dyDescent="0.25">
      <c r="A30" s="338" t="s">
        <v>278</v>
      </c>
      <c r="B30" s="458">
        <v>694</v>
      </c>
      <c r="C30" s="455">
        <v>377</v>
      </c>
      <c r="D30" s="455">
        <v>156</v>
      </c>
      <c r="E30" s="455">
        <v>115</v>
      </c>
      <c r="F30" s="455">
        <v>46</v>
      </c>
      <c r="G30" s="455">
        <v>244</v>
      </c>
      <c r="H30" s="459">
        <v>450</v>
      </c>
      <c r="I30" s="139"/>
      <c r="J30" s="407">
        <v>363</v>
      </c>
      <c r="L30" s="501">
        <v>900</v>
      </c>
      <c r="M30" s="502">
        <v>1100</v>
      </c>
      <c r="N30" s="503">
        <v>1350</v>
      </c>
    </row>
    <row r="31" spans="1:14" ht="15" x14ac:dyDescent="0.25">
      <c r="A31" s="338" t="s">
        <v>138</v>
      </c>
      <c r="B31" s="458">
        <v>1390</v>
      </c>
      <c r="C31" s="455">
        <v>890</v>
      </c>
      <c r="D31" s="455">
        <v>315</v>
      </c>
      <c r="E31" s="455">
        <v>99</v>
      </c>
      <c r="F31" s="455">
        <v>86</v>
      </c>
      <c r="G31" s="455">
        <v>1190</v>
      </c>
      <c r="H31" s="459">
        <v>200</v>
      </c>
      <c r="I31" s="139"/>
      <c r="J31" s="407">
        <v>625</v>
      </c>
      <c r="L31" s="501">
        <v>1291</v>
      </c>
      <c r="M31" s="502">
        <v>1269</v>
      </c>
      <c r="N31" s="503">
        <v>1322</v>
      </c>
    </row>
    <row r="32" spans="1:14" ht="15" customHeight="1" thickBot="1" x14ac:dyDescent="0.25">
      <c r="A32" s="173" t="s">
        <v>62</v>
      </c>
      <c r="B32" s="420">
        <f t="shared" ref="B32:H32" si="0">SUM(B25:B31)</f>
        <v>13594</v>
      </c>
      <c r="C32" s="143">
        <f t="shared" si="0"/>
        <v>7550</v>
      </c>
      <c r="D32" s="143">
        <f t="shared" si="0"/>
        <v>3333</v>
      </c>
      <c r="E32" s="143">
        <f t="shared" si="0"/>
        <v>1634</v>
      </c>
      <c r="F32" s="143">
        <f t="shared" si="0"/>
        <v>1077</v>
      </c>
      <c r="G32" s="143">
        <f t="shared" si="0"/>
        <v>6438</v>
      </c>
      <c r="H32" s="460">
        <f t="shared" si="0"/>
        <v>7156</v>
      </c>
      <c r="I32" s="139"/>
      <c r="J32" s="461">
        <v>6477</v>
      </c>
      <c r="K32" s="385"/>
      <c r="L32" s="504">
        <f>SUM(L25:L31)</f>
        <v>15436</v>
      </c>
      <c r="M32" s="505">
        <f>SUM(M25:M31)</f>
        <v>18050</v>
      </c>
      <c r="N32" s="506">
        <f>SUM(N25:N31)</f>
        <v>20862</v>
      </c>
    </row>
    <row r="33" spans="1:14" ht="15" customHeight="1" thickTop="1" x14ac:dyDescent="0.2">
      <c r="B33" s="145"/>
      <c r="C33" s="145"/>
      <c r="D33" s="145"/>
      <c r="E33" s="145"/>
      <c r="F33" s="145"/>
      <c r="G33" s="145"/>
      <c r="H33" s="146"/>
      <c r="I33" s="146"/>
      <c r="J33" s="146"/>
    </row>
    <row r="34" spans="1:14" ht="15" customHeight="1" thickBot="1" x14ac:dyDescent="0.25">
      <c r="A34" s="147"/>
      <c r="B34" s="148"/>
      <c r="C34" s="148"/>
      <c r="D34" s="148"/>
      <c r="E34" s="148"/>
      <c r="F34" s="148"/>
      <c r="G34" s="148"/>
      <c r="H34" s="118"/>
      <c r="I34" s="146"/>
      <c r="J34" s="118"/>
    </row>
    <row r="35" spans="1:14" ht="26.25" thickTop="1" x14ac:dyDescent="0.2">
      <c r="A35" s="397" t="s">
        <v>157</v>
      </c>
      <c r="B35" s="348" t="s">
        <v>15</v>
      </c>
      <c r="C35" s="348" t="s">
        <v>153</v>
      </c>
      <c r="D35" s="348" t="s">
        <v>5</v>
      </c>
      <c r="E35" s="349" t="s">
        <v>4</v>
      </c>
      <c r="F35" s="348" t="s">
        <v>16</v>
      </c>
      <c r="G35" s="348" t="s">
        <v>154</v>
      </c>
      <c r="H35" s="350" t="s">
        <v>2</v>
      </c>
      <c r="I35" s="240"/>
      <c r="J35" s="358" t="s">
        <v>201</v>
      </c>
      <c r="L35" s="304">
        <v>2020</v>
      </c>
      <c r="M35" s="305">
        <v>2025</v>
      </c>
      <c r="N35" s="306">
        <v>2030</v>
      </c>
    </row>
    <row r="36" spans="1:14" ht="15" x14ac:dyDescent="0.25">
      <c r="A36" s="335" t="s">
        <v>108</v>
      </c>
      <c r="B36" s="456">
        <v>12834</v>
      </c>
      <c r="C36" s="406">
        <v>5927</v>
      </c>
      <c r="D36" s="406">
        <v>2589</v>
      </c>
      <c r="E36" s="406">
        <v>586</v>
      </c>
      <c r="F36" s="406">
        <v>3732</v>
      </c>
      <c r="G36" s="406">
        <v>6114</v>
      </c>
      <c r="H36" s="457">
        <v>6720</v>
      </c>
      <c r="I36" s="139"/>
      <c r="J36" s="462">
        <v>3201</v>
      </c>
      <c r="L36" s="501">
        <v>12500</v>
      </c>
      <c r="M36" s="502">
        <v>12500</v>
      </c>
      <c r="N36" s="503">
        <v>12500</v>
      </c>
    </row>
    <row r="37" spans="1:14" ht="15" x14ac:dyDescent="0.25">
      <c r="A37" s="338" t="s">
        <v>99</v>
      </c>
      <c r="B37" s="458">
        <v>14043</v>
      </c>
      <c r="C37" s="455">
        <v>8765</v>
      </c>
      <c r="D37" s="455">
        <v>2646</v>
      </c>
      <c r="E37" s="455">
        <v>431</v>
      </c>
      <c r="F37" s="455">
        <v>2201</v>
      </c>
      <c r="G37" s="455">
        <v>7001</v>
      </c>
      <c r="H37" s="459">
        <v>7042</v>
      </c>
      <c r="I37" s="139"/>
      <c r="J37" s="407">
        <v>3296</v>
      </c>
      <c r="L37" s="501">
        <v>15000</v>
      </c>
      <c r="M37" s="502">
        <v>16500</v>
      </c>
      <c r="N37" s="503">
        <v>17000</v>
      </c>
    </row>
    <row r="38" spans="1:14" ht="15" x14ac:dyDescent="0.25">
      <c r="A38" s="338" t="s">
        <v>102</v>
      </c>
      <c r="B38" s="458">
        <v>8443</v>
      </c>
      <c r="C38" s="455">
        <v>4484</v>
      </c>
      <c r="D38" s="455">
        <v>2599</v>
      </c>
      <c r="E38" s="455">
        <v>734</v>
      </c>
      <c r="F38" s="455">
        <v>626</v>
      </c>
      <c r="G38" s="455">
        <v>3382</v>
      </c>
      <c r="H38" s="459">
        <v>5061</v>
      </c>
      <c r="I38" s="139"/>
      <c r="J38" s="407">
        <v>3487</v>
      </c>
      <c r="L38" s="501">
        <v>8900</v>
      </c>
      <c r="M38" s="502">
        <v>9400</v>
      </c>
      <c r="N38" s="503">
        <v>9500</v>
      </c>
    </row>
    <row r="39" spans="1:14" ht="15" x14ac:dyDescent="0.25">
      <c r="A39" s="338" t="s">
        <v>330</v>
      </c>
      <c r="B39" s="458">
        <v>754</v>
      </c>
      <c r="C39" s="455">
        <v>340</v>
      </c>
      <c r="D39" s="455">
        <v>152</v>
      </c>
      <c r="E39" s="455">
        <v>185</v>
      </c>
      <c r="F39" s="455">
        <v>77</v>
      </c>
      <c r="G39" s="455">
        <v>280</v>
      </c>
      <c r="H39" s="459">
        <v>474</v>
      </c>
      <c r="I39" s="139"/>
      <c r="J39" s="407">
        <v>401</v>
      </c>
      <c r="L39" s="501">
        <v>822</v>
      </c>
      <c r="M39" s="502">
        <v>935</v>
      </c>
      <c r="N39" s="503">
        <v>1048</v>
      </c>
    </row>
    <row r="40" spans="1:14" ht="13.5" thickBot="1" x14ac:dyDescent="0.25">
      <c r="A40" s="142" t="s">
        <v>15</v>
      </c>
      <c r="B40" s="420">
        <f t="shared" ref="B40:H40" si="1">SUM(B36:B39)</f>
        <v>36074</v>
      </c>
      <c r="C40" s="143">
        <f t="shared" si="1"/>
        <v>19516</v>
      </c>
      <c r="D40" s="143">
        <f t="shared" si="1"/>
        <v>7986</v>
      </c>
      <c r="E40" s="143">
        <f t="shared" si="1"/>
        <v>1936</v>
      </c>
      <c r="F40" s="143">
        <f t="shared" si="1"/>
        <v>6636</v>
      </c>
      <c r="G40" s="143">
        <f t="shared" si="1"/>
        <v>16777</v>
      </c>
      <c r="H40" s="460">
        <f t="shared" si="1"/>
        <v>19297</v>
      </c>
      <c r="I40" s="139"/>
      <c r="J40" s="461">
        <v>10385</v>
      </c>
      <c r="L40" s="504">
        <f>SUM(L36:L39)</f>
        <v>37222</v>
      </c>
      <c r="M40" s="505">
        <f>SUM(M36:M39)</f>
        <v>39335</v>
      </c>
      <c r="N40" s="506">
        <f>SUM(N36:N39)</f>
        <v>40048</v>
      </c>
    </row>
    <row r="41" spans="1:14" ht="14.25" thickTop="1" thickBot="1" x14ac:dyDescent="0.25">
      <c r="I41" s="91"/>
    </row>
    <row r="42" spans="1:14" ht="26.25" thickTop="1" x14ac:dyDescent="0.2">
      <c r="A42" s="397" t="s">
        <v>155</v>
      </c>
      <c r="B42" s="348" t="s">
        <v>15</v>
      </c>
      <c r="C42" s="348" t="s">
        <v>153</v>
      </c>
      <c r="D42" s="348" t="s">
        <v>5</v>
      </c>
      <c r="E42" s="349" t="s">
        <v>4</v>
      </c>
      <c r="F42" s="348" t="s">
        <v>16</v>
      </c>
      <c r="G42" s="348" t="s">
        <v>154</v>
      </c>
      <c r="H42" s="350" t="s">
        <v>2</v>
      </c>
      <c r="I42" s="240"/>
      <c r="J42" s="241" t="s">
        <v>201</v>
      </c>
      <c r="L42" s="304">
        <v>2020</v>
      </c>
      <c r="M42" s="305">
        <v>2025</v>
      </c>
      <c r="N42" s="306">
        <v>2030</v>
      </c>
    </row>
    <row r="43" spans="1:14" ht="15" x14ac:dyDescent="0.25">
      <c r="A43" s="341" t="s">
        <v>96</v>
      </c>
      <c r="B43" s="456">
        <v>397</v>
      </c>
      <c r="C43" s="406">
        <v>242</v>
      </c>
      <c r="D43" s="406">
        <v>76</v>
      </c>
      <c r="E43" s="406">
        <v>23</v>
      </c>
      <c r="F43" s="406">
        <v>56</v>
      </c>
      <c r="G43" s="406">
        <v>88</v>
      </c>
      <c r="H43" s="457">
        <v>309</v>
      </c>
      <c r="I43" s="149"/>
      <c r="J43" s="462">
        <v>71</v>
      </c>
      <c r="L43" s="501">
        <v>820</v>
      </c>
      <c r="M43" s="502">
        <v>895</v>
      </c>
      <c r="N43" s="503">
        <v>1053</v>
      </c>
    </row>
    <row r="44" spans="1:14" ht="15" x14ac:dyDescent="0.25">
      <c r="A44" s="417"/>
      <c r="B44" s="354"/>
      <c r="C44" s="418"/>
      <c r="D44" s="418"/>
      <c r="E44" s="418"/>
      <c r="F44" s="418"/>
      <c r="G44" s="418"/>
      <c r="H44" s="419"/>
      <c r="I44" s="150"/>
      <c r="J44" s="463"/>
      <c r="L44" s="501"/>
      <c r="M44" s="502"/>
      <c r="N44" s="503"/>
    </row>
    <row r="45" spans="1:14" ht="13.5" thickBot="1" x14ac:dyDescent="0.25">
      <c r="A45" s="173" t="s">
        <v>15</v>
      </c>
      <c r="B45" s="140">
        <f>SUM(B43:B44)</f>
        <v>397</v>
      </c>
      <c r="C45" s="140">
        <f t="shared" ref="C45:H45" si="2">SUM(C43:C44)</f>
        <v>242</v>
      </c>
      <c r="D45" s="140">
        <f t="shared" si="2"/>
        <v>76</v>
      </c>
      <c r="E45" s="140">
        <f t="shared" si="2"/>
        <v>23</v>
      </c>
      <c r="F45" s="140">
        <f t="shared" si="2"/>
        <v>56</v>
      </c>
      <c r="G45" s="140">
        <f t="shared" si="2"/>
        <v>88</v>
      </c>
      <c r="H45" s="140">
        <f t="shared" si="2"/>
        <v>309</v>
      </c>
      <c r="I45" s="149"/>
      <c r="J45" s="144">
        <v>71</v>
      </c>
      <c r="L45" s="504">
        <f>SUM(L43)</f>
        <v>820</v>
      </c>
      <c r="M45" s="505">
        <f t="shared" ref="M45:N45" si="3">SUM(M43)</f>
        <v>895</v>
      </c>
      <c r="N45" s="506">
        <f t="shared" si="3"/>
        <v>1053</v>
      </c>
    </row>
    <row r="46" spans="1:14" ht="14.25" thickTop="1" thickBot="1" x14ac:dyDescent="0.25">
      <c r="I46" s="91"/>
    </row>
    <row r="47" spans="1:14" ht="26.25" thickTop="1" x14ac:dyDescent="0.2">
      <c r="A47" s="190" t="s">
        <v>29</v>
      </c>
      <c r="B47" s="348" t="s">
        <v>15</v>
      </c>
      <c r="C47" s="348" t="s">
        <v>153</v>
      </c>
      <c r="D47" s="348" t="s">
        <v>5</v>
      </c>
      <c r="E47" s="349" t="s">
        <v>4</v>
      </c>
      <c r="F47" s="348" t="s">
        <v>16</v>
      </c>
      <c r="G47" s="348" t="s">
        <v>154</v>
      </c>
      <c r="H47" s="350" t="s">
        <v>2</v>
      </c>
      <c r="I47" s="240"/>
      <c r="J47" s="358" t="s">
        <v>201</v>
      </c>
      <c r="L47" s="304">
        <v>2020</v>
      </c>
      <c r="M47" s="305">
        <v>2025</v>
      </c>
      <c r="N47" s="306">
        <v>2030</v>
      </c>
    </row>
    <row r="48" spans="1:14" ht="15" x14ac:dyDescent="0.25">
      <c r="A48" s="335" t="s">
        <v>76</v>
      </c>
      <c r="B48" s="456">
        <v>3941</v>
      </c>
      <c r="C48" s="406">
        <v>2618</v>
      </c>
      <c r="D48" s="406">
        <v>483</v>
      </c>
      <c r="E48" s="406">
        <v>311</v>
      </c>
      <c r="F48" s="406">
        <v>529</v>
      </c>
      <c r="G48" s="406">
        <v>1682</v>
      </c>
      <c r="H48" s="457">
        <v>2259</v>
      </c>
      <c r="I48" s="152"/>
      <c r="J48" s="462"/>
      <c r="L48" s="501">
        <v>3750</v>
      </c>
      <c r="M48" s="502">
        <v>3850</v>
      </c>
      <c r="N48" s="503">
        <v>4000</v>
      </c>
    </row>
    <row r="49" spans="1:14" ht="15" x14ac:dyDescent="0.25">
      <c r="A49" s="338" t="s">
        <v>93</v>
      </c>
      <c r="B49" s="458">
        <v>1072</v>
      </c>
      <c r="C49" s="455">
        <v>436</v>
      </c>
      <c r="D49" s="455">
        <v>395</v>
      </c>
      <c r="E49" s="455">
        <v>66</v>
      </c>
      <c r="F49" s="455">
        <v>175</v>
      </c>
      <c r="G49" s="455">
        <v>401</v>
      </c>
      <c r="H49" s="459">
        <v>671</v>
      </c>
      <c r="I49" s="152"/>
      <c r="J49" s="407"/>
      <c r="L49" s="501">
        <v>1130</v>
      </c>
      <c r="M49" s="502">
        <v>1160</v>
      </c>
      <c r="N49" s="503">
        <v>1200</v>
      </c>
    </row>
    <row r="50" spans="1:14" ht="15" x14ac:dyDescent="0.25">
      <c r="A50" s="338" t="s">
        <v>113</v>
      </c>
      <c r="B50" s="458">
        <v>944</v>
      </c>
      <c r="C50" s="455">
        <v>504</v>
      </c>
      <c r="D50" s="455">
        <v>141</v>
      </c>
      <c r="E50" s="455">
        <v>109</v>
      </c>
      <c r="F50" s="455">
        <v>190</v>
      </c>
      <c r="G50" s="455">
        <v>376</v>
      </c>
      <c r="H50" s="459">
        <v>568</v>
      </c>
      <c r="I50" s="152"/>
      <c r="J50" s="407"/>
      <c r="L50" s="501">
        <v>802</v>
      </c>
      <c r="M50" s="502">
        <v>856</v>
      </c>
      <c r="N50" s="503">
        <v>910</v>
      </c>
    </row>
    <row r="51" spans="1:14" ht="15" x14ac:dyDescent="0.25">
      <c r="A51" s="338" t="s">
        <v>77</v>
      </c>
      <c r="B51" s="458">
        <v>686</v>
      </c>
      <c r="C51" s="455">
        <v>302</v>
      </c>
      <c r="D51" s="455">
        <v>181</v>
      </c>
      <c r="E51" s="455">
        <v>111</v>
      </c>
      <c r="F51" s="455">
        <v>92</v>
      </c>
      <c r="G51" s="455">
        <v>226</v>
      </c>
      <c r="H51" s="459">
        <v>460</v>
      </c>
      <c r="I51" s="152"/>
      <c r="J51" s="407"/>
      <c r="L51" s="501">
        <v>733</v>
      </c>
      <c r="M51" s="502">
        <v>816</v>
      </c>
      <c r="N51" s="503">
        <v>900</v>
      </c>
    </row>
    <row r="52" spans="1:14" ht="15" x14ac:dyDescent="0.25">
      <c r="A52" s="338" t="s">
        <v>92</v>
      </c>
      <c r="B52" s="458">
        <v>406</v>
      </c>
      <c r="C52" s="455">
        <v>266</v>
      </c>
      <c r="D52" s="455">
        <v>73</v>
      </c>
      <c r="E52" s="455">
        <v>31</v>
      </c>
      <c r="F52" s="455">
        <v>36</v>
      </c>
      <c r="G52" s="455">
        <v>177</v>
      </c>
      <c r="H52" s="459">
        <v>229</v>
      </c>
      <c r="I52" s="152"/>
      <c r="J52" s="407"/>
      <c r="L52" s="501">
        <v>275</v>
      </c>
      <c r="M52" s="502">
        <v>365</v>
      </c>
      <c r="N52" s="503">
        <v>365</v>
      </c>
    </row>
    <row r="53" spans="1:14" ht="15" x14ac:dyDescent="0.25">
      <c r="A53" s="338" t="s">
        <v>280</v>
      </c>
      <c r="B53" s="458">
        <v>186</v>
      </c>
      <c r="C53" s="455">
        <v>7</v>
      </c>
      <c r="D53" s="455">
        <v>57</v>
      </c>
      <c r="E53" s="455">
        <v>113</v>
      </c>
      <c r="F53" s="455">
        <v>9</v>
      </c>
      <c r="G53" s="455">
        <v>72</v>
      </c>
      <c r="H53" s="459">
        <v>114</v>
      </c>
      <c r="I53" s="152"/>
      <c r="J53" s="407"/>
      <c r="L53" s="501">
        <v>216</v>
      </c>
      <c r="M53" s="502">
        <v>221</v>
      </c>
      <c r="N53" s="503">
        <v>232</v>
      </c>
    </row>
    <row r="54" spans="1:14" ht="13.5" thickBot="1" x14ac:dyDescent="0.25">
      <c r="A54" s="142" t="s">
        <v>15</v>
      </c>
      <c r="B54" s="143">
        <f t="shared" ref="B54:H54" si="4">SUM(B48:B53)</f>
        <v>7235</v>
      </c>
      <c r="C54" s="143">
        <f t="shared" si="4"/>
        <v>4133</v>
      </c>
      <c r="D54" s="143">
        <f t="shared" si="4"/>
        <v>1330</v>
      </c>
      <c r="E54" s="143">
        <f t="shared" si="4"/>
        <v>741</v>
      </c>
      <c r="F54" s="143">
        <f t="shared" si="4"/>
        <v>1031</v>
      </c>
      <c r="G54" s="143">
        <f t="shared" si="4"/>
        <v>2934</v>
      </c>
      <c r="H54" s="144">
        <f t="shared" si="4"/>
        <v>4301</v>
      </c>
      <c r="I54" s="149"/>
      <c r="J54" s="144">
        <v>2001</v>
      </c>
      <c r="L54" s="504">
        <f>SUM(L48:L53)</f>
        <v>6906</v>
      </c>
      <c r="M54" s="505">
        <f>SUM(M48:M53)</f>
        <v>7268</v>
      </c>
      <c r="N54" s="506">
        <f>SUM(N48:N53)</f>
        <v>7607</v>
      </c>
    </row>
    <row r="55" spans="1:14" ht="14.25" thickTop="1" thickBot="1" x14ac:dyDescent="0.25">
      <c r="A55" s="154"/>
      <c r="B55" s="153"/>
      <c r="C55" s="153"/>
      <c r="D55" s="153"/>
      <c r="E55" s="153"/>
      <c r="F55" s="153"/>
      <c r="G55" s="153"/>
      <c r="H55" s="153"/>
      <c r="I55" s="149"/>
      <c r="J55" s="141"/>
    </row>
    <row r="56" spans="1:14" ht="26.25" thickTop="1" x14ac:dyDescent="0.2">
      <c r="A56" s="34" t="s">
        <v>67</v>
      </c>
      <c r="B56" s="237" t="s">
        <v>15</v>
      </c>
      <c r="C56" s="237" t="s">
        <v>153</v>
      </c>
      <c r="D56" s="237" t="s">
        <v>5</v>
      </c>
      <c r="E56" s="238" t="s">
        <v>4</v>
      </c>
      <c r="F56" s="237" t="s">
        <v>16</v>
      </c>
      <c r="G56" s="237" t="s">
        <v>154</v>
      </c>
      <c r="H56" s="239" t="s">
        <v>2</v>
      </c>
      <c r="I56" s="240"/>
      <c r="J56" s="241" t="s">
        <v>201</v>
      </c>
      <c r="L56" s="304">
        <v>2020</v>
      </c>
      <c r="M56" s="305">
        <v>2025</v>
      </c>
      <c r="N56" s="306">
        <v>2030</v>
      </c>
    </row>
    <row r="57" spans="1:14" x14ac:dyDescent="0.2">
      <c r="A57" s="155" t="s">
        <v>185</v>
      </c>
      <c r="B57" s="151">
        <f t="shared" ref="B57:H57" si="5">B32+B40+B45</f>
        <v>50065</v>
      </c>
      <c r="C57" s="151">
        <f t="shared" si="5"/>
        <v>27308</v>
      </c>
      <c r="D57" s="151">
        <f t="shared" si="5"/>
        <v>11395</v>
      </c>
      <c r="E57" s="151">
        <f t="shared" si="5"/>
        <v>3593</v>
      </c>
      <c r="F57" s="151">
        <f t="shared" si="5"/>
        <v>7769</v>
      </c>
      <c r="G57" s="151">
        <f t="shared" si="5"/>
        <v>23303</v>
      </c>
      <c r="H57" s="151">
        <f t="shared" si="5"/>
        <v>26762</v>
      </c>
      <c r="I57" s="149"/>
      <c r="J57" s="95">
        <v>16933</v>
      </c>
      <c r="K57" s="118"/>
      <c r="L57" s="501">
        <f>L32+L40+L45</f>
        <v>53478</v>
      </c>
      <c r="M57" s="502">
        <f>M32+M40+M45</f>
        <v>58280</v>
      </c>
      <c r="N57" s="503">
        <f>N32+N40+N45</f>
        <v>61963</v>
      </c>
    </row>
    <row r="58" spans="1:14" ht="13.5" thickBot="1" x14ac:dyDescent="0.25">
      <c r="A58" s="155" t="s">
        <v>184</v>
      </c>
      <c r="B58" s="151">
        <f t="shared" ref="B58:H58" si="6">B32+B40+B45+B54</f>
        <v>57300</v>
      </c>
      <c r="C58" s="151">
        <f t="shared" si="6"/>
        <v>31441</v>
      </c>
      <c r="D58" s="151">
        <f t="shared" si="6"/>
        <v>12725</v>
      </c>
      <c r="E58" s="151">
        <f t="shared" si="6"/>
        <v>4334</v>
      </c>
      <c r="F58" s="151">
        <f t="shared" si="6"/>
        <v>8800</v>
      </c>
      <c r="G58" s="151">
        <f t="shared" si="6"/>
        <v>26237</v>
      </c>
      <c r="H58" s="151">
        <f t="shared" si="6"/>
        <v>31063</v>
      </c>
      <c r="I58" s="149"/>
      <c r="J58" s="96">
        <v>18934</v>
      </c>
      <c r="L58" s="504">
        <f>L32+L40+L45+L54</f>
        <v>60384</v>
      </c>
      <c r="M58" s="505">
        <f>M32+M40+M45+M54</f>
        <v>65548</v>
      </c>
      <c r="N58" s="506">
        <f>N32+N40+N45+N54</f>
        <v>69570</v>
      </c>
    </row>
    <row r="59" spans="1:14" ht="12.75" customHeight="1" thickTop="1" x14ac:dyDescent="0.2">
      <c r="A59" s="156"/>
      <c r="B59" s="149"/>
      <c r="C59" s="149"/>
      <c r="D59" s="149"/>
      <c r="E59" s="149"/>
      <c r="F59" s="149"/>
      <c r="G59" s="149"/>
      <c r="H59" s="149"/>
      <c r="I59" s="149"/>
      <c r="J59" s="149"/>
      <c r="M59" s="385"/>
    </row>
    <row r="60" spans="1:14" ht="12.75" customHeight="1" x14ac:dyDescent="0.55000000000000004">
      <c r="A60" s="609"/>
      <c r="B60" s="610"/>
      <c r="C60" s="610"/>
      <c r="D60" s="610"/>
      <c r="E60" s="610"/>
      <c r="F60" s="610"/>
      <c r="G60" s="610"/>
      <c r="H60" s="610"/>
      <c r="I60" s="610"/>
      <c r="J60" s="610"/>
      <c r="K60" s="611"/>
      <c r="M60" s="410"/>
    </row>
    <row r="62" spans="1:14" x14ac:dyDescent="0.2">
      <c r="A62" s="639" t="s">
        <v>389</v>
      </c>
      <c r="B62" s="640"/>
      <c r="C62" s="640"/>
      <c r="D62" s="640"/>
      <c r="E62" s="640"/>
      <c r="F62" s="640"/>
      <c r="G62" s="640"/>
      <c r="H62" s="641"/>
    </row>
    <row r="63" spans="1:14" x14ac:dyDescent="0.2">
      <c r="A63" s="639" t="s">
        <v>257</v>
      </c>
      <c r="B63" s="640"/>
      <c r="C63" s="640"/>
      <c r="D63" s="640"/>
      <c r="E63" s="640"/>
      <c r="F63" s="640"/>
      <c r="G63" s="640"/>
      <c r="H63" s="641"/>
      <c r="I63" s="129"/>
    </row>
    <row r="64" spans="1:14" x14ac:dyDescent="0.2">
      <c r="A64" s="253"/>
      <c r="B64" s="172"/>
      <c r="C64" s="172"/>
      <c r="D64" s="172"/>
      <c r="E64" s="172"/>
      <c r="F64" s="254"/>
      <c r="G64" s="172"/>
      <c r="H64" s="255"/>
      <c r="I64" s="91"/>
    </row>
    <row r="65" spans="1:11" ht="25.5" x14ac:dyDescent="0.2">
      <c r="A65" s="124"/>
      <c r="B65" s="243" t="s">
        <v>15</v>
      </c>
      <c r="C65" s="243" t="s">
        <v>3</v>
      </c>
      <c r="D65" s="243" t="s">
        <v>5</v>
      </c>
      <c r="E65" s="242" t="s">
        <v>4</v>
      </c>
      <c r="F65" s="243" t="s">
        <v>16</v>
      </c>
      <c r="G65" s="243" t="s">
        <v>1</v>
      </c>
      <c r="H65" s="244" t="s">
        <v>2</v>
      </c>
      <c r="I65" s="72"/>
      <c r="J65" s="241" t="s">
        <v>161</v>
      </c>
      <c r="K65" s="481"/>
    </row>
    <row r="66" spans="1:11" x14ac:dyDescent="0.2">
      <c r="A66" s="130" t="s">
        <v>39</v>
      </c>
      <c r="B66" s="386">
        <v>2950</v>
      </c>
      <c r="C66" s="386">
        <v>1640</v>
      </c>
      <c r="D66" s="386">
        <v>723</v>
      </c>
      <c r="E66" s="386">
        <v>380</v>
      </c>
      <c r="F66" s="386">
        <v>207</v>
      </c>
      <c r="G66" s="386">
        <v>1545</v>
      </c>
      <c r="H66" s="386">
        <v>1405</v>
      </c>
      <c r="I66" s="132"/>
      <c r="J66" s="131">
        <v>1020</v>
      </c>
      <c r="K66" s="482"/>
    </row>
    <row r="67" spans="1:11" x14ac:dyDescent="0.2">
      <c r="A67" s="130" t="s">
        <v>158</v>
      </c>
      <c r="B67" s="187">
        <v>10691</v>
      </c>
      <c r="C67" s="187">
        <v>5913</v>
      </c>
      <c r="D67" s="187">
        <v>2628</v>
      </c>
      <c r="E67" s="187">
        <v>1280</v>
      </c>
      <c r="F67" s="187">
        <v>870</v>
      </c>
      <c r="G67" s="187">
        <v>4902</v>
      </c>
      <c r="H67" s="187">
        <v>5789</v>
      </c>
      <c r="I67" s="132"/>
      <c r="J67" s="133">
        <v>5493</v>
      </c>
      <c r="K67" s="482"/>
    </row>
    <row r="68" spans="1:11" x14ac:dyDescent="0.2">
      <c r="A68" s="130" t="s">
        <v>40</v>
      </c>
      <c r="B68" s="187">
        <v>34167</v>
      </c>
      <c r="C68" s="187">
        <v>19132</v>
      </c>
      <c r="D68" s="187">
        <v>8088</v>
      </c>
      <c r="E68" s="187">
        <v>2094</v>
      </c>
      <c r="F68" s="187">
        <v>4853</v>
      </c>
      <c r="G68" s="187">
        <v>15139</v>
      </c>
      <c r="H68" s="187">
        <v>19028</v>
      </c>
      <c r="I68" s="132"/>
      <c r="J68" s="131">
        <v>12421</v>
      </c>
      <c r="K68" s="482"/>
    </row>
    <row r="69" spans="1:11" x14ac:dyDescent="0.2">
      <c r="A69" s="130" t="s">
        <v>159</v>
      </c>
      <c r="B69" s="187">
        <v>9492</v>
      </c>
      <c r="C69" s="187">
        <v>4756</v>
      </c>
      <c r="D69" s="187">
        <v>1286</v>
      </c>
      <c r="E69" s="187">
        <v>580</v>
      </c>
      <c r="F69" s="187">
        <v>2870</v>
      </c>
      <c r="G69" s="187">
        <v>4651</v>
      </c>
      <c r="H69" s="187">
        <v>4841</v>
      </c>
      <c r="I69" s="132"/>
      <c r="J69" s="134" t="s">
        <v>163</v>
      </c>
      <c r="K69" s="483"/>
    </row>
    <row r="70" spans="1:11" x14ac:dyDescent="0.2">
      <c r="A70" s="256" t="s">
        <v>15</v>
      </c>
      <c r="B70" s="387">
        <f>SUM(B66:B69)</f>
        <v>57300</v>
      </c>
      <c r="C70" s="387">
        <f t="shared" ref="C70:H70" si="7">SUM(C66:C69)</f>
        <v>31441</v>
      </c>
      <c r="D70" s="387">
        <f t="shared" si="7"/>
        <v>12725</v>
      </c>
      <c r="E70" s="387">
        <f t="shared" si="7"/>
        <v>4334</v>
      </c>
      <c r="F70" s="387">
        <f t="shared" si="7"/>
        <v>8800</v>
      </c>
      <c r="G70" s="387">
        <f t="shared" si="7"/>
        <v>26237</v>
      </c>
      <c r="H70" s="387">
        <f t="shared" si="7"/>
        <v>31063</v>
      </c>
      <c r="I70" s="135"/>
      <c r="J70" s="387">
        <v>18934</v>
      </c>
      <c r="K70" s="482"/>
    </row>
    <row r="71" spans="1:11" x14ac:dyDescent="0.2">
      <c r="A71" s="136"/>
      <c r="B71" s="135"/>
      <c r="C71" s="135"/>
      <c r="D71" s="135"/>
      <c r="E71" s="135"/>
      <c r="F71" s="135"/>
      <c r="G71" s="135"/>
      <c r="H71" s="135"/>
      <c r="I71" s="135"/>
      <c r="J71" s="135"/>
      <c r="K71" s="132"/>
    </row>
    <row r="72" spans="1:11" x14ac:dyDescent="0.2">
      <c r="A72" s="612" t="s">
        <v>390</v>
      </c>
      <c r="B72" s="613"/>
      <c r="C72" s="613"/>
      <c r="D72" s="613"/>
      <c r="E72" s="614"/>
      <c r="F72" s="128"/>
      <c r="G72" s="129"/>
    </row>
    <row r="73" spans="1:11" x14ac:dyDescent="0.2">
      <c r="A73" s="634" t="s">
        <v>258</v>
      </c>
      <c r="B73" s="635"/>
      <c r="C73" s="635"/>
      <c r="D73" s="635"/>
      <c r="E73" s="636"/>
      <c r="F73" s="128"/>
      <c r="G73" s="90"/>
      <c r="J73" s="118"/>
    </row>
    <row r="74" spans="1:11" x14ac:dyDescent="0.2">
      <c r="A74" s="615" t="s">
        <v>259</v>
      </c>
      <c r="B74" s="616"/>
      <c r="C74" s="616"/>
      <c r="D74" s="616"/>
      <c r="E74" s="617"/>
      <c r="F74" s="128"/>
      <c r="G74" s="129"/>
      <c r="H74" s="129"/>
    </row>
    <row r="75" spans="1:11" x14ac:dyDescent="0.2">
      <c r="A75" s="191"/>
      <c r="B75" s="257"/>
      <c r="C75" s="258"/>
      <c r="D75" s="258"/>
      <c r="E75" s="259"/>
      <c r="F75" s="129"/>
      <c r="G75" s="129"/>
      <c r="H75" s="129"/>
    </row>
    <row r="76" spans="1:11" x14ac:dyDescent="0.2">
      <c r="A76" s="637"/>
      <c r="B76" s="638"/>
      <c r="C76" s="242" t="s">
        <v>15</v>
      </c>
      <c r="D76" s="243" t="s">
        <v>162</v>
      </c>
      <c r="E76" s="243" t="s">
        <v>37</v>
      </c>
    </row>
    <row r="77" spans="1:11" x14ac:dyDescent="0.2">
      <c r="A77" s="343" t="s">
        <v>11</v>
      </c>
      <c r="B77" s="344"/>
      <c r="C77" s="496">
        <v>233401</v>
      </c>
      <c r="D77" s="471">
        <v>124177</v>
      </c>
      <c r="E77" s="470">
        <f>D77/C77</f>
        <v>0.5320328533296772</v>
      </c>
    </row>
    <row r="78" spans="1:11" ht="15" x14ac:dyDescent="0.25">
      <c r="A78" s="345" t="s">
        <v>272</v>
      </c>
      <c r="B78" s="346"/>
      <c r="C78" s="472">
        <v>22876</v>
      </c>
      <c r="D78" s="472">
        <v>11600</v>
      </c>
      <c r="E78" s="470">
        <f t="shared" ref="E78:E79" si="8">D78/C78</f>
        <v>0.50708165763245328</v>
      </c>
    </row>
    <row r="79" spans="1:11" x14ac:dyDescent="0.2">
      <c r="A79" s="632" t="s">
        <v>260</v>
      </c>
      <c r="B79" s="633"/>
      <c r="C79" s="496">
        <f>B58</f>
        <v>57300</v>
      </c>
      <c r="D79" s="416">
        <v>18569</v>
      </c>
      <c r="E79" s="470">
        <f t="shared" si="8"/>
        <v>0.32406631762652705</v>
      </c>
    </row>
    <row r="80" spans="1:11" x14ac:dyDescent="0.2">
      <c r="A80" s="156"/>
      <c r="B80" s="149"/>
      <c r="C80" s="149"/>
      <c r="D80" s="149"/>
      <c r="E80" s="149"/>
      <c r="F80" s="149"/>
      <c r="G80" s="149"/>
      <c r="H80" s="149"/>
      <c r="I80" s="149"/>
      <c r="J80" s="149"/>
    </row>
    <row r="81" spans="1:10" x14ac:dyDescent="0.2">
      <c r="A81" s="157" t="s">
        <v>227</v>
      </c>
      <c r="G81" s="147"/>
      <c r="H81" s="147"/>
      <c r="I81" s="147"/>
      <c r="J81" s="158"/>
    </row>
    <row r="82" spans="1:10" x14ac:dyDescent="0.2">
      <c r="A82" s="157" t="s">
        <v>235</v>
      </c>
      <c r="G82" s="147"/>
      <c r="H82" s="147"/>
      <c r="I82" s="147"/>
      <c r="J82" s="158"/>
    </row>
    <row r="83" spans="1:10" x14ac:dyDescent="0.2">
      <c r="A83" s="12" t="s">
        <v>196</v>
      </c>
      <c r="G83" s="147"/>
      <c r="H83" s="147"/>
      <c r="I83" s="147"/>
      <c r="J83" s="147"/>
    </row>
    <row r="84" spans="1:10" x14ac:dyDescent="0.2">
      <c r="A84" s="12" t="s">
        <v>244</v>
      </c>
      <c r="J84" s="14" t="s">
        <v>31</v>
      </c>
    </row>
  </sheetData>
  <sortState ref="A25:N31">
    <sortCondition ref="A25"/>
  </sortState>
  <mergeCells count="17">
    <mergeCell ref="A79:B79"/>
    <mergeCell ref="A73:E73"/>
    <mergeCell ref="A74:E74"/>
    <mergeCell ref="A76:B76"/>
    <mergeCell ref="A62:H62"/>
    <mergeCell ref="A63:H63"/>
    <mergeCell ref="A72:E72"/>
    <mergeCell ref="A60:K60"/>
    <mergeCell ref="A10:E10"/>
    <mergeCell ref="A11:E11"/>
    <mergeCell ref="A12:E12"/>
    <mergeCell ref="A1:N1"/>
    <mergeCell ref="A2:N2"/>
    <mergeCell ref="A3:N3"/>
    <mergeCell ref="A4:N8"/>
    <mergeCell ref="A21:H23"/>
    <mergeCell ref="L21:N23"/>
  </mergeCells>
  <hyperlinks>
    <hyperlink ref="J84" location="Contents!A1" display="Back to Contents"/>
  </hyperlinks>
  <pageMargins left="0.25" right="0.25" top="0.75" bottom="0.75" header="0.3" footer="0.3"/>
  <pageSetup scale="53" orientation="portrait" r:id="rId1"/>
  <ignoredErrors>
    <ignoredError sqref="L54:N54 L40:N40 L32:N32"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78"/>
  <sheetViews>
    <sheetView topLeftCell="A49" zoomScaleNormal="100" zoomScaleSheetLayoutView="100" workbookViewId="0">
      <selection activeCell="K57" sqref="K57"/>
    </sheetView>
  </sheetViews>
  <sheetFormatPr defaultColWidth="9.140625" defaultRowHeight="14.25" x14ac:dyDescent="0.2"/>
  <cols>
    <col min="1" max="1" width="37.7109375" style="12" customWidth="1"/>
    <col min="2" max="8" width="15.7109375" style="12" customWidth="1"/>
    <col min="9" max="9" width="5.7109375" style="12" customWidth="1"/>
    <col min="10" max="11" width="15.5703125" style="12" customWidth="1"/>
    <col min="12" max="12" width="14.7109375" style="1" customWidth="1"/>
    <col min="13" max="17" width="10.7109375" style="1" customWidth="1"/>
    <col min="18" max="18" width="17.7109375" style="1" customWidth="1"/>
    <col min="19" max="20" width="14.85546875" style="1" customWidth="1"/>
    <col min="21" max="22" width="15.7109375" style="1" customWidth="1"/>
    <col min="23" max="23" width="11.5703125" style="1" bestFit="1" customWidth="1"/>
    <col min="24" max="16384" width="9.140625" style="1"/>
  </cols>
  <sheetData>
    <row r="1" spans="1:23" x14ac:dyDescent="0.2">
      <c r="A1" s="517" t="s">
        <v>67</v>
      </c>
      <c r="B1" s="518"/>
      <c r="C1" s="518"/>
      <c r="D1" s="518"/>
      <c r="E1" s="518"/>
      <c r="F1" s="518"/>
      <c r="G1" s="518"/>
      <c r="H1" s="518"/>
      <c r="I1" s="518"/>
      <c r="J1" s="518"/>
      <c r="K1" s="519"/>
      <c r="L1" s="160"/>
      <c r="M1" s="160"/>
      <c r="N1" s="88"/>
      <c r="O1" s="88"/>
      <c r="P1" s="88"/>
      <c r="Q1" s="88"/>
      <c r="R1" s="88"/>
      <c r="S1" s="88"/>
      <c r="T1" s="88"/>
      <c r="U1" s="88"/>
      <c r="V1" s="88"/>
      <c r="W1" s="88"/>
    </row>
    <row r="2" spans="1:23" x14ac:dyDescent="0.2">
      <c r="A2" s="609"/>
      <c r="B2" s="610"/>
      <c r="C2" s="610"/>
      <c r="D2" s="610"/>
      <c r="E2" s="610"/>
      <c r="F2" s="610"/>
      <c r="G2" s="610"/>
      <c r="H2" s="610"/>
      <c r="I2" s="610"/>
      <c r="J2" s="610"/>
      <c r="K2" s="611"/>
      <c r="L2" s="9"/>
      <c r="M2" s="9"/>
      <c r="N2" s="9"/>
      <c r="O2" s="9"/>
      <c r="P2" s="9"/>
      <c r="Q2" s="9"/>
      <c r="R2" s="9"/>
      <c r="S2" s="9"/>
      <c r="T2" s="9"/>
      <c r="U2" s="9"/>
      <c r="V2" s="9"/>
      <c r="W2" s="88"/>
    </row>
    <row r="3" spans="1:23" s="88" customFormat="1" ht="15" customHeight="1" x14ac:dyDescent="0.2">
      <c r="A3" s="517" t="s">
        <v>261</v>
      </c>
      <c r="B3" s="518"/>
      <c r="C3" s="518"/>
      <c r="D3" s="518"/>
      <c r="E3" s="518"/>
      <c r="F3" s="518"/>
      <c r="G3" s="518"/>
      <c r="H3" s="518"/>
      <c r="I3" s="518"/>
      <c r="J3" s="518"/>
      <c r="K3" s="519"/>
      <c r="L3" s="9"/>
      <c r="M3" s="9"/>
      <c r="N3" s="9"/>
      <c r="O3" s="9"/>
      <c r="P3" s="9"/>
      <c r="Q3" s="9"/>
      <c r="R3" s="9"/>
      <c r="S3" s="9"/>
      <c r="T3" s="9"/>
    </row>
    <row r="4" spans="1:23" s="88" customFormat="1" ht="15" customHeight="1" x14ac:dyDescent="0.2">
      <c r="A4" s="521" t="s">
        <v>375</v>
      </c>
      <c r="B4" s="522"/>
      <c r="C4" s="522"/>
      <c r="D4" s="522"/>
      <c r="E4" s="522"/>
      <c r="F4" s="522"/>
      <c r="G4" s="522"/>
      <c r="H4" s="522"/>
      <c r="I4" s="522"/>
      <c r="J4" s="522"/>
      <c r="K4" s="523"/>
      <c r="L4" s="9"/>
      <c r="M4" s="9"/>
      <c r="N4" s="9"/>
      <c r="O4" s="9"/>
      <c r="P4" s="9"/>
      <c r="Q4" s="9"/>
      <c r="R4" s="9"/>
      <c r="S4" s="9"/>
      <c r="T4" s="9"/>
    </row>
    <row r="5" spans="1:23" s="88" customFormat="1" x14ac:dyDescent="0.2">
      <c r="A5" s="524"/>
      <c r="B5" s="525"/>
      <c r="C5" s="525"/>
      <c r="D5" s="525"/>
      <c r="E5" s="525"/>
      <c r="F5" s="525"/>
      <c r="G5" s="525"/>
      <c r="H5" s="525"/>
      <c r="I5" s="525"/>
      <c r="J5" s="525"/>
      <c r="K5" s="526"/>
      <c r="L5" s="9"/>
      <c r="M5" s="9"/>
      <c r="N5" s="9"/>
      <c r="O5" s="9"/>
      <c r="P5" s="9"/>
      <c r="Q5" s="9"/>
      <c r="R5" s="9"/>
      <c r="S5" s="9"/>
      <c r="T5" s="9"/>
    </row>
    <row r="6" spans="1:23" s="88" customFormat="1" x14ac:dyDescent="0.2">
      <c r="A6" s="524"/>
      <c r="B6" s="525"/>
      <c r="C6" s="525"/>
      <c r="D6" s="525"/>
      <c r="E6" s="525"/>
      <c r="F6" s="525"/>
      <c r="G6" s="525"/>
      <c r="H6" s="525"/>
      <c r="I6" s="525"/>
      <c r="J6" s="525"/>
      <c r="K6" s="526"/>
      <c r="L6" s="9"/>
      <c r="M6" s="9"/>
      <c r="N6" s="9"/>
      <c r="O6" s="9"/>
      <c r="P6" s="9"/>
      <c r="Q6" s="9"/>
      <c r="R6" s="9"/>
      <c r="S6" s="9"/>
      <c r="T6" s="9"/>
    </row>
    <row r="7" spans="1:23" s="88" customFormat="1" x14ac:dyDescent="0.2">
      <c r="A7" s="524"/>
      <c r="B7" s="525"/>
      <c r="C7" s="525"/>
      <c r="D7" s="525"/>
      <c r="E7" s="525"/>
      <c r="F7" s="525"/>
      <c r="G7" s="525"/>
      <c r="H7" s="525"/>
      <c r="I7" s="525"/>
      <c r="J7" s="525"/>
      <c r="K7" s="526"/>
      <c r="L7" s="9"/>
      <c r="M7" s="9"/>
      <c r="N7" s="9"/>
      <c r="O7" s="9"/>
      <c r="P7" s="9"/>
      <c r="Q7" s="9"/>
      <c r="R7" s="9"/>
      <c r="S7" s="9"/>
      <c r="T7" s="9"/>
    </row>
    <row r="8" spans="1:23" s="88" customFormat="1" ht="31.15" customHeight="1" x14ac:dyDescent="0.2">
      <c r="A8" s="527"/>
      <c r="B8" s="528"/>
      <c r="C8" s="528"/>
      <c r="D8" s="528"/>
      <c r="E8" s="528"/>
      <c r="F8" s="528"/>
      <c r="G8" s="528"/>
      <c r="H8" s="528"/>
      <c r="I8" s="528"/>
      <c r="J8" s="528"/>
      <c r="K8" s="529"/>
      <c r="L8" s="9"/>
      <c r="M8" s="9"/>
      <c r="N8" s="9"/>
      <c r="O8" s="9"/>
      <c r="P8" s="9"/>
      <c r="Q8" s="9"/>
      <c r="R8" s="9"/>
    </row>
    <row r="9" spans="1:23" s="88" customFormat="1" x14ac:dyDescent="0.2">
      <c r="A9" s="111"/>
      <c r="B9" s="111"/>
      <c r="C9" s="111"/>
      <c r="D9" s="111"/>
      <c r="E9" s="111"/>
      <c r="F9" s="111"/>
      <c r="G9" s="111"/>
      <c r="H9" s="111"/>
      <c r="I9" s="111"/>
      <c r="J9" s="90"/>
      <c r="K9" s="129"/>
      <c r="L9" s="9"/>
      <c r="M9" s="9"/>
      <c r="N9" s="9"/>
      <c r="O9" s="9"/>
      <c r="P9" s="9"/>
      <c r="Q9" s="9"/>
      <c r="R9" s="9"/>
    </row>
    <row r="10" spans="1:23" s="88" customFormat="1" ht="14.25" customHeight="1" x14ac:dyDescent="0.2">
      <c r="A10" s="623" t="s">
        <v>243</v>
      </c>
      <c r="B10" s="624"/>
      <c r="C10" s="624"/>
      <c r="D10" s="624"/>
      <c r="E10" s="624"/>
      <c r="F10" s="624"/>
      <c r="G10" s="624"/>
      <c r="H10" s="625"/>
      <c r="I10" s="137"/>
      <c r="J10" s="137"/>
      <c r="K10" s="12"/>
      <c r="L10" s="9"/>
      <c r="M10" s="9"/>
      <c r="N10" s="9"/>
      <c r="O10" s="9"/>
      <c r="P10" s="9"/>
      <c r="Q10" s="9"/>
    </row>
    <row r="11" spans="1:23" s="88" customFormat="1" x14ac:dyDescent="0.2">
      <c r="A11" s="629"/>
      <c r="B11" s="630"/>
      <c r="C11" s="630"/>
      <c r="D11" s="630"/>
      <c r="E11" s="630"/>
      <c r="F11" s="630"/>
      <c r="G11" s="630"/>
      <c r="H11" s="631"/>
      <c r="I11" s="137"/>
      <c r="J11" s="137"/>
      <c r="K11" s="12"/>
      <c r="L11" s="9"/>
      <c r="M11" s="9"/>
      <c r="N11" s="9"/>
      <c r="O11" s="9"/>
      <c r="P11" s="9"/>
      <c r="Q11" s="9"/>
    </row>
    <row r="12" spans="1:23" s="88" customFormat="1" ht="25.5" x14ac:dyDescent="0.2">
      <c r="A12" s="397" t="s">
        <v>156</v>
      </c>
      <c r="B12" s="348" t="s">
        <v>15</v>
      </c>
      <c r="C12" s="348" t="s">
        <v>153</v>
      </c>
      <c r="D12" s="348" t="s">
        <v>5</v>
      </c>
      <c r="E12" s="349" t="s">
        <v>4</v>
      </c>
      <c r="F12" s="348" t="s">
        <v>16</v>
      </c>
      <c r="G12" s="348" t="s">
        <v>154</v>
      </c>
      <c r="H12" s="350" t="s">
        <v>2</v>
      </c>
      <c r="I12" s="240"/>
      <c r="J12" s="358" t="s">
        <v>201</v>
      </c>
      <c r="K12" s="9"/>
      <c r="L12" s="9"/>
      <c r="M12" s="9"/>
      <c r="N12" s="9"/>
      <c r="O12" s="9"/>
    </row>
    <row r="13" spans="1:23" s="88" customFormat="1" ht="15" x14ac:dyDescent="0.25">
      <c r="A13" s="335" t="s">
        <v>121</v>
      </c>
      <c r="B13" s="335">
        <f>'Comp by Inst Reg-counts'!B25</f>
        <v>4287</v>
      </c>
      <c r="C13" s="347">
        <f>'Comp by Inst Reg-counts'!C25/'Comp by Inst Reg-percent'!$B13</f>
        <v>0.5148122229997667</v>
      </c>
      <c r="D13" s="347">
        <f>'Comp by Inst Reg-counts'!D25/'Comp by Inst Reg-percent'!$B13</f>
        <v>0.29881035689293212</v>
      </c>
      <c r="E13" s="347">
        <f>'Comp by Inst Reg-counts'!E25/'Comp by Inst Reg-percent'!$B13</f>
        <v>7.231163984138092E-2</v>
      </c>
      <c r="F13" s="347">
        <f>'Comp by Inst Reg-counts'!F25/'Comp by Inst Reg-percent'!$B13</f>
        <v>0.11406578026592022</v>
      </c>
      <c r="G13" s="347">
        <f>'Comp by Inst Reg-counts'!G25/'Comp by Inst Reg-percent'!$B13</f>
        <v>0.44203405644973176</v>
      </c>
      <c r="H13" s="352">
        <f>'Comp by Inst Reg-counts'!H25/'Comp by Inst Reg-percent'!$B13</f>
        <v>0.5579659435502683</v>
      </c>
      <c r="I13" s="139"/>
      <c r="J13" s="357">
        <f>'Comp by Inst Reg-counts'!J25/'Comp by Inst Reg-percent'!$B13</f>
        <v>0.49125262421273619</v>
      </c>
      <c r="K13" s="411"/>
      <c r="L13" s="411"/>
      <c r="M13" s="411"/>
      <c r="N13" s="9"/>
      <c r="O13" s="9"/>
    </row>
    <row r="14" spans="1:23" s="88" customFormat="1" ht="15" x14ac:dyDescent="0.25">
      <c r="A14" s="338" t="s">
        <v>123</v>
      </c>
      <c r="B14" s="338">
        <f>'Comp by Inst Reg-counts'!B26</f>
        <v>2496</v>
      </c>
      <c r="C14" s="351">
        <f>'Comp by Inst Reg-counts'!C26/'Comp by Inst Reg-percent'!$B14</f>
        <v>0.69431089743589747</v>
      </c>
      <c r="D14" s="351">
        <f>'Comp by Inst Reg-counts'!D26/'Comp by Inst Reg-percent'!$B14</f>
        <v>0.16987179487179488</v>
      </c>
      <c r="E14" s="351">
        <f>'Comp by Inst Reg-counts'!E26/'Comp by Inst Reg-percent'!$B14</f>
        <v>7.7323717948717952E-2</v>
      </c>
      <c r="F14" s="351">
        <f>'Comp by Inst Reg-counts'!F26/'Comp by Inst Reg-percent'!$B14</f>
        <v>5.8493589743589744E-2</v>
      </c>
      <c r="G14" s="351">
        <f>'Comp by Inst Reg-counts'!G26/'Comp by Inst Reg-percent'!$B14</f>
        <v>0.43349358974358976</v>
      </c>
      <c r="H14" s="353">
        <f>'Comp by Inst Reg-counts'!H26/'Comp by Inst Reg-percent'!$B14</f>
        <v>0.56650641025641024</v>
      </c>
      <c r="I14" s="139"/>
      <c r="J14" s="359">
        <f>'Comp by Inst Reg-counts'!J26/'Comp by Inst Reg-percent'!$B14</f>
        <v>0.37299679487179488</v>
      </c>
      <c r="K14" s="411"/>
      <c r="L14" s="411"/>
      <c r="M14" s="411"/>
      <c r="N14" s="9"/>
      <c r="O14" s="9"/>
    </row>
    <row r="15" spans="1:23" s="88" customFormat="1" ht="15" x14ac:dyDescent="0.25">
      <c r="A15" s="338" t="s">
        <v>130</v>
      </c>
      <c r="B15" s="338">
        <f>'Comp by Inst Reg-counts'!B27</f>
        <v>2413</v>
      </c>
      <c r="C15" s="351">
        <f>'Comp by Inst Reg-counts'!C27/'Comp by Inst Reg-percent'!$B15</f>
        <v>0.40530460008288438</v>
      </c>
      <c r="D15" s="351">
        <f>'Comp by Inst Reg-counts'!D27/'Comp by Inst Reg-percent'!$B15</f>
        <v>0.22627434728553666</v>
      </c>
      <c r="E15" s="351">
        <f>'Comp by Inst Reg-counts'!E27/'Comp by Inst Reg-percent'!$B15</f>
        <v>0.27641939494405304</v>
      </c>
      <c r="F15" s="351">
        <f>'Comp by Inst Reg-counts'!F27/'Comp by Inst Reg-percent'!$B15</f>
        <v>9.2001657687525898E-2</v>
      </c>
      <c r="G15" s="351">
        <f>'Comp by Inst Reg-counts'!G27/'Comp by Inst Reg-percent'!$B15</f>
        <v>0.50766680480729387</v>
      </c>
      <c r="H15" s="353">
        <f>'Comp by Inst Reg-counts'!H27/'Comp by Inst Reg-percent'!$B15</f>
        <v>0.49233319519270619</v>
      </c>
      <c r="I15" s="139"/>
      <c r="J15" s="359">
        <f>'Comp by Inst Reg-counts'!J27/'Comp by Inst Reg-percent'!$B15</f>
        <v>0.47078325735598842</v>
      </c>
      <c r="K15" s="411"/>
      <c r="L15" s="411"/>
      <c r="M15" s="411"/>
      <c r="N15" s="9"/>
      <c r="O15" s="9"/>
    </row>
    <row r="16" spans="1:23" s="88" customFormat="1" ht="15" x14ac:dyDescent="0.25">
      <c r="A16" s="338" t="s">
        <v>122</v>
      </c>
      <c r="B16" s="338">
        <f>'Comp by Inst Reg-counts'!B28</f>
        <v>689</v>
      </c>
      <c r="C16" s="351">
        <f>'Comp by Inst Reg-counts'!C28/'Comp by Inst Reg-percent'!$B16</f>
        <v>0.71262699564586363</v>
      </c>
      <c r="D16" s="351">
        <f>'Comp by Inst Reg-counts'!D28/'Comp by Inst Reg-percent'!$B16</f>
        <v>0.18142235123367198</v>
      </c>
      <c r="E16" s="351">
        <f>'Comp by Inst Reg-counts'!E28/'Comp by Inst Reg-percent'!$B16</f>
        <v>5.8055152394775038E-2</v>
      </c>
      <c r="F16" s="351">
        <f>'Comp by Inst Reg-counts'!F28/'Comp by Inst Reg-percent'!$B16</f>
        <v>4.7895500725689405E-2</v>
      </c>
      <c r="G16" s="351">
        <f>'Comp by Inst Reg-counts'!G28/'Comp by Inst Reg-percent'!$B16</f>
        <v>0.48040638606676345</v>
      </c>
      <c r="H16" s="353">
        <f>'Comp by Inst Reg-counts'!H28/'Comp by Inst Reg-percent'!$B16</f>
        <v>0.51959361393323655</v>
      </c>
      <c r="I16" s="139"/>
      <c r="J16" s="359">
        <f>'Comp by Inst Reg-counts'!J28/'Comp by Inst Reg-percent'!$B16</f>
        <v>0.42380261248185774</v>
      </c>
      <c r="K16" s="411"/>
      <c r="L16" s="411"/>
      <c r="M16" s="411"/>
      <c r="N16" s="9"/>
      <c r="O16" s="9"/>
    </row>
    <row r="17" spans="1:15" s="88" customFormat="1" ht="15" x14ac:dyDescent="0.25">
      <c r="A17" s="338" t="s">
        <v>138</v>
      </c>
      <c r="B17" s="338">
        <f>'Comp by Inst Reg-counts'!B29</f>
        <v>1625</v>
      </c>
      <c r="C17" s="351">
        <f>'Comp by Inst Reg-counts'!C29/'Comp by Inst Reg-percent'!$B17</f>
        <v>0.53784615384615386</v>
      </c>
      <c r="D17" s="351">
        <f>'Comp by Inst Reg-counts'!D29/'Comp by Inst Reg-percent'!$B17</f>
        <v>0.29907692307692307</v>
      </c>
      <c r="E17" s="351">
        <f>'Comp by Inst Reg-counts'!E29/'Comp by Inst Reg-percent'!$B17</f>
        <v>0.12923076923076923</v>
      </c>
      <c r="F17" s="351">
        <f>'Comp by Inst Reg-counts'!F29/'Comp by Inst Reg-percent'!$B17</f>
        <v>3.3846153846153845E-2</v>
      </c>
      <c r="G17" s="351">
        <f>'Comp by Inst Reg-counts'!G29/'Comp by Inst Reg-percent'!$B17</f>
        <v>0.28984615384615386</v>
      </c>
      <c r="H17" s="353">
        <f>'Comp by Inst Reg-counts'!H29/'Comp by Inst Reg-percent'!$B17</f>
        <v>0.71015384615384614</v>
      </c>
      <c r="I17" s="139"/>
      <c r="J17" s="359">
        <f>'Comp by Inst Reg-counts'!J29/'Comp by Inst Reg-percent'!$B17</f>
        <v>0.63015384615384618</v>
      </c>
      <c r="K17" s="411"/>
      <c r="L17" s="411"/>
      <c r="M17" s="411"/>
      <c r="N17" s="9"/>
      <c r="O17" s="9"/>
    </row>
    <row r="18" spans="1:15" s="88" customFormat="1" ht="15" x14ac:dyDescent="0.25">
      <c r="A18" s="338" t="s">
        <v>127</v>
      </c>
      <c r="B18" s="338">
        <f>'Comp by Inst Reg-counts'!B30</f>
        <v>694</v>
      </c>
      <c r="C18" s="351">
        <f>'Comp by Inst Reg-counts'!C30/'Comp by Inst Reg-percent'!$B18</f>
        <v>0.54322766570605185</v>
      </c>
      <c r="D18" s="351">
        <f>'Comp by Inst Reg-counts'!D30/'Comp by Inst Reg-percent'!$B18</f>
        <v>0.22478386167146974</v>
      </c>
      <c r="E18" s="351">
        <f>'Comp by Inst Reg-counts'!E30/'Comp by Inst Reg-percent'!$B18</f>
        <v>0.16570605187319884</v>
      </c>
      <c r="F18" s="351">
        <f>'Comp by Inst Reg-counts'!F30/'Comp by Inst Reg-percent'!$B18</f>
        <v>6.6282420749279536E-2</v>
      </c>
      <c r="G18" s="351">
        <f>'Comp by Inst Reg-counts'!G30/'Comp by Inst Reg-percent'!$B18</f>
        <v>0.35158501440922191</v>
      </c>
      <c r="H18" s="353">
        <f>'Comp by Inst Reg-counts'!H30/'Comp by Inst Reg-percent'!$B18</f>
        <v>0.64841498559077815</v>
      </c>
      <c r="I18" s="139"/>
      <c r="J18" s="359">
        <f>'Comp by Inst Reg-counts'!J30/'Comp by Inst Reg-percent'!$B18</f>
        <v>0.52305475504322763</v>
      </c>
      <c r="K18" s="411"/>
      <c r="L18" s="411"/>
      <c r="M18" s="411"/>
      <c r="N18" s="9"/>
      <c r="O18" s="9"/>
    </row>
    <row r="19" spans="1:15" s="88" customFormat="1" ht="15" x14ac:dyDescent="0.25">
      <c r="A19" s="338" t="s">
        <v>278</v>
      </c>
      <c r="B19" s="338">
        <f>'Comp by Inst Reg-counts'!B31</f>
        <v>1390</v>
      </c>
      <c r="C19" s="351">
        <f>'Comp by Inst Reg-counts'!C31/'Comp by Inst Reg-percent'!$B19</f>
        <v>0.64028776978417268</v>
      </c>
      <c r="D19" s="351">
        <f>'Comp by Inst Reg-counts'!D31/'Comp by Inst Reg-percent'!$B19</f>
        <v>0.22661870503597123</v>
      </c>
      <c r="E19" s="351">
        <f>'Comp by Inst Reg-counts'!E31/'Comp by Inst Reg-percent'!$B19</f>
        <v>7.1223021582733817E-2</v>
      </c>
      <c r="F19" s="351">
        <f>'Comp by Inst Reg-counts'!F31/'Comp by Inst Reg-percent'!$B19</f>
        <v>6.1870503597122303E-2</v>
      </c>
      <c r="G19" s="351">
        <f>'Comp by Inst Reg-counts'!G31/'Comp by Inst Reg-percent'!$B19</f>
        <v>0.85611510791366907</v>
      </c>
      <c r="H19" s="353">
        <f>'Comp by Inst Reg-counts'!H31/'Comp by Inst Reg-percent'!$B19</f>
        <v>0.14388489208633093</v>
      </c>
      <c r="I19" s="139"/>
      <c r="J19" s="359">
        <f>'Comp by Inst Reg-counts'!J31/'Comp by Inst Reg-percent'!$B19</f>
        <v>0.44964028776978415</v>
      </c>
      <c r="K19" s="411"/>
      <c r="L19" s="411"/>
      <c r="M19" s="411"/>
      <c r="N19" s="9"/>
      <c r="O19" s="9"/>
    </row>
    <row r="20" spans="1:15" s="88" customFormat="1" ht="15" x14ac:dyDescent="0.25">
      <c r="A20" s="354"/>
      <c r="B20" s="354"/>
      <c r="C20" s="355"/>
      <c r="D20" s="355"/>
      <c r="E20" s="355"/>
      <c r="F20" s="355"/>
      <c r="G20" s="355"/>
      <c r="H20" s="356"/>
      <c r="I20" s="139"/>
      <c r="J20" s="360"/>
      <c r="K20" s="411"/>
      <c r="L20" s="411"/>
      <c r="M20" s="411"/>
      <c r="N20" s="9"/>
      <c r="O20" s="9"/>
    </row>
    <row r="21" spans="1:15" s="88" customFormat="1" ht="15" x14ac:dyDescent="0.25">
      <c r="A21" s="173" t="s">
        <v>62</v>
      </c>
      <c r="B21" s="420">
        <f>SUM(B13:B19)</f>
        <v>13594</v>
      </c>
      <c r="C21" s="464">
        <f>'Comp by Inst Reg-counts'!C32/'Comp by Inst Reg-percent'!$B21</f>
        <v>0.55539208474326907</v>
      </c>
      <c r="D21" s="464">
        <f>'Comp by Inst Reg-counts'!D32/'Comp by Inst Reg-percent'!$B21</f>
        <v>0.2451816978078564</v>
      </c>
      <c r="E21" s="464">
        <f>'Comp by Inst Reg-counts'!E32/'Comp by Inst Reg-percent'!$B21</f>
        <v>0.12020008827423863</v>
      </c>
      <c r="F21" s="464">
        <f>'Comp by Inst Reg-counts'!F32/'Comp by Inst Reg-percent'!$B21</f>
        <v>7.9226129174635868E-2</v>
      </c>
      <c r="G21" s="464">
        <f>'Comp by Inst Reg-counts'!G32/'Comp by Inst Reg-percent'!$B21</f>
        <v>0.47359129027512137</v>
      </c>
      <c r="H21" s="465">
        <f>'Comp by Inst Reg-counts'!H32/'Comp by Inst Reg-percent'!$B21</f>
        <v>0.52640870972487863</v>
      </c>
      <c r="I21" s="139"/>
      <c r="J21" s="466">
        <f>'Comp by Inst Reg-counts'!J32/'Comp by Inst Reg-percent'!$B21</f>
        <v>0.47646020303074887</v>
      </c>
      <c r="K21" s="411"/>
      <c r="L21" s="411"/>
      <c r="M21" s="411"/>
    </row>
    <row r="22" spans="1:15" s="88" customFormat="1" x14ac:dyDescent="0.2">
      <c r="A22" s="12"/>
      <c r="B22" s="145"/>
      <c r="C22" s="145"/>
      <c r="D22" s="145"/>
      <c r="E22" s="145"/>
      <c r="F22" s="145"/>
      <c r="G22" s="145"/>
      <c r="H22" s="146"/>
      <c r="I22" s="146"/>
      <c r="J22" s="146"/>
      <c r="K22" s="411"/>
      <c r="L22" s="411"/>
      <c r="M22" s="411"/>
    </row>
    <row r="23" spans="1:15" s="88" customFormat="1" x14ac:dyDescent="0.2">
      <c r="A23" s="147"/>
      <c r="B23" s="148"/>
      <c r="C23" s="148"/>
      <c r="D23" s="148"/>
      <c r="E23" s="148"/>
      <c r="F23" s="148"/>
      <c r="G23" s="148"/>
      <c r="H23" s="118"/>
      <c r="I23" s="146"/>
      <c r="J23" s="118"/>
      <c r="K23" s="411"/>
      <c r="L23" s="411"/>
      <c r="M23" s="411"/>
    </row>
    <row r="24" spans="1:15" s="88" customFormat="1" ht="25.5" x14ac:dyDescent="0.2">
      <c r="A24" s="397" t="s">
        <v>157</v>
      </c>
      <c r="B24" s="348" t="s">
        <v>15</v>
      </c>
      <c r="C24" s="348" t="s">
        <v>153</v>
      </c>
      <c r="D24" s="348" t="s">
        <v>5</v>
      </c>
      <c r="E24" s="349" t="s">
        <v>4</v>
      </c>
      <c r="F24" s="348" t="s">
        <v>16</v>
      </c>
      <c r="G24" s="348" t="s">
        <v>154</v>
      </c>
      <c r="H24" s="350" t="s">
        <v>2</v>
      </c>
      <c r="I24" s="240"/>
      <c r="J24" s="358" t="s">
        <v>201</v>
      </c>
      <c r="K24" s="411"/>
      <c r="L24" s="411"/>
      <c r="M24" s="411"/>
    </row>
    <row r="25" spans="1:15" ht="15" customHeight="1" x14ac:dyDescent="0.25">
      <c r="A25" s="335" t="s">
        <v>108</v>
      </c>
      <c r="B25" s="335">
        <f>'Comp by Inst Reg-counts'!B36</f>
        <v>12834</v>
      </c>
      <c r="C25" s="347">
        <f>'Comp by Inst Reg-counts'!C36/'Comp by Inst Reg-percent'!$B25</f>
        <v>0.4618201651862241</v>
      </c>
      <c r="D25" s="347">
        <f>'Comp by Inst Reg-counts'!D36/'Comp by Inst Reg-percent'!$B25</f>
        <v>0.20172978027115473</v>
      </c>
      <c r="E25" s="347">
        <f>'Comp by Inst Reg-counts'!E36/'Comp by Inst Reg-percent'!$B25</f>
        <v>4.5659965716066696E-2</v>
      </c>
      <c r="F25" s="347">
        <f>'Comp by Inst Reg-counts'!F36/'Comp by Inst Reg-percent'!$B25</f>
        <v>0.29079008882655444</v>
      </c>
      <c r="G25" s="347">
        <f>'Comp by Inst Reg-counts'!G36/'Comp by Inst Reg-percent'!$B25</f>
        <v>0.47639083683964467</v>
      </c>
      <c r="H25" s="352">
        <f>'Comp by Inst Reg-counts'!H36/'Comp by Inst Reg-percent'!$B25</f>
        <v>0.52360916316035533</v>
      </c>
      <c r="I25" s="139"/>
      <c r="J25" s="357">
        <f>'Comp by Inst Reg-counts'!J36/'Comp by Inst Reg-percent'!$B25</f>
        <v>0.24941561477325852</v>
      </c>
      <c r="K25" s="411"/>
      <c r="L25" s="411"/>
      <c r="M25" s="411"/>
    </row>
    <row r="26" spans="1:15" ht="15" customHeight="1" x14ac:dyDescent="0.25">
      <c r="A26" s="338" t="s">
        <v>99</v>
      </c>
      <c r="B26" s="338">
        <f>'Comp by Inst Reg-counts'!B37</f>
        <v>14043</v>
      </c>
      <c r="C26" s="351">
        <f>'Comp by Inst Reg-counts'!C37/'Comp by Inst Reg-percent'!$B26</f>
        <v>0.62415438296660253</v>
      </c>
      <c r="D26" s="351">
        <f>'Comp by Inst Reg-counts'!D37/'Comp by Inst Reg-percent'!$B26</f>
        <v>0.18842127750480667</v>
      </c>
      <c r="E26" s="351">
        <f>'Comp by Inst Reg-counts'!E37/'Comp by Inst Reg-percent'!$B26</f>
        <v>3.0691447696361177E-2</v>
      </c>
      <c r="F26" s="351">
        <f>'Comp by Inst Reg-counts'!F37/'Comp by Inst Reg-percent'!$B26</f>
        <v>0.15673289183222958</v>
      </c>
      <c r="G26" s="351">
        <f>'Comp by Inst Reg-counts'!G37/'Comp by Inst Reg-percent'!$B26</f>
        <v>0.49854019796339816</v>
      </c>
      <c r="H26" s="353">
        <f>'Comp by Inst Reg-counts'!H37/'Comp by Inst Reg-percent'!$B26</f>
        <v>0.5014598020366019</v>
      </c>
      <c r="I26" s="139"/>
      <c r="J26" s="359">
        <f>'Comp by Inst Reg-counts'!J37/'Comp by Inst Reg-percent'!$B26</f>
        <v>0.23470768354340241</v>
      </c>
      <c r="K26" s="411"/>
      <c r="L26" s="411"/>
      <c r="M26" s="411"/>
    </row>
    <row r="27" spans="1:15" ht="15" customHeight="1" x14ac:dyDescent="0.25">
      <c r="A27" s="338" t="s">
        <v>102</v>
      </c>
      <c r="B27" s="338">
        <f>'Comp by Inst Reg-counts'!B38</f>
        <v>8443</v>
      </c>
      <c r="C27" s="351">
        <f>'Comp by Inst Reg-counts'!C38/'Comp by Inst Reg-percent'!$B27</f>
        <v>0.53109084448655686</v>
      </c>
      <c r="D27" s="351">
        <f>'Comp by Inst Reg-counts'!D38/'Comp by Inst Reg-percent'!$B27</f>
        <v>0.30782897074499588</v>
      </c>
      <c r="E27" s="351">
        <f>'Comp by Inst Reg-counts'!E38/'Comp by Inst Reg-percent'!$B27</f>
        <v>8.6935923250029606E-2</v>
      </c>
      <c r="F27" s="351">
        <f>'Comp by Inst Reg-counts'!F38/'Comp by Inst Reg-percent'!$B27</f>
        <v>7.4144261518417617E-2</v>
      </c>
      <c r="G27" s="351">
        <f>'Comp by Inst Reg-counts'!G38/'Comp by Inst Reg-percent'!$B27</f>
        <v>0.40056851829918277</v>
      </c>
      <c r="H27" s="353">
        <f>'Comp by Inst Reg-counts'!H38/'Comp by Inst Reg-percent'!$B27</f>
        <v>0.59943148170081728</v>
      </c>
      <c r="I27" s="139"/>
      <c r="J27" s="359">
        <f>'Comp by Inst Reg-counts'!J38/'Comp by Inst Reg-percent'!$B27</f>
        <v>0.41300485609380549</v>
      </c>
      <c r="K27" s="411"/>
      <c r="L27" s="411"/>
      <c r="M27" s="411"/>
    </row>
    <row r="28" spans="1:15" ht="15" customHeight="1" x14ac:dyDescent="0.25">
      <c r="A28" s="338" t="s">
        <v>330</v>
      </c>
      <c r="B28" s="338">
        <f>'Comp by Inst Reg-counts'!B39</f>
        <v>754</v>
      </c>
      <c r="C28" s="351">
        <f>'Comp by Inst Reg-counts'!C39/'Comp by Inst Reg-percent'!$B28</f>
        <v>0.45092838196286472</v>
      </c>
      <c r="D28" s="351">
        <f>'Comp by Inst Reg-counts'!D39/'Comp by Inst Reg-percent'!$B28</f>
        <v>0.20159151193633953</v>
      </c>
      <c r="E28" s="351">
        <f>'Comp by Inst Reg-counts'!E39/'Comp by Inst Reg-percent'!$B28</f>
        <v>0.24535809018567639</v>
      </c>
      <c r="F28" s="351">
        <f>'Comp by Inst Reg-counts'!F39/'Comp by Inst Reg-percent'!$B28</f>
        <v>0.10212201591511937</v>
      </c>
      <c r="G28" s="351">
        <f>'Comp by Inst Reg-counts'!G39/'Comp by Inst Reg-percent'!$B28</f>
        <v>0.3713527851458886</v>
      </c>
      <c r="H28" s="353">
        <f>'Comp by Inst Reg-counts'!H39/'Comp by Inst Reg-percent'!$B28</f>
        <v>0.62864721485411146</v>
      </c>
      <c r="I28" s="139"/>
      <c r="J28" s="359">
        <f>'Comp by Inst Reg-counts'!J39/'Comp by Inst Reg-percent'!$B28</f>
        <v>0.53183023872679047</v>
      </c>
      <c r="K28" s="411"/>
      <c r="L28" s="411"/>
      <c r="M28" s="411"/>
    </row>
    <row r="29" spans="1:15" ht="15" x14ac:dyDescent="0.25">
      <c r="A29" s="354"/>
      <c r="B29" s="354"/>
      <c r="C29" s="355"/>
      <c r="D29" s="355"/>
      <c r="E29" s="355"/>
      <c r="F29" s="355"/>
      <c r="G29" s="355"/>
      <c r="H29" s="356"/>
      <c r="I29" s="139"/>
      <c r="J29" s="360"/>
      <c r="K29" s="411"/>
      <c r="L29" s="411"/>
      <c r="M29" s="411"/>
    </row>
    <row r="30" spans="1:15" ht="14.25" customHeight="1" x14ac:dyDescent="0.25">
      <c r="A30" s="173" t="s">
        <v>15</v>
      </c>
      <c r="B30" s="420">
        <f>SUM(B25:B28)</f>
        <v>36074</v>
      </c>
      <c r="C30" s="464">
        <f>'Comp by Inst Reg-counts'!C40/'Comp by Inst Reg-percent'!$B30</f>
        <v>0.5409990574929312</v>
      </c>
      <c r="D30" s="464">
        <f>'Comp by Inst Reg-counts'!D40/'Comp by Inst Reg-percent'!$B30</f>
        <v>0.2213782779841437</v>
      </c>
      <c r="E30" s="464">
        <f>'Comp by Inst Reg-counts'!E40/'Comp by Inst Reg-percent'!$B30</f>
        <v>5.366746132948938E-2</v>
      </c>
      <c r="F30" s="464">
        <f>'Comp by Inst Reg-counts'!F40/'Comp by Inst Reg-percent'!$B30</f>
        <v>0.18395520319343572</v>
      </c>
      <c r="G30" s="464">
        <f>'Comp by Inst Reg-counts'!G40/'Comp by Inst Reg-percent'!$B30</f>
        <v>0.46507179686200589</v>
      </c>
      <c r="H30" s="465">
        <f>'Comp by Inst Reg-counts'!H40/'Comp by Inst Reg-percent'!$B30</f>
        <v>0.53492820313799416</v>
      </c>
      <c r="I30" s="139"/>
      <c r="J30" s="466">
        <f>'Comp by Inst Reg-counts'!J40/'Comp by Inst Reg-percent'!$B30</f>
        <v>0.28788046792703886</v>
      </c>
      <c r="K30" s="411"/>
      <c r="L30" s="411"/>
      <c r="M30" s="411"/>
    </row>
    <row r="31" spans="1:15" ht="15" customHeight="1" x14ac:dyDescent="0.2">
      <c r="I31" s="91"/>
      <c r="K31" s="411"/>
      <c r="L31" s="411"/>
      <c r="M31" s="411"/>
    </row>
    <row r="32" spans="1:15" ht="25.5" x14ac:dyDescent="0.2">
      <c r="A32" s="397" t="s">
        <v>155</v>
      </c>
      <c r="B32" s="348" t="s">
        <v>15</v>
      </c>
      <c r="C32" s="348" t="s">
        <v>153</v>
      </c>
      <c r="D32" s="348" t="s">
        <v>5</v>
      </c>
      <c r="E32" s="349" t="s">
        <v>4</v>
      </c>
      <c r="F32" s="348" t="s">
        <v>16</v>
      </c>
      <c r="G32" s="348" t="s">
        <v>154</v>
      </c>
      <c r="H32" s="350" t="s">
        <v>2</v>
      </c>
      <c r="I32" s="240"/>
      <c r="J32" s="358" t="s">
        <v>201</v>
      </c>
      <c r="K32" s="411"/>
      <c r="L32" s="411"/>
      <c r="M32" s="411"/>
    </row>
    <row r="33" spans="1:24" ht="15" x14ac:dyDescent="0.25">
      <c r="A33" s="341" t="s">
        <v>96</v>
      </c>
      <c r="B33" s="335">
        <f>'Comp by Inst Reg-counts'!B43</f>
        <v>397</v>
      </c>
      <c r="C33" s="347">
        <v>0.52354570637119113</v>
      </c>
      <c r="D33" s="347">
        <v>0.19390581717451524</v>
      </c>
      <c r="E33" s="347">
        <v>5.5401662049861494E-2</v>
      </c>
      <c r="F33" s="347">
        <v>0.22714681440443213</v>
      </c>
      <c r="G33" s="347">
        <v>0.26038781163434904</v>
      </c>
      <c r="H33" s="352">
        <v>0.73961218836565101</v>
      </c>
      <c r="I33" s="149"/>
      <c r="J33" s="357">
        <f>'Comp by Inst Reg-counts'!J43/'Comp by Inst Reg-percent'!$B33</f>
        <v>0.17884130982367757</v>
      </c>
      <c r="K33" s="411"/>
      <c r="L33" s="411"/>
      <c r="M33" s="411"/>
      <c r="R33" s="161"/>
      <c r="U33" s="107"/>
    </row>
    <row r="34" spans="1:24" ht="15" x14ac:dyDescent="0.25">
      <c r="A34" s="361"/>
      <c r="B34" s="338"/>
      <c r="C34" s="351"/>
      <c r="D34" s="351"/>
      <c r="E34" s="351"/>
      <c r="F34" s="351"/>
      <c r="G34" s="351"/>
      <c r="H34" s="353"/>
      <c r="I34" s="150"/>
      <c r="J34" s="360"/>
      <c r="K34" s="411"/>
      <c r="L34" s="411"/>
      <c r="M34" s="411"/>
      <c r="R34" s="161"/>
      <c r="U34" s="107"/>
    </row>
    <row r="35" spans="1:24" ht="15" x14ac:dyDescent="0.25">
      <c r="A35" s="142" t="s">
        <v>15</v>
      </c>
      <c r="B35" s="469">
        <f>SUM(B33:B34)</f>
        <v>397</v>
      </c>
      <c r="C35" s="464">
        <f>'Comp by Inst Reg-counts'!C45/'Comp by Inst Reg-percent'!$B35</f>
        <v>0.60957178841309823</v>
      </c>
      <c r="D35" s="464">
        <f>'Comp by Inst Reg-counts'!D45/'Comp by Inst Reg-percent'!$B35</f>
        <v>0.19143576826196473</v>
      </c>
      <c r="E35" s="464">
        <f>'Comp by Inst Reg-counts'!E45/'Comp by Inst Reg-percent'!$B35</f>
        <v>5.793450881612091E-2</v>
      </c>
      <c r="F35" s="464">
        <f>'Comp by Inst Reg-counts'!F45/'Comp by Inst Reg-percent'!$B35</f>
        <v>0.14105793450881612</v>
      </c>
      <c r="G35" s="464">
        <f>'Comp by Inst Reg-counts'!G45/'Comp by Inst Reg-percent'!$B35</f>
        <v>0.22166246851385391</v>
      </c>
      <c r="H35" s="465">
        <f>'Comp by Inst Reg-counts'!H45/'Comp by Inst Reg-percent'!$B35</f>
        <v>0.77833753148614615</v>
      </c>
      <c r="I35" s="149"/>
      <c r="J35" s="466">
        <f>'Comp by Inst Reg-counts'!J45/'Comp by Inst Reg-percent'!$B35</f>
        <v>0.17884130982367757</v>
      </c>
      <c r="K35" s="411"/>
      <c r="L35" s="411"/>
      <c r="M35" s="411"/>
      <c r="R35" s="109"/>
      <c r="T35" s="106"/>
      <c r="U35" s="107"/>
    </row>
    <row r="36" spans="1:24" x14ac:dyDescent="0.2">
      <c r="I36" s="91"/>
      <c r="K36" s="411"/>
      <c r="L36" s="411"/>
      <c r="M36" s="411"/>
      <c r="N36" s="110"/>
      <c r="O36" s="110"/>
      <c r="P36" s="110"/>
      <c r="Q36" s="110"/>
      <c r="R36" s="110"/>
      <c r="S36" s="108"/>
      <c r="T36" s="110"/>
      <c r="U36" s="110"/>
      <c r="V36" s="110"/>
    </row>
    <row r="37" spans="1:24" ht="25.5" x14ac:dyDescent="0.2">
      <c r="A37" s="397" t="s">
        <v>29</v>
      </c>
      <c r="B37" s="348" t="s">
        <v>15</v>
      </c>
      <c r="C37" s="348" t="s">
        <v>153</v>
      </c>
      <c r="D37" s="348" t="s">
        <v>5</v>
      </c>
      <c r="E37" s="349" t="s">
        <v>4</v>
      </c>
      <c r="F37" s="348" t="s">
        <v>16</v>
      </c>
      <c r="G37" s="348" t="s">
        <v>154</v>
      </c>
      <c r="H37" s="350" t="s">
        <v>2</v>
      </c>
      <c r="I37" s="240"/>
      <c r="J37" s="358" t="s">
        <v>201</v>
      </c>
      <c r="K37" s="411"/>
      <c r="L37" s="411"/>
      <c r="M37" s="411"/>
      <c r="N37" s="110"/>
      <c r="O37" s="110"/>
      <c r="P37" s="110"/>
      <c r="Q37" s="110"/>
      <c r="R37" s="110"/>
      <c r="S37" s="110"/>
      <c r="T37" s="110"/>
      <c r="U37" s="110"/>
      <c r="V37" s="110"/>
    </row>
    <row r="38" spans="1:24" ht="15" x14ac:dyDescent="0.25">
      <c r="A38" s="335" t="s">
        <v>76</v>
      </c>
      <c r="B38" s="335">
        <f>'Comp by Inst Reg-counts'!B48</f>
        <v>3941</v>
      </c>
      <c r="C38" s="336"/>
      <c r="D38" s="336"/>
      <c r="E38" s="336"/>
      <c r="F38" s="336"/>
      <c r="G38" s="336"/>
      <c r="H38" s="337"/>
      <c r="I38" s="152"/>
      <c r="J38" s="357"/>
      <c r="K38" s="411"/>
      <c r="L38" s="411"/>
      <c r="M38" s="411"/>
      <c r="N38" s="9"/>
      <c r="O38" s="9"/>
      <c r="P38" s="9"/>
      <c r="Q38" s="9"/>
      <c r="R38" s="9"/>
      <c r="S38" s="110"/>
      <c r="T38" s="110"/>
      <c r="U38" s="110"/>
      <c r="V38" s="110"/>
    </row>
    <row r="39" spans="1:24" ht="15" x14ac:dyDescent="0.25">
      <c r="A39" s="338" t="s">
        <v>93</v>
      </c>
      <c r="B39" s="338">
        <f>'Comp by Inst Reg-counts'!B49</f>
        <v>1072</v>
      </c>
      <c r="C39" s="339"/>
      <c r="D39" s="339"/>
      <c r="E39" s="339"/>
      <c r="F39" s="339"/>
      <c r="G39" s="339"/>
      <c r="H39" s="340"/>
      <c r="I39" s="152"/>
      <c r="J39" s="359"/>
      <c r="K39" s="411"/>
      <c r="L39" s="411"/>
      <c r="M39" s="411"/>
      <c r="N39" s="9"/>
      <c r="O39" s="9"/>
      <c r="P39" s="9"/>
      <c r="Q39" s="9"/>
      <c r="R39" s="9"/>
      <c r="S39" s="110"/>
      <c r="T39" s="110"/>
      <c r="U39" s="110"/>
      <c r="V39" s="110"/>
    </row>
    <row r="40" spans="1:24" ht="15" x14ac:dyDescent="0.25">
      <c r="A40" s="338" t="s">
        <v>113</v>
      </c>
      <c r="B40" s="338">
        <f>'Comp by Inst Reg-counts'!B50</f>
        <v>944</v>
      </c>
      <c r="C40" s="339"/>
      <c r="D40" s="339"/>
      <c r="E40" s="339"/>
      <c r="F40" s="339"/>
      <c r="G40" s="339"/>
      <c r="H40" s="340"/>
      <c r="I40" s="152"/>
      <c r="J40" s="359"/>
      <c r="K40" s="411"/>
      <c r="L40" s="411"/>
      <c r="M40" s="411"/>
      <c r="N40" s="9"/>
      <c r="O40" s="9"/>
      <c r="P40" s="9"/>
      <c r="Q40" s="9"/>
      <c r="R40" s="9"/>
      <c r="S40" s="110"/>
      <c r="T40" s="110"/>
      <c r="U40" s="110"/>
      <c r="V40" s="110"/>
    </row>
    <row r="41" spans="1:24" ht="15" x14ac:dyDescent="0.25">
      <c r="A41" s="338" t="s">
        <v>77</v>
      </c>
      <c r="B41" s="338">
        <f>'Comp by Inst Reg-counts'!B51</f>
        <v>686</v>
      </c>
      <c r="C41" s="339"/>
      <c r="D41" s="339"/>
      <c r="E41" s="339"/>
      <c r="F41" s="339"/>
      <c r="G41" s="339"/>
      <c r="H41" s="340"/>
      <c r="I41" s="152"/>
      <c r="J41" s="359"/>
      <c r="K41" s="411"/>
      <c r="L41" s="411"/>
      <c r="M41" s="411"/>
      <c r="N41" s="9"/>
      <c r="O41" s="9"/>
      <c r="P41" s="9"/>
      <c r="Q41" s="9"/>
      <c r="R41" s="9"/>
      <c r="S41" s="110"/>
      <c r="T41" s="110"/>
      <c r="U41" s="110"/>
      <c r="V41" s="110"/>
    </row>
    <row r="42" spans="1:24" ht="15" x14ac:dyDescent="0.25">
      <c r="A42" s="338" t="s">
        <v>92</v>
      </c>
      <c r="B42" s="338">
        <f>'Comp by Inst Reg-counts'!B52</f>
        <v>406</v>
      </c>
      <c r="C42" s="339"/>
      <c r="D42" s="339"/>
      <c r="E42" s="339"/>
      <c r="F42" s="339"/>
      <c r="G42" s="339"/>
      <c r="H42" s="340"/>
      <c r="I42" s="152"/>
      <c r="J42" s="359"/>
      <c r="K42" s="411"/>
      <c r="L42" s="411"/>
      <c r="M42" s="411"/>
      <c r="N42" s="9"/>
      <c r="O42" s="9"/>
      <c r="P42" s="9"/>
      <c r="Q42" s="9"/>
      <c r="R42" s="9"/>
      <c r="S42" s="110"/>
      <c r="T42" s="110"/>
      <c r="U42" s="110"/>
      <c r="V42" s="110"/>
    </row>
    <row r="43" spans="1:24" ht="15" x14ac:dyDescent="0.25">
      <c r="A43" s="338" t="s">
        <v>280</v>
      </c>
      <c r="B43" s="338">
        <f>'Comp by Inst Reg-counts'!B53</f>
        <v>186</v>
      </c>
      <c r="C43" s="339"/>
      <c r="D43" s="339"/>
      <c r="E43" s="339"/>
      <c r="F43" s="339"/>
      <c r="G43" s="339"/>
      <c r="H43" s="340"/>
      <c r="I43" s="152"/>
      <c r="J43" s="359"/>
      <c r="K43" s="411"/>
      <c r="L43" s="411"/>
      <c r="M43" s="411"/>
      <c r="N43" s="9"/>
      <c r="O43" s="9"/>
      <c r="P43" s="9"/>
      <c r="Q43" s="9"/>
      <c r="R43" s="9"/>
      <c r="S43" s="110"/>
      <c r="T43" s="110"/>
      <c r="U43" s="110"/>
      <c r="V43" s="110"/>
    </row>
    <row r="44" spans="1:24" ht="15" x14ac:dyDescent="0.25">
      <c r="A44" s="354"/>
      <c r="B44" s="354"/>
      <c r="C44" s="396"/>
      <c r="D44" s="396"/>
      <c r="E44" s="396"/>
      <c r="F44" s="396"/>
      <c r="G44" s="396"/>
      <c r="H44" s="398"/>
      <c r="I44" s="152"/>
      <c r="J44" s="360"/>
      <c r="K44" s="411"/>
      <c r="L44" s="411"/>
      <c r="M44" s="411"/>
      <c r="N44" s="9"/>
      <c r="O44" s="9"/>
      <c r="P44" s="9"/>
      <c r="Q44" s="9"/>
      <c r="R44" s="9"/>
      <c r="S44" s="110"/>
      <c r="T44" s="110"/>
      <c r="U44" s="110"/>
      <c r="V44" s="110"/>
    </row>
    <row r="45" spans="1:24" ht="15" x14ac:dyDescent="0.25">
      <c r="A45" s="173" t="s">
        <v>15</v>
      </c>
      <c r="B45" s="342">
        <f>SUM(B38:B43)</f>
        <v>7235</v>
      </c>
      <c r="C45" s="464">
        <f>'Comp by Inst Reg-counts'!C54/'Comp by Inst Reg-percent'!$B45</f>
        <v>0.57125086385625434</v>
      </c>
      <c r="D45" s="464">
        <f>'Comp by Inst Reg-counts'!D54/'Comp by Inst Reg-percent'!$B45</f>
        <v>0.18382861091914304</v>
      </c>
      <c r="E45" s="464">
        <f>'Comp by Inst Reg-counts'!E54/'Comp by Inst Reg-percent'!$B45</f>
        <v>0.10241879751209398</v>
      </c>
      <c r="F45" s="464">
        <f>'Comp by Inst Reg-counts'!F54/'Comp by Inst Reg-percent'!$B45</f>
        <v>0.14250172771250863</v>
      </c>
      <c r="G45" s="464">
        <f>'Comp by Inst Reg-counts'!G54/'Comp by Inst Reg-percent'!$B45</f>
        <v>0.40552868002764342</v>
      </c>
      <c r="H45" s="465">
        <f>'Comp by Inst Reg-counts'!H54/'Comp by Inst Reg-percent'!$B45</f>
        <v>0.59447131997235658</v>
      </c>
      <c r="I45" s="149"/>
      <c r="J45" s="466">
        <f>'Comp by Inst Reg-counts'!J54/'Comp by Inst Reg-percent'!$B45</f>
        <v>0.27657221838286111</v>
      </c>
      <c r="K45" s="411"/>
      <c r="L45" s="411"/>
      <c r="M45" s="411"/>
      <c r="N45" s="139"/>
      <c r="O45" s="139"/>
      <c r="P45" s="139"/>
      <c r="Q45" s="139"/>
      <c r="R45" s="110"/>
      <c r="S45" s="162"/>
      <c r="T45" s="162"/>
      <c r="U45" s="110"/>
      <c r="V45" s="110"/>
      <c r="W45" s="110"/>
      <c r="X45" s="110"/>
    </row>
    <row r="46" spans="1:24" x14ac:dyDescent="0.2">
      <c r="A46" s="154"/>
      <c r="B46" s="153"/>
      <c r="C46" s="153"/>
      <c r="D46" s="153"/>
      <c r="E46" s="153"/>
      <c r="F46" s="153"/>
      <c r="G46" s="153"/>
      <c r="H46" s="153"/>
      <c r="I46" s="149"/>
      <c r="J46" s="140"/>
      <c r="K46" s="411"/>
      <c r="L46" s="411"/>
      <c r="M46" s="110"/>
    </row>
    <row r="47" spans="1:24" ht="25.5" x14ac:dyDescent="0.2">
      <c r="A47" s="34" t="s">
        <v>364</v>
      </c>
      <c r="B47" s="237" t="s">
        <v>15</v>
      </c>
      <c r="C47" s="237" t="s">
        <v>153</v>
      </c>
      <c r="D47" s="237" t="s">
        <v>5</v>
      </c>
      <c r="E47" s="238" t="s">
        <v>4</v>
      </c>
      <c r="F47" s="237" t="s">
        <v>16</v>
      </c>
      <c r="G47" s="237" t="s">
        <v>154</v>
      </c>
      <c r="H47" s="239" t="s">
        <v>2</v>
      </c>
      <c r="I47" s="240"/>
      <c r="J47" s="241" t="s">
        <v>201</v>
      </c>
      <c r="K47" s="411"/>
      <c r="L47" s="411"/>
      <c r="M47" s="110"/>
    </row>
    <row r="48" spans="1:24" ht="15" x14ac:dyDescent="0.25">
      <c r="A48" s="155" t="s">
        <v>185</v>
      </c>
      <c r="B48" s="342">
        <f>B21+B30+B33</f>
        <v>50065</v>
      </c>
      <c r="C48" s="347">
        <f>'Comp by Inst Reg-counts'!C57/'Comp by Inst Reg-percent'!$B48</f>
        <v>0.54545091381204436</v>
      </c>
      <c r="D48" s="347">
        <f>'Comp by Inst Reg-counts'!D57/'Comp by Inst Reg-percent'!$B48</f>
        <v>0.22760411465095376</v>
      </c>
      <c r="E48" s="347">
        <f>'Comp by Inst Reg-counts'!E57/'Comp by Inst Reg-percent'!$B48</f>
        <v>7.1766703285728553E-2</v>
      </c>
      <c r="F48" s="347">
        <f>'Comp by Inst Reg-counts'!F57/'Comp by Inst Reg-percent'!$B48</f>
        <v>0.15517826825127334</v>
      </c>
      <c r="G48" s="347">
        <f>'Comp by Inst Reg-counts'!G57/'Comp by Inst Reg-percent'!$B48</f>
        <v>0.46545490861879557</v>
      </c>
      <c r="H48" s="352">
        <f>'Comp by Inst Reg-counts'!H57/'Comp by Inst Reg-percent'!$B48</f>
        <v>0.53454509138120443</v>
      </c>
      <c r="I48" s="149"/>
      <c r="J48" s="357">
        <f>'Comp by Inst Reg-counts'!J57/'Comp by Inst Reg-percent'!$B48</f>
        <v>0.33822031359232996</v>
      </c>
      <c r="K48" s="411"/>
      <c r="L48" s="411"/>
      <c r="M48" s="110"/>
    </row>
    <row r="49" spans="1:24" ht="15" x14ac:dyDescent="0.25">
      <c r="A49" s="155" t="s">
        <v>184</v>
      </c>
      <c r="B49" s="342">
        <f>B21+B30+B35+B45</f>
        <v>57300</v>
      </c>
      <c r="C49" s="464">
        <f>'Comp by Inst Reg-counts'!C58/'Comp by Inst Reg-percent'!$B49</f>
        <v>0.54870855148342057</v>
      </c>
      <c r="D49" s="464">
        <f>'Comp by Inst Reg-counts'!D58/'Comp by Inst Reg-percent'!$B49</f>
        <v>0.22207678883071552</v>
      </c>
      <c r="E49" s="464">
        <f>'Comp by Inst Reg-counts'!E58/'Comp by Inst Reg-percent'!$B49</f>
        <v>7.5636998254799304E-2</v>
      </c>
      <c r="F49" s="464">
        <f>'Comp by Inst Reg-counts'!F58/'Comp by Inst Reg-percent'!$B49</f>
        <v>0.15357766143106458</v>
      </c>
      <c r="G49" s="464">
        <f>'Comp by Inst Reg-counts'!G58/'Comp by Inst Reg-percent'!$B49</f>
        <v>0.45788830715532286</v>
      </c>
      <c r="H49" s="465">
        <f>'Comp by Inst Reg-counts'!H58/'Comp by Inst Reg-percent'!$B49</f>
        <v>0.54211169284467708</v>
      </c>
      <c r="I49" s="149"/>
      <c r="J49" s="466">
        <f>'Comp by Inst Reg-counts'!J58/'Comp by Inst Reg-percent'!$B49</f>
        <v>0.33043630017452008</v>
      </c>
      <c r="K49" s="411"/>
      <c r="L49" s="411"/>
      <c r="M49" s="110"/>
    </row>
    <row r="50" spans="1:24" x14ac:dyDescent="0.2">
      <c r="A50" s="156"/>
      <c r="B50" s="149"/>
      <c r="C50" s="149"/>
      <c r="D50" s="149"/>
      <c r="E50" s="149"/>
      <c r="F50" s="149"/>
      <c r="G50" s="149"/>
      <c r="H50" s="149"/>
      <c r="I50" s="149"/>
      <c r="J50" s="149"/>
      <c r="L50" s="110"/>
      <c r="M50" s="110"/>
      <c r="N50" s="110"/>
      <c r="O50" s="110"/>
      <c r="P50" s="110"/>
      <c r="Q50" s="110"/>
      <c r="R50" s="110"/>
      <c r="S50" s="110"/>
      <c r="T50" s="110"/>
      <c r="U50" s="110"/>
      <c r="V50" s="110"/>
      <c r="W50" s="110"/>
      <c r="X50" s="110"/>
    </row>
    <row r="51" spans="1:24" x14ac:dyDescent="0.2">
      <c r="A51" s="1"/>
      <c r="B51" s="1"/>
      <c r="C51" s="1"/>
      <c r="D51" s="1"/>
      <c r="E51" s="1"/>
      <c r="F51" s="1"/>
      <c r="G51" s="1"/>
      <c r="H51" s="1"/>
      <c r="I51" s="1"/>
      <c r="J51" s="1"/>
    </row>
    <row r="52" spans="1:24" x14ac:dyDescent="0.2">
      <c r="A52" s="609"/>
      <c r="B52" s="610"/>
      <c r="C52" s="610"/>
      <c r="D52" s="610"/>
      <c r="E52" s="610"/>
      <c r="F52" s="610"/>
      <c r="G52" s="610"/>
      <c r="H52" s="610"/>
      <c r="I52" s="610"/>
      <c r="J52" s="610"/>
      <c r="K52" s="611"/>
    </row>
    <row r="53" spans="1:24" x14ac:dyDescent="0.2">
      <c r="A53" s="642" t="s">
        <v>389</v>
      </c>
      <c r="B53" s="643"/>
      <c r="C53" s="643"/>
      <c r="D53" s="643"/>
      <c r="E53" s="643"/>
      <c r="F53" s="643"/>
      <c r="G53" s="643"/>
      <c r="H53" s="644"/>
      <c r="I53" s="111"/>
      <c r="J53" s="90"/>
      <c r="K53" s="90"/>
    </row>
    <row r="54" spans="1:24" x14ac:dyDescent="0.2">
      <c r="A54" s="645" t="s">
        <v>164</v>
      </c>
      <c r="B54" s="646"/>
      <c r="C54" s="646"/>
      <c r="D54" s="646"/>
      <c r="E54" s="646"/>
      <c r="F54" s="646"/>
      <c r="G54" s="646"/>
      <c r="H54" s="647"/>
      <c r="I54" s="111"/>
      <c r="J54" s="129"/>
      <c r="K54" s="90"/>
    </row>
    <row r="55" spans="1:24" x14ac:dyDescent="0.2">
      <c r="A55" s="138"/>
      <c r="B55" s="146"/>
      <c r="C55" s="91"/>
      <c r="D55" s="91"/>
      <c r="E55" s="91"/>
      <c r="F55" s="163"/>
      <c r="G55" s="91"/>
      <c r="H55" s="164"/>
      <c r="I55" s="111"/>
      <c r="J55" s="129"/>
      <c r="K55" s="1"/>
    </row>
    <row r="56" spans="1:24" ht="25.5" x14ac:dyDescent="0.2">
      <c r="A56" s="124"/>
      <c r="B56" s="70" t="s">
        <v>15</v>
      </c>
      <c r="C56" s="70" t="s">
        <v>3</v>
      </c>
      <c r="D56" s="70" t="s">
        <v>5</v>
      </c>
      <c r="E56" s="69" t="s">
        <v>4</v>
      </c>
      <c r="F56" s="70" t="s">
        <v>16</v>
      </c>
      <c r="G56" s="70" t="s">
        <v>1</v>
      </c>
      <c r="H56" s="71" t="s">
        <v>2</v>
      </c>
      <c r="I56" s="111"/>
      <c r="J56" s="241" t="s">
        <v>183</v>
      </c>
      <c r="K56" s="1"/>
    </row>
    <row r="57" spans="1:24" ht="15" x14ac:dyDescent="0.25">
      <c r="A57" s="249" t="s">
        <v>39</v>
      </c>
      <c r="B57" s="468">
        <f>'Comp by Inst Reg-counts'!B66</f>
        <v>2950</v>
      </c>
      <c r="C57" s="466">
        <f>'Comp by Inst Reg-counts'!C66/'Comp by Inst Reg-percent'!$B57</f>
        <v>0.55593220338983051</v>
      </c>
      <c r="D57" s="466">
        <f>'Comp by Inst Reg-counts'!D66/'Comp by Inst Reg-percent'!$B57</f>
        <v>0.24508474576271186</v>
      </c>
      <c r="E57" s="466">
        <f>'Comp by Inst Reg-counts'!E66/'Comp by Inst Reg-percent'!$B57</f>
        <v>0.12881355932203389</v>
      </c>
      <c r="F57" s="466">
        <f>'Comp by Inst Reg-counts'!F66/'Comp by Inst Reg-percent'!$B57</f>
        <v>7.0169491525423733E-2</v>
      </c>
      <c r="G57" s="466">
        <f>'Comp by Inst Reg-counts'!G66/'Comp by Inst Reg-percent'!$B57</f>
        <v>0.52372881355932199</v>
      </c>
      <c r="H57" s="466">
        <f>'Comp by Inst Reg-counts'!H66/'Comp by Inst Reg-percent'!$B57</f>
        <v>0.47627118644067795</v>
      </c>
      <c r="I57" s="467"/>
      <c r="J57" s="466">
        <f>'Comp by Inst Reg-counts'!J66/'Comp by Inst Reg-percent'!$B57</f>
        <v>0.34576271186440677</v>
      </c>
      <c r="K57" s="399"/>
      <c r="L57" s="399"/>
      <c r="M57" s="399"/>
    </row>
    <row r="58" spans="1:24" ht="15" x14ac:dyDescent="0.25">
      <c r="A58" s="248" t="s">
        <v>165</v>
      </c>
      <c r="B58" s="468">
        <f>'Comp by Inst Reg-counts'!B67</f>
        <v>10691</v>
      </c>
      <c r="C58" s="466">
        <f>'Comp by Inst Reg-counts'!C67/'Comp by Inst Reg-percent'!$B58</f>
        <v>0.55308203161537739</v>
      </c>
      <c r="D58" s="466">
        <f>'Comp by Inst Reg-counts'!D67/'Comp by Inst Reg-percent'!$B58</f>
        <v>0.24581423627350107</v>
      </c>
      <c r="E58" s="466">
        <f>'Comp by Inst Reg-counts'!E67/'Comp by Inst Reg-percent'!$B58</f>
        <v>0.11972687307080722</v>
      </c>
      <c r="F58" s="466">
        <f>'Comp by Inst Reg-counts'!F67/'Comp by Inst Reg-percent'!$B58</f>
        <v>8.1376859040314289E-2</v>
      </c>
      <c r="G58" s="466">
        <f>'Comp by Inst Reg-counts'!G67/'Comp by Inst Reg-percent'!$B58</f>
        <v>0.45851650921335702</v>
      </c>
      <c r="H58" s="466">
        <f>'Comp by Inst Reg-counts'!H67/'Comp by Inst Reg-percent'!$B58</f>
        <v>0.54148349078664293</v>
      </c>
      <c r="I58" s="453"/>
      <c r="J58" s="466">
        <f>'Comp by Inst Reg-counts'!J67/'Comp by Inst Reg-percent'!$B58</f>
        <v>0.51379665138901875</v>
      </c>
      <c r="K58" s="399"/>
      <c r="L58" s="399"/>
      <c r="M58" s="399"/>
    </row>
    <row r="59" spans="1:24" ht="15" x14ac:dyDescent="0.25">
      <c r="A59" s="248" t="s">
        <v>40</v>
      </c>
      <c r="B59" s="468">
        <f>'Comp by Inst Reg-counts'!B68</f>
        <v>34167</v>
      </c>
      <c r="C59" s="466">
        <f>'Comp by Inst Reg-counts'!C68/'Comp by Inst Reg-percent'!$B59</f>
        <v>0.55995551262914511</v>
      </c>
      <c r="D59" s="466">
        <f>'Comp by Inst Reg-counts'!D68/'Comp by Inst Reg-percent'!$B59</f>
        <v>0.23671964175959259</v>
      </c>
      <c r="E59" s="466">
        <f>'Comp by Inst Reg-counts'!E68/'Comp by Inst Reg-percent'!$B59</f>
        <v>6.1287206954078494E-2</v>
      </c>
      <c r="F59" s="466">
        <f>'Comp by Inst Reg-counts'!F68/'Comp by Inst Reg-percent'!$B59</f>
        <v>0.14203763865718383</v>
      </c>
      <c r="G59" s="466">
        <f>'Comp by Inst Reg-counts'!G68/'Comp by Inst Reg-percent'!$B59</f>
        <v>0.44308836011355984</v>
      </c>
      <c r="H59" s="466">
        <f>'Comp by Inst Reg-counts'!H68/'Comp by Inst Reg-percent'!$B59</f>
        <v>0.5569116398864401</v>
      </c>
      <c r="I59" s="303"/>
      <c r="J59" s="466">
        <f>'Comp by Inst Reg-counts'!J68/'Comp by Inst Reg-percent'!$B59</f>
        <v>0.3635379167032517</v>
      </c>
      <c r="K59" s="399"/>
      <c r="L59" s="399"/>
      <c r="M59" s="399"/>
    </row>
    <row r="60" spans="1:24" ht="15" x14ac:dyDescent="0.25">
      <c r="A60" s="250" t="s">
        <v>159</v>
      </c>
      <c r="B60" s="468">
        <f>'Comp by Inst Reg-counts'!B69</f>
        <v>9492</v>
      </c>
      <c r="C60" s="466">
        <f>'Comp by Inst Reg-counts'!C69/'Comp by Inst Reg-percent'!$B60</f>
        <v>0.50105351875263382</v>
      </c>
      <c r="D60" s="466">
        <f>'Comp by Inst Reg-counts'!D69/'Comp by Inst Reg-percent'!$B60</f>
        <v>0.13548251158870628</v>
      </c>
      <c r="E60" s="466">
        <f>'Comp by Inst Reg-counts'!E69/'Comp by Inst Reg-percent'!$B60</f>
        <v>6.1104087652760222E-2</v>
      </c>
      <c r="F60" s="466">
        <f>'Comp by Inst Reg-counts'!F69/'Comp by Inst Reg-percent'!$B60</f>
        <v>0.30235988200589969</v>
      </c>
      <c r="G60" s="466">
        <f>'Comp by Inst Reg-counts'!G69/'Comp by Inst Reg-percent'!$B60</f>
        <v>0.48999157184997894</v>
      </c>
      <c r="H60" s="466">
        <f>'Comp by Inst Reg-counts'!H69/'Comp by Inst Reg-percent'!$B60</f>
        <v>0.51000842815002112</v>
      </c>
      <c r="I60" s="303"/>
      <c r="J60" s="388" t="s">
        <v>163</v>
      </c>
      <c r="K60" s="399"/>
      <c r="L60" s="399"/>
      <c r="M60" s="399"/>
    </row>
    <row r="61" spans="1:24" x14ac:dyDescent="0.2">
      <c r="A61" s="166"/>
      <c r="B61" s="135"/>
      <c r="C61" s="166"/>
      <c r="D61" s="91"/>
      <c r="E61" s="91"/>
      <c r="H61" s="118"/>
      <c r="I61" s="111"/>
      <c r="J61" s="129"/>
      <c r="K61" s="90"/>
    </row>
    <row r="62" spans="1:24" x14ac:dyDescent="0.2">
      <c r="A62" s="111"/>
      <c r="B62" s="111"/>
      <c r="C62" s="111"/>
      <c r="D62" s="111"/>
      <c r="E62" s="111"/>
      <c r="F62" s="111"/>
      <c r="G62" s="111"/>
      <c r="H62" s="111"/>
      <c r="I62" s="111"/>
      <c r="J62" s="129"/>
      <c r="K62" s="90"/>
    </row>
    <row r="63" spans="1:24" x14ac:dyDescent="0.2">
      <c r="A63" s="111"/>
      <c r="B63" s="111"/>
      <c r="C63" s="111"/>
      <c r="D63" s="111"/>
      <c r="E63" s="111"/>
      <c r="F63" s="111"/>
      <c r="G63" s="111"/>
      <c r="H63" s="111"/>
      <c r="I63" s="90"/>
      <c r="J63" s="129"/>
      <c r="K63" s="90"/>
    </row>
    <row r="64" spans="1:24" x14ac:dyDescent="0.2">
      <c r="A64" s="111"/>
      <c r="B64" s="111"/>
      <c r="C64" s="111"/>
      <c r="D64" s="111"/>
      <c r="E64" s="111"/>
      <c r="F64" s="111"/>
      <c r="G64" s="111"/>
      <c r="H64" s="111"/>
      <c r="I64" s="137"/>
      <c r="J64" s="129"/>
      <c r="K64" s="90"/>
    </row>
    <row r="65" spans="1:11" x14ac:dyDescent="0.2">
      <c r="A65" s="111"/>
      <c r="B65" s="111"/>
      <c r="C65" s="111"/>
      <c r="D65" s="111"/>
      <c r="E65" s="111"/>
      <c r="F65" s="111"/>
      <c r="G65" s="111"/>
      <c r="H65" s="111"/>
      <c r="I65" s="137"/>
      <c r="J65" s="129"/>
      <c r="K65" s="129"/>
    </row>
    <row r="66" spans="1:11" x14ac:dyDescent="0.2">
      <c r="A66" s="111"/>
      <c r="B66" s="111"/>
      <c r="C66" s="111"/>
      <c r="D66" s="111"/>
      <c r="E66" s="111"/>
      <c r="F66" s="111"/>
      <c r="G66" s="111"/>
      <c r="H66" s="111"/>
      <c r="I66" s="68"/>
      <c r="J66" s="129"/>
    </row>
    <row r="67" spans="1:11" x14ac:dyDescent="0.2">
      <c r="A67" s="111"/>
      <c r="B67" s="111"/>
      <c r="C67" s="111"/>
      <c r="D67" s="111"/>
      <c r="E67" s="111"/>
      <c r="F67" s="111"/>
      <c r="G67" s="111"/>
      <c r="H67" s="111"/>
      <c r="I67" s="167"/>
    </row>
    <row r="68" spans="1:11" x14ac:dyDescent="0.2">
      <c r="A68" s="111"/>
      <c r="B68" s="111"/>
      <c r="C68" s="111"/>
      <c r="D68" s="111"/>
      <c r="E68" s="111"/>
      <c r="F68" s="111"/>
      <c r="G68" s="111"/>
      <c r="H68" s="111"/>
      <c r="I68" s="167"/>
    </row>
    <row r="69" spans="1:11" x14ac:dyDescent="0.2">
      <c r="A69" s="111"/>
      <c r="B69" s="111"/>
      <c r="C69" s="111"/>
      <c r="D69" s="111"/>
      <c r="E69" s="111"/>
      <c r="F69" s="111"/>
      <c r="G69" s="111"/>
      <c r="H69" s="111"/>
      <c r="I69" s="167"/>
    </row>
    <row r="70" spans="1:11" x14ac:dyDescent="0.2">
      <c r="A70" s="111"/>
      <c r="B70" s="111"/>
      <c r="C70" s="111"/>
      <c r="D70" s="111"/>
      <c r="E70" s="111"/>
      <c r="F70" s="111"/>
      <c r="G70" s="111"/>
      <c r="H70" s="111"/>
      <c r="I70" s="167"/>
    </row>
    <row r="71" spans="1:11" x14ac:dyDescent="0.2">
      <c r="A71" s="111"/>
      <c r="B71" s="111"/>
      <c r="C71" s="111"/>
      <c r="D71" s="111"/>
      <c r="E71" s="111"/>
      <c r="F71" s="111"/>
      <c r="G71" s="111"/>
      <c r="H71" s="111"/>
      <c r="I71" s="167"/>
    </row>
    <row r="72" spans="1:11" x14ac:dyDescent="0.2">
      <c r="A72" s="111"/>
      <c r="B72" s="111"/>
      <c r="C72" s="111"/>
      <c r="D72" s="111"/>
      <c r="E72" s="111"/>
      <c r="F72" s="111"/>
      <c r="G72" s="111"/>
      <c r="H72" s="111"/>
      <c r="I72" s="167"/>
    </row>
    <row r="73" spans="1:11" x14ac:dyDescent="0.2">
      <c r="A73" s="111"/>
      <c r="B73" s="111"/>
      <c r="C73" s="111"/>
      <c r="D73" s="111"/>
      <c r="E73" s="111"/>
      <c r="F73" s="111"/>
      <c r="G73" s="111"/>
      <c r="H73" s="111"/>
      <c r="I73" s="167"/>
    </row>
    <row r="74" spans="1:11" x14ac:dyDescent="0.2">
      <c r="A74" s="111"/>
      <c r="B74" s="111"/>
      <c r="C74" s="111"/>
      <c r="D74" s="111"/>
      <c r="E74" s="111"/>
      <c r="F74" s="111"/>
      <c r="G74" s="111"/>
      <c r="H74" s="111"/>
      <c r="I74" s="167"/>
      <c r="K74" s="168"/>
    </row>
    <row r="75" spans="1:11" x14ac:dyDescent="0.2">
      <c r="A75" s="111"/>
      <c r="B75" s="111"/>
      <c r="C75" s="111"/>
      <c r="D75" s="111"/>
      <c r="E75" s="111"/>
      <c r="F75" s="111"/>
      <c r="G75" s="111"/>
      <c r="H75" s="111"/>
      <c r="I75" s="167"/>
      <c r="J75" s="168"/>
    </row>
    <row r="76" spans="1:11" x14ac:dyDescent="0.2">
      <c r="A76" s="157" t="s">
        <v>236</v>
      </c>
    </row>
    <row r="77" spans="1:11" x14ac:dyDescent="0.2">
      <c r="A77" s="12" t="s">
        <v>196</v>
      </c>
    </row>
    <row r="78" spans="1:11" x14ac:dyDescent="0.2">
      <c r="A78" s="12" t="s">
        <v>244</v>
      </c>
      <c r="J78" s="14" t="s">
        <v>31</v>
      </c>
    </row>
  </sheetData>
  <mergeCells count="8">
    <mergeCell ref="A10:H11"/>
    <mergeCell ref="A53:H53"/>
    <mergeCell ref="A54:H54"/>
    <mergeCell ref="A1:K1"/>
    <mergeCell ref="A2:K2"/>
    <mergeCell ref="A3:K3"/>
    <mergeCell ref="A4:K8"/>
    <mergeCell ref="A52:K52"/>
  </mergeCells>
  <hyperlinks>
    <hyperlink ref="J78" location="Contents!A1" display="Back to Contents"/>
  </hyperlinks>
  <pageMargins left="0.25" right="0.25" top="0.75" bottom="0.75" header="0.3" footer="0.3"/>
  <pageSetup scale="5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4"/>
  <sheetViews>
    <sheetView workbookViewId="0">
      <selection activeCell="A2" sqref="A2:M2"/>
    </sheetView>
  </sheetViews>
  <sheetFormatPr defaultColWidth="9.140625" defaultRowHeight="15" x14ac:dyDescent="0.25"/>
  <cols>
    <col min="1" max="1" width="12.7109375" style="12" customWidth="1"/>
    <col min="2" max="3" width="9.140625" style="12"/>
    <col min="4" max="4" width="10" style="12" bestFit="1" customWidth="1"/>
    <col min="5" max="5" width="9.140625" style="12" customWidth="1"/>
    <col min="6" max="13" width="9.140625" style="12"/>
    <col min="14" max="14" width="2.42578125" style="12" customWidth="1"/>
    <col min="15" max="15" width="9.140625" style="12"/>
    <col min="16" max="16384" width="9.140625" style="197"/>
  </cols>
  <sheetData>
    <row r="1" spans="1:15" ht="15" customHeight="1" x14ac:dyDescent="0.25">
      <c r="A1" s="654" t="s">
        <v>67</v>
      </c>
      <c r="B1" s="654"/>
      <c r="C1" s="654"/>
      <c r="D1" s="654"/>
      <c r="E1" s="654"/>
      <c r="F1" s="654"/>
      <c r="G1" s="654"/>
      <c r="H1" s="654"/>
      <c r="I1" s="654"/>
      <c r="J1" s="654"/>
      <c r="K1" s="654"/>
      <c r="L1" s="654"/>
      <c r="M1" s="654"/>
    </row>
    <row r="2" spans="1:15" ht="15" customHeight="1" x14ac:dyDescent="0.25">
      <c r="A2" s="655"/>
      <c r="B2" s="655"/>
      <c r="C2" s="655"/>
      <c r="D2" s="655"/>
      <c r="E2" s="655"/>
      <c r="F2" s="655"/>
      <c r="G2" s="655"/>
      <c r="H2" s="655"/>
      <c r="I2" s="655"/>
      <c r="J2" s="655"/>
      <c r="K2" s="655"/>
      <c r="L2" s="655"/>
      <c r="M2" s="655"/>
      <c r="N2" s="90"/>
    </row>
    <row r="3" spans="1:15" ht="15" customHeight="1" x14ac:dyDescent="0.25">
      <c r="A3" s="517" t="s">
        <v>202</v>
      </c>
      <c r="B3" s="518"/>
      <c r="C3" s="518"/>
      <c r="D3" s="518"/>
      <c r="E3" s="518"/>
      <c r="F3" s="518"/>
      <c r="G3" s="518"/>
      <c r="H3" s="518"/>
      <c r="I3" s="518"/>
      <c r="J3" s="518"/>
      <c r="K3" s="518"/>
      <c r="L3" s="518"/>
      <c r="M3" s="519"/>
      <c r="N3" s="90"/>
      <c r="O3" s="129"/>
    </row>
    <row r="4" spans="1:15" ht="15" customHeight="1" x14ac:dyDescent="0.25">
      <c r="A4" s="656" t="s">
        <v>376</v>
      </c>
      <c r="B4" s="656"/>
      <c r="C4" s="656"/>
      <c r="D4" s="656"/>
      <c r="E4" s="656"/>
      <c r="F4" s="656"/>
      <c r="G4" s="656"/>
      <c r="H4" s="656"/>
      <c r="I4" s="656"/>
      <c r="J4" s="656"/>
      <c r="K4" s="656"/>
      <c r="L4" s="656"/>
      <c r="M4" s="656"/>
      <c r="N4" s="90"/>
      <c r="O4" s="129"/>
    </row>
    <row r="5" spans="1:15" ht="15" customHeight="1" x14ac:dyDescent="0.25">
      <c r="A5" s="656"/>
      <c r="B5" s="656"/>
      <c r="C5" s="656"/>
      <c r="D5" s="656"/>
      <c r="E5" s="656"/>
      <c r="F5" s="656"/>
      <c r="G5" s="656"/>
      <c r="H5" s="656"/>
      <c r="I5" s="656"/>
      <c r="J5" s="656"/>
      <c r="K5" s="656"/>
      <c r="L5" s="656"/>
      <c r="M5" s="656"/>
    </row>
    <row r="6" spans="1:15" ht="15" customHeight="1" x14ac:dyDescent="0.25">
      <c r="A6" s="656"/>
      <c r="B6" s="656"/>
      <c r="C6" s="656"/>
      <c r="D6" s="656"/>
      <c r="E6" s="656"/>
      <c r="F6" s="656"/>
      <c r="G6" s="656"/>
      <c r="H6" s="656"/>
      <c r="I6" s="656"/>
      <c r="J6" s="656"/>
      <c r="K6" s="656"/>
      <c r="L6" s="656"/>
      <c r="M6" s="656"/>
    </row>
    <row r="7" spans="1:15" ht="15" customHeight="1" x14ac:dyDescent="0.25">
      <c r="A7" s="656"/>
      <c r="B7" s="656"/>
      <c r="C7" s="656"/>
      <c r="D7" s="656"/>
      <c r="E7" s="656"/>
      <c r="F7" s="656"/>
      <c r="G7" s="656"/>
      <c r="H7" s="656"/>
      <c r="I7" s="656"/>
      <c r="J7" s="656"/>
      <c r="K7" s="656"/>
      <c r="L7" s="656"/>
      <c r="M7" s="656"/>
    </row>
    <row r="8" spans="1:15" ht="15" customHeight="1" x14ac:dyDescent="0.25">
      <c r="A8" s="656"/>
      <c r="B8" s="656"/>
      <c r="C8" s="656"/>
      <c r="D8" s="656"/>
      <c r="E8" s="656"/>
      <c r="F8" s="656"/>
      <c r="G8" s="656"/>
      <c r="H8" s="656"/>
      <c r="I8" s="656"/>
      <c r="J8" s="656"/>
      <c r="K8" s="656"/>
      <c r="L8" s="656"/>
      <c r="M8" s="656"/>
    </row>
    <row r="9" spans="1:15" ht="15" customHeight="1" x14ac:dyDescent="0.25">
      <c r="B9" s="129"/>
      <c r="C9" s="129"/>
      <c r="D9" s="129"/>
      <c r="E9" s="129"/>
      <c r="F9" s="129"/>
      <c r="G9" s="129"/>
    </row>
    <row r="10" spans="1:15" x14ac:dyDescent="0.25">
      <c r="A10" s="657" t="s">
        <v>392</v>
      </c>
      <c r="B10" s="657"/>
      <c r="C10" s="657"/>
      <c r="D10" s="657"/>
      <c r="E10" s="657"/>
      <c r="F10" s="657"/>
      <c r="G10" s="657"/>
      <c r="H10" s="657"/>
      <c r="I10" s="657"/>
      <c r="J10" s="657"/>
      <c r="K10" s="657"/>
      <c r="L10" s="657"/>
      <c r="M10" s="657"/>
    </row>
    <row r="11" spans="1:15" x14ac:dyDescent="0.25">
      <c r="F11" s="51"/>
    </row>
    <row r="12" spans="1:15" ht="26.25" x14ac:dyDescent="0.25">
      <c r="A12" s="53" t="s">
        <v>7</v>
      </c>
      <c r="B12" s="62" t="s">
        <v>245</v>
      </c>
      <c r="C12" s="54" t="s">
        <v>8</v>
      </c>
      <c r="D12" s="54" t="s">
        <v>10</v>
      </c>
      <c r="E12" s="54" t="s">
        <v>9</v>
      </c>
      <c r="F12" s="52"/>
    </row>
    <row r="13" spans="1:15" x14ac:dyDescent="0.25">
      <c r="A13" s="648" t="s">
        <v>11</v>
      </c>
      <c r="B13" s="651" t="s">
        <v>3</v>
      </c>
      <c r="C13" s="55" t="s">
        <v>12</v>
      </c>
      <c r="D13" s="175">
        <v>0.74314430244941421</v>
      </c>
      <c r="E13" s="375">
        <v>15024</v>
      </c>
      <c r="F13" s="49"/>
    </row>
    <row r="14" spans="1:15" x14ac:dyDescent="0.25">
      <c r="A14" s="649"/>
      <c r="B14" s="652"/>
      <c r="C14" s="55" t="s">
        <v>13</v>
      </c>
      <c r="D14" s="175">
        <v>0.64131328995587467</v>
      </c>
      <c r="E14" s="375">
        <v>13371</v>
      </c>
      <c r="F14" s="49"/>
    </row>
    <row r="15" spans="1:15" x14ac:dyDescent="0.25">
      <c r="A15" s="649"/>
      <c r="B15" s="653"/>
      <c r="C15" s="55"/>
      <c r="D15" s="175"/>
      <c r="E15" s="375"/>
      <c r="F15" s="49"/>
    </row>
    <row r="16" spans="1:15" ht="15" customHeight="1" x14ac:dyDescent="0.25">
      <c r="A16" s="649"/>
      <c r="B16" s="651" t="s">
        <v>5</v>
      </c>
      <c r="C16" s="55" t="s">
        <v>12</v>
      </c>
      <c r="D16" s="175">
        <v>0.58735191056232272</v>
      </c>
      <c r="E16" s="375">
        <v>11986</v>
      </c>
      <c r="F16" s="49"/>
    </row>
    <row r="17" spans="1:13" x14ac:dyDescent="0.25">
      <c r="A17" s="649"/>
      <c r="B17" s="652"/>
      <c r="C17" s="55" t="s">
        <v>13</v>
      </c>
      <c r="D17" s="175">
        <v>0.47233914612146727</v>
      </c>
      <c r="E17" s="375">
        <v>9978</v>
      </c>
      <c r="F17" s="49"/>
    </row>
    <row r="18" spans="1:13" x14ac:dyDescent="0.25">
      <c r="A18" s="649"/>
      <c r="B18" s="653"/>
      <c r="C18" s="55"/>
      <c r="D18" s="175"/>
      <c r="E18" s="375"/>
      <c r="F18" s="49"/>
    </row>
    <row r="19" spans="1:13" ht="15" customHeight="1" x14ac:dyDescent="0.25">
      <c r="A19" s="649"/>
      <c r="B19" s="651" t="s">
        <v>4</v>
      </c>
      <c r="C19" s="55" t="s">
        <v>12</v>
      </c>
      <c r="D19" s="175">
        <v>0.48476936466492604</v>
      </c>
      <c r="E19" s="375">
        <v>5745</v>
      </c>
      <c r="F19" s="49"/>
    </row>
    <row r="20" spans="1:13" x14ac:dyDescent="0.25">
      <c r="A20" s="649"/>
      <c r="B20" s="652"/>
      <c r="C20" s="55" t="s">
        <v>13</v>
      </c>
      <c r="D20" s="175">
        <v>0.36019952743502232</v>
      </c>
      <c r="E20" s="375">
        <v>3809</v>
      </c>
      <c r="F20" s="49"/>
    </row>
    <row r="21" spans="1:13" x14ac:dyDescent="0.25">
      <c r="A21" s="649"/>
      <c r="B21" s="653"/>
      <c r="C21" s="55"/>
      <c r="D21" s="175"/>
      <c r="E21" s="375"/>
      <c r="F21" s="49"/>
    </row>
    <row r="22" spans="1:13" x14ac:dyDescent="0.25">
      <c r="A22" s="649"/>
      <c r="B22" s="651" t="s">
        <v>16</v>
      </c>
      <c r="C22" s="55" t="s">
        <v>12</v>
      </c>
      <c r="D22" s="177">
        <v>0.76011701608971238</v>
      </c>
      <c r="E22" s="134">
        <v>4102</v>
      </c>
      <c r="F22" s="49"/>
    </row>
    <row r="23" spans="1:13" x14ac:dyDescent="0.25">
      <c r="A23" s="650"/>
      <c r="B23" s="653"/>
      <c r="C23" s="55" t="s">
        <v>13</v>
      </c>
      <c r="D23" s="165">
        <v>0.66257526632700325</v>
      </c>
      <c r="E23" s="134">
        <v>4318</v>
      </c>
      <c r="F23" s="49"/>
    </row>
    <row r="24" spans="1:13" ht="15" customHeight="1" x14ac:dyDescent="0.25">
      <c r="A24" s="658" t="s">
        <v>67</v>
      </c>
      <c r="B24" s="651" t="s">
        <v>3</v>
      </c>
      <c r="C24" s="55" t="s">
        <v>12</v>
      </c>
      <c r="D24" s="374">
        <v>0.87963121051732973</v>
      </c>
      <c r="E24" s="375">
        <v>5857</v>
      </c>
      <c r="F24" s="49"/>
    </row>
    <row r="25" spans="1:13" ht="15" customHeight="1" x14ac:dyDescent="0.25">
      <c r="A25" s="659"/>
      <c r="B25" s="652"/>
      <c r="C25" s="55" t="s">
        <v>13</v>
      </c>
      <c r="D25" s="374">
        <v>0.79292527821939585</v>
      </c>
      <c r="E25" s="375">
        <v>5032</v>
      </c>
    </row>
    <row r="26" spans="1:13" x14ac:dyDescent="0.25">
      <c r="A26" s="659"/>
      <c r="B26" s="653"/>
      <c r="C26" s="55"/>
      <c r="D26" s="374"/>
      <c r="E26" s="375"/>
    </row>
    <row r="27" spans="1:13" x14ac:dyDescent="0.25">
      <c r="A27" s="659"/>
      <c r="B27" s="651" t="s">
        <v>5</v>
      </c>
      <c r="C27" s="55" t="s">
        <v>12</v>
      </c>
      <c r="D27" s="374">
        <v>0.78455445544554459</v>
      </c>
      <c r="E27" s="375">
        <v>2525</v>
      </c>
    </row>
    <row r="28" spans="1:13" x14ac:dyDescent="0.25">
      <c r="A28" s="659"/>
      <c r="B28" s="652"/>
      <c r="C28" s="55" t="s">
        <v>13</v>
      </c>
      <c r="D28" s="374">
        <v>0.67472306143001004</v>
      </c>
      <c r="E28" s="375">
        <v>1986</v>
      </c>
      <c r="F28" s="178"/>
      <c r="G28" s="178"/>
      <c r="H28" s="178"/>
      <c r="I28" s="178"/>
      <c r="J28" s="178"/>
      <c r="K28" s="178"/>
      <c r="L28" s="178"/>
      <c r="M28" s="178"/>
    </row>
    <row r="29" spans="1:13" x14ac:dyDescent="0.25">
      <c r="A29" s="659"/>
      <c r="B29" s="653"/>
      <c r="C29" s="55"/>
      <c r="D29" s="374"/>
      <c r="E29" s="375"/>
      <c r="F29" s="661"/>
    </row>
    <row r="30" spans="1:13" ht="15" customHeight="1" x14ac:dyDescent="0.25">
      <c r="A30" s="659"/>
      <c r="B30" s="651" t="s">
        <v>4</v>
      </c>
      <c r="C30" s="55" t="s">
        <v>12</v>
      </c>
      <c r="D30" s="374">
        <v>0.72376543209876543</v>
      </c>
      <c r="E30" s="375">
        <v>648</v>
      </c>
      <c r="F30" s="661"/>
    </row>
    <row r="31" spans="1:13" x14ac:dyDescent="0.25">
      <c r="A31" s="659"/>
      <c r="B31" s="652"/>
      <c r="C31" s="55" t="s">
        <v>13</v>
      </c>
      <c r="D31" s="374">
        <v>0.55472636815920395</v>
      </c>
      <c r="E31" s="375">
        <v>402</v>
      </c>
      <c r="F31" s="49"/>
    </row>
    <row r="32" spans="1:13" x14ac:dyDescent="0.25">
      <c r="A32" s="659"/>
      <c r="B32" s="653"/>
      <c r="C32" s="55"/>
      <c r="D32" s="374"/>
      <c r="E32" s="375"/>
      <c r="F32" s="49"/>
    </row>
    <row r="33" spans="1:14" ht="15" customHeight="1" x14ac:dyDescent="0.25">
      <c r="A33" s="659"/>
      <c r="B33" s="651" t="s">
        <v>16</v>
      </c>
      <c r="C33" s="55" t="s">
        <v>12</v>
      </c>
      <c r="D33" s="376">
        <v>0.8865096359743041</v>
      </c>
      <c r="E33" s="134">
        <v>1401</v>
      </c>
      <c r="F33" s="49"/>
    </row>
    <row r="34" spans="1:14" x14ac:dyDescent="0.25">
      <c r="A34" s="660"/>
      <c r="B34" s="653"/>
      <c r="C34" s="55" t="s">
        <v>13</v>
      </c>
      <c r="D34" s="377">
        <v>0.83519761372110368</v>
      </c>
      <c r="E34" s="134">
        <v>1341</v>
      </c>
      <c r="F34" s="49"/>
    </row>
    <row r="35" spans="1:14" x14ac:dyDescent="0.25">
      <c r="F35" s="49"/>
    </row>
    <row r="36" spans="1:14" x14ac:dyDescent="0.25">
      <c r="A36" s="12" t="s">
        <v>30</v>
      </c>
      <c r="F36" s="49"/>
    </row>
    <row r="37" spans="1:14" x14ac:dyDescent="0.25">
      <c r="F37" s="49"/>
    </row>
    <row r="38" spans="1:14" x14ac:dyDescent="0.25">
      <c r="F38" s="49"/>
    </row>
    <row r="39" spans="1:14" x14ac:dyDescent="0.25">
      <c r="F39" s="49"/>
    </row>
    <row r="40" spans="1:14" x14ac:dyDescent="0.25">
      <c r="F40" s="49"/>
    </row>
    <row r="41" spans="1:14" x14ac:dyDescent="0.25">
      <c r="A41" s="657" t="s">
        <v>393</v>
      </c>
      <c r="B41" s="657"/>
      <c r="C41" s="657"/>
      <c r="D41" s="657"/>
      <c r="E41" s="657"/>
      <c r="F41" s="657"/>
      <c r="G41" s="657"/>
      <c r="H41" s="657"/>
      <c r="I41" s="657"/>
      <c r="J41" s="657"/>
      <c r="K41" s="657"/>
      <c r="L41" s="657"/>
      <c r="M41" s="657"/>
      <c r="N41" s="13"/>
    </row>
    <row r="42" spans="1:14" x14ac:dyDescent="0.25">
      <c r="F42" s="49"/>
    </row>
    <row r="43" spans="1:14" ht="26.25" x14ac:dyDescent="0.25">
      <c r="A43" s="58" t="s">
        <v>7</v>
      </c>
      <c r="B43" s="62" t="s">
        <v>245</v>
      </c>
      <c r="C43" s="45" t="s">
        <v>8</v>
      </c>
      <c r="D43" s="50" t="s">
        <v>10</v>
      </c>
      <c r="E43" s="50" t="s">
        <v>9</v>
      </c>
      <c r="F43" s="49"/>
    </row>
    <row r="44" spans="1:14" x14ac:dyDescent="0.25">
      <c r="A44" s="658" t="s">
        <v>11</v>
      </c>
      <c r="B44" s="662" t="s">
        <v>3</v>
      </c>
      <c r="C44" s="179" t="s">
        <v>12</v>
      </c>
      <c r="D44" s="175">
        <v>0.40473807140473805</v>
      </c>
      <c r="E44" s="176">
        <v>11988</v>
      </c>
      <c r="F44" s="49"/>
    </row>
    <row r="45" spans="1:14" x14ac:dyDescent="0.25">
      <c r="A45" s="659"/>
      <c r="B45" s="663"/>
      <c r="C45" s="179" t="s">
        <v>13</v>
      </c>
      <c r="D45" s="175">
        <v>0.35261044176706829</v>
      </c>
      <c r="E45" s="176">
        <v>11205</v>
      </c>
      <c r="F45" s="49"/>
    </row>
    <row r="46" spans="1:14" x14ac:dyDescent="0.25">
      <c r="A46" s="659"/>
      <c r="B46" s="664"/>
      <c r="C46" s="179"/>
      <c r="D46" s="175"/>
      <c r="E46" s="176"/>
    </row>
    <row r="47" spans="1:14" x14ac:dyDescent="0.25">
      <c r="A47" s="659"/>
      <c r="B47" s="662" t="s">
        <v>5</v>
      </c>
      <c r="C47" s="179" t="s">
        <v>12</v>
      </c>
      <c r="D47" s="175">
        <v>0.35637240987794494</v>
      </c>
      <c r="E47" s="176">
        <v>14092</v>
      </c>
    </row>
    <row r="48" spans="1:14" x14ac:dyDescent="0.25">
      <c r="A48" s="659"/>
      <c r="B48" s="663"/>
      <c r="C48" s="179" t="s">
        <v>13</v>
      </c>
      <c r="D48" s="175">
        <v>0.31103934732727118</v>
      </c>
      <c r="E48" s="176">
        <v>11767</v>
      </c>
    </row>
    <row r="49" spans="1:5" x14ac:dyDescent="0.25">
      <c r="A49" s="659"/>
      <c r="B49" s="665"/>
      <c r="C49" s="179"/>
      <c r="D49" s="175"/>
      <c r="E49" s="176"/>
    </row>
    <row r="50" spans="1:5" ht="15" customHeight="1" x14ac:dyDescent="0.25">
      <c r="A50" s="659"/>
      <c r="B50" s="666" t="s">
        <v>4</v>
      </c>
      <c r="C50" s="180" t="s">
        <v>12</v>
      </c>
      <c r="D50" s="175">
        <v>0.21193287756370416</v>
      </c>
      <c r="E50" s="176">
        <v>4827</v>
      </c>
    </row>
    <row r="51" spans="1:5" ht="15" customHeight="1" x14ac:dyDescent="0.25">
      <c r="A51" s="659"/>
      <c r="B51" s="667"/>
      <c r="C51" s="181" t="s">
        <v>13</v>
      </c>
      <c r="D51" s="175">
        <v>0.17188219052001841</v>
      </c>
      <c r="E51" s="176">
        <v>4346</v>
      </c>
    </row>
    <row r="52" spans="1:5" x14ac:dyDescent="0.25">
      <c r="A52" s="659"/>
      <c r="B52" s="668"/>
      <c r="C52" s="55"/>
      <c r="D52" s="175"/>
      <c r="E52" s="176"/>
    </row>
    <row r="53" spans="1:5" x14ac:dyDescent="0.25">
      <c r="A53" s="659"/>
      <c r="B53" s="669" t="s">
        <v>16</v>
      </c>
      <c r="C53" s="55" t="s">
        <v>12</v>
      </c>
      <c r="D53" s="177">
        <v>0.41366102776891156</v>
      </c>
      <c r="E53" s="124">
        <v>3133</v>
      </c>
    </row>
    <row r="54" spans="1:5" x14ac:dyDescent="0.25">
      <c r="A54" s="660"/>
      <c r="B54" s="670"/>
      <c r="C54" s="55" t="s">
        <v>13</v>
      </c>
      <c r="D54" s="165">
        <v>0.34108040201005024</v>
      </c>
      <c r="E54" s="124">
        <v>3184</v>
      </c>
    </row>
    <row r="55" spans="1:5" x14ac:dyDescent="0.25">
      <c r="A55" s="658" t="s">
        <v>67</v>
      </c>
      <c r="B55" s="671" t="s">
        <v>3</v>
      </c>
      <c r="C55" s="182" t="s">
        <v>12</v>
      </c>
      <c r="D55" s="374">
        <v>0.38039673278879815</v>
      </c>
      <c r="E55" s="375">
        <v>1714</v>
      </c>
    </row>
    <row r="56" spans="1:5" x14ac:dyDescent="0.25">
      <c r="A56" s="659"/>
      <c r="B56" s="663"/>
      <c r="C56" s="179" t="s">
        <v>13</v>
      </c>
      <c r="D56" s="374">
        <v>0.3452914798206278</v>
      </c>
      <c r="E56" s="375">
        <v>2007</v>
      </c>
    </row>
    <row r="57" spans="1:5" x14ac:dyDescent="0.25">
      <c r="A57" s="659"/>
      <c r="B57" s="665"/>
      <c r="C57" s="179"/>
      <c r="D57" s="374"/>
      <c r="E57" s="375"/>
    </row>
    <row r="58" spans="1:5" x14ac:dyDescent="0.25">
      <c r="A58" s="659"/>
      <c r="B58" s="671" t="s">
        <v>5</v>
      </c>
      <c r="C58" s="179" t="s">
        <v>12</v>
      </c>
      <c r="D58" s="374">
        <v>0.36415094339622639</v>
      </c>
      <c r="E58" s="375">
        <v>1060</v>
      </c>
    </row>
    <row r="59" spans="1:5" x14ac:dyDescent="0.25">
      <c r="A59" s="659"/>
      <c r="B59" s="663"/>
      <c r="C59" s="179" t="s">
        <v>13</v>
      </c>
      <c r="D59" s="374">
        <v>0.30264279624893436</v>
      </c>
      <c r="E59" s="375">
        <v>1173</v>
      </c>
    </row>
    <row r="60" spans="1:5" x14ac:dyDescent="0.25">
      <c r="A60" s="659"/>
      <c r="B60" s="665"/>
      <c r="C60" s="179"/>
      <c r="D60" s="374"/>
      <c r="E60" s="375"/>
    </row>
    <row r="61" spans="1:5" ht="15" customHeight="1" x14ac:dyDescent="0.25">
      <c r="A61" s="659"/>
      <c r="B61" s="666" t="s">
        <v>4</v>
      </c>
      <c r="C61" s="181" t="s">
        <v>12</v>
      </c>
      <c r="D61" s="374">
        <v>0.15692307692307692</v>
      </c>
      <c r="E61" s="375">
        <v>650</v>
      </c>
    </row>
    <row r="62" spans="1:5" ht="15" customHeight="1" x14ac:dyDescent="0.25">
      <c r="A62" s="659"/>
      <c r="B62" s="667"/>
      <c r="C62" s="83" t="s">
        <v>13</v>
      </c>
      <c r="D62" s="374">
        <v>0.13649425287356323</v>
      </c>
      <c r="E62" s="375">
        <v>696</v>
      </c>
    </row>
    <row r="63" spans="1:5" x14ac:dyDescent="0.25">
      <c r="A63" s="659"/>
      <c r="B63" s="668"/>
      <c r="C63" s="112"/>
      <c r="D63" s="374"/>
      <c r="E63" s="375"/>
    </row>
    <row r="64" spans="1:5" x14ac:dyDescent="0.25">
      <c r="A64" s="659"/>
      <c r="B64" s="666" t="s">
        <v>16</v>
      </c>
      <c r="C64" s="55" t="s">
        <v>12</v>
      </c>
      <c r="D64" s="376">
        <v>0.39189189189189189</v>
      </c>
      <c r="E64" s="155">
        <v>444</v>
      </c>
    </row>
    <row r="65" spans="1:12" x14ac:dyDescent="0.25">
      <c r="A65" s="660"/>
      <c r="B65" s="672"/>
      <c r="C65" s="55" t="s">
        <v>13</v>
      </c>
      <c r="D65" s="377">
        <v>0.28183716075156579</v>
      </c>
      <c r="E65" s="155">
        <v>479</v>
      </c>
    </row>
    <row r="72" spans="1:12" x14ac:dyDescent="0.25">
      <c r="A72" s="12" t="s">
        <v>196</v>
      </c>
      <c r="L72" s="14" t="s">
        <v>31</v>
      </c>
    </row>
    <row r="73" spans="1:12" x14ac:dyDescent="0.25">
      <c r="A73" s="12" t="s">
        <v>233</v>
      </c>
    </row>
    <row r="74" spans="1:12" x14ac:dyDescent="0.25">
      <c r="A74" s="12" t="s">
        <v>232</v>
      </c>
    </row>
  </sheetData>
  <mergeCells count="27">
    <mergeCell ref="A55:A65"/>
    <mergeCell ref="B55:B57"/>
    <mergeCell ref="B58:B60"/>
    <mergeCell ref="B61:B63"/>
    <mergeCell ref="B64:B65"/>
    <mergeCell ref="A41:M41"/>
    <mergeCell ref="A44:A54"/>
    <mergeCell ref="B44:B46"/>
    <mergeCell ref="B47:B49"/>
    <mergeCell ref="B50:B52"/>
    <mergeCell ref="B53:B54"/>
    <mergeCell ref="A24:A34"/>
    <mergeCell ref="B24:B26"/>
    <mergeCell ref="B27:B29"/>
    <mergeCell ref="F29:F30"/>
    <mergeCell ref="B30:B32"/>
    <mergeCell ref="B33:B34"/>
    <mergeCell ref="A1:M1"/>
    <mergeCell ref="A2:M2"/>
    <mergeCell ref="A3:M3"/>
    <mergeCell ref="A4:M8"/>
    <mergeCell ref="A10:M10"/>
    <mergeCell ref="A13:A23"/>
    <mergeCell ref="B13:B15"/>
    <mergeCell ref="B16:B18"/>
    <mergeCell ref="B19:B21"/>
    <mergeCell ref="B22:B23"/>
  </mergeCells>
  <hyperlinks>
    <hyperlink ref="L72" location="Contents!A1" display="Back to Contents"/>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41"/>
  <sheetViews>
    <sheetView zoomScaleNormal="100" zoomScaleSheetLayoutView="100" workbookViewId="0">
      <selection activeCell="A64" sqref="A64"/>
    </sheetView>
  </sheetViews>
  <sheetFormatPr defaultColWidth="9.140625" defaultRowHeight="14.25" x14ac:dyDescent="0.2"/>
  <cols>
    <col min="1" max="1" width="14.42578125" style="12" customWidth="1"/>
    <col min="2" max="2" width="18.85546875" style="12" customWidth="1"/>
    <col min="3" max="3" width="16.42578125" style="12" customWidth="1"/>
    <col min="4" max="5" width="12.7109375" style="12" customWidth="1"/>
    <col min="6" max="6" width="13.28515625" style="12" customWidth="1"/>
    <col min="7" max="7" width="12.140625" style="12" customWidth="1"/>
    <col min="8" max="8" width="13.85546875" style="12" customWidth="1"/>
    <col min="9" max="9" width="12.7109375" style="12" customWidth="1"/>
    <col min="10" max="10" width="14" style="12" customWidth="1"/>
    <col min="11" max="12" width="12.7109375" style="12" customWidth="1"/>
    <col min="13" max="20" width="12.7109375" style="1" customWidth="1"/>
    <col min="21" max="25" width="9.140625" style="1"/>
    <col min="26" max="26" width="9.140625" style="1" customWidth="1"/>
    <col min="27" max="16384" width="9.140625" style="1"/>
  </cols>
  <sheetData>
    <row r="1" spans="1:15" ht="15" customHeight="1" x14ac:dyDescent="0.2">
      <c r="A1" s="517" t="s">
        <v>67</v>
      </c>
      <c r="B1" s="518"/>
      <c r="C1" s="518"/>
      <c r="D1" s="518"/>
      <c r="E1" s="518"/>
      <c r="F1" s="518"/>
      <c r="G1" s="518"/>
      <c r="H1" s="518"/>
      <c r="I1" s="518"/>
      <c r="J1" s="518"/>
      <c r="K1" s="519"/>
      <c r="L1" s="1"/>
    </row>
    <row r="2" spans="1:15" ht="15" customHeight="1" x14ac:dyDescent="0.2">
      <c r="A2" s="683"/>
      <c r="B2" s="684"/>
      <c r="C2" s="684"/>
      <c r="D2" s="684"/>
      <c r="E2" s="684"/>
      <c r="F2" s="684"/>
      <c r="G2" s="684"/>
      <c r="H2" s="684"/>
      <c r="I2" s="684"/>
      <c r="J2" s="684"/>
      <c r="K2" s="685"/>
      <c r="L2" s="90"/>
      <c r="M2" s="9"/>
      <c r="N2" s="9"/>
      <c r="O2" s="9"/>
    </row>
    <row r="3" spans="1:15" s="88" customFormat="1" ht="15" customHeight="1" x14ac:dyDescent="0.2">
      <c r="A3" s="517" t="s">
        <v>219</v>
      </c>
      <c r="B3" s="518"/>
      <c r="C3" s="518"/>
      <c r="D3" s="518"/>
      <c r="E3" s="518"/>
      <c r="F3" s="518"/>
      <c r="G3" s="518"/>
      <c r="H3" s="518"/>
      <c r="I3" s="518"/>
      <c r="J3" s="518"/>
      <c r="K3" s="519"/>
      <c r="L3" s="129"/>
    </row>
    <row r="4" spans="1:15" s="88" customFormat="1" ht="15" customHeight="1" x14ac:dyDescent="0.2">
      <c r="A4" s="552" t="s">
        <v>378</v>
      </c>
      <c r="B4" s="553"/>
      <c r="C4" s="553"/>
      <c r="D4" s="553"/>
      <c r="E4" s="553"/>
      <c r="F4" s="553"/>
      <c r="G4" s="553"/>
      <c r="H4" s="553"/>
      <c r="I4" s="553"/>
      <c r="J4" s="553"/>
      <c r="K4" s="554"/>
      <c r="L4" s="129"/>
    </row>
    <row r="5" spans="1:15" s="88" customFormat="1" ht="15" customHeight="1" x14ac:dyDescent="0.2">
      <c r="A5" s="555"/>
      <c r="B5" s="556"/>
      <c r="C5" s="556"/>
      <c r="D5" s="556"/>
      <c r="E5" s="556"/>
      <c r="F5" s="556"/>
      <c r="G5" s="556"/>
      <c r="H5" s="556"/>
      <c r="I5" s="556"/>
      <c r="J5" s="556"/>
      <c r="K5" s="557"/>
      <c r="L5" s="129"/>
    </row>
    <row r="6" spans="1:15" s="88" customFormat="1" ht="15" customHeight="1" x14ac:dyDescent="0.2">
      <c r="A6" s="555"/>
      <c r="B6" s="556"/>
      <c r="C6" s="556"/>
      <c r="D6" s="556"/>
      <c r="E6" s="556"/>
      <c r="F6" s="556"/>
      <c r="G6" s="556"/>
      <c r="H6" s="556"/>
      <c r="I6" s="556"/>
      <c r="J6" s="556"/>
      <c r="K6" s="557"/>
      <c r="L6" s="129"/>
    </row>
    <row r="7" spans="1:15" s="88" customFormat="1" ht="15" customHeight="1" x14ac:dyDescent="0.2">
      <c r="A7" s="555"/>
      <c r="B7" s="556"/>
      <c r="C7" s="556"/>
      <c r="D7" s="556"/>
      <c r="E7" s="556"/>
      <c r="F7" s="556"/>
      <c r="G7" s="556"/>
      <c r="H7" s="556"/>
      <c r="I7" s="556"/>
      <c r="J7" s="556"/>
      <c r="K7" s="557"/>
      <c r="L7" s="129"/>
    </row>
    <row r="8" spans="1:15" s="88" customFormat="1" ht="15" customHeight="1" x14ac:dyDescent="0.2">
      <c r="A8" s="558"/>
      <c r="B8" s="559"/>
      <c r="C8" s="559"/>
      <c r="D8" s="559"/>
      <c r="E8" s="559"/>
      <c r="F8" s="559"/>
      <c r="G8" s="559"/>
      <c r="H8" s="559"/>
      <c r="I8" s="559"/>
      <c r="J8" s="559"/>
      <c r="K8" s="560"/>
      <c r="L8" s="129"/>
    </row>
    <row r="9" spans="1:15" s="88" customFormat="1" ht="15" customHeight="1" thickBot="1" x14ac:dyDescent="0.25">
      <c r="A9" s="90"/>
      <c r="B9" s="90"/>
      <c r="C9" s="90"/>
      <c r="D9" s="90"/>
      <c r="E9" s="90"/>
      <c r="F9" s="90"/>
      <c r="G9" s="90"/>
      <c r="H9" s="90"/>
      <c r="I9" s="129"/>
      <c r="J9" s="129"/>
      <c r="K9" s="129"/>
    </row>
    <row r="10" spans="1:15" s="88" customFormat="1" ht="26.25" customHeight="1" x14ac:dyDescent="0.2">
      <c r="A10" s="687" t="s">
        <v>268</v>
      </c>
      <c r="B10" s="688"/>
      <c r="C10" s="688"/>
      <c r="D10" s="688"/>
      <c r="E10" s="689"/>
      <c r="F10" s="132"/>
      <c r="G10" s="91"/>
      <c r="H10" s="90"/>
      <c r="I10" s="129"/>
      <c r="J10" s="129"/>
      <c r="K10" s="129"/>
    </row>
    <row r="11" spans="1:15" s="88" customFormat="1" ht="15" customHeight="1" x14ac:dyDescent="0.2">
      <c r="A11" s="690" t="s">
        <v>197</v>
      </c>
      <c r="B11" s="691"/>
      <c r="C11" s="691"/>
      <c r="D11" s="691"/>
      <c r="E11" s="692"/>
      <c r="F11" s="132"/>
      <c r="G11" s="91"/>
      <c r="H11" s="90"/>
      <c r="I11" s="129"/>
      <c r="J11" s="129"/>
      <c r="K11" s="129"/>
    </row>
    <row r="12" spans="1:15" s="88" customFormat="1" ht="15" customHeight="1" thickBot="1" x14ac:dyDescent="0.25">
      <c r="A12" s="362"/>
      <c r="B12" s="363"/>
      <c r="C12" s="364"/>
      <c r="D12" s="364"/>
      <c r="E12" s="365"/>
      <c r="F12" s="169"/>
      <c r="G12" s="147"/>
      <c r="H12" s="90"/>
      <c r="I12" s="129"/>
      <c r="J12" s="129"/>
      <c r="K12" s="129"/>
    </row>
    <row r="13" spans="1:15" s="88" customFormat="1" ht="15" customHeight="1" thickTop="1" x14ac:dyDescent="0.2">
      <c r="A13" s="366"/>
      <c r="B13" s="448">
        <v>2015</v>
      </c>
      <c r="C13" s="451">
        <v>2016</v>
      </c>
      <c r="D13" s="452">
        <v>2017</v>
      </c>
      <c r="E13" s="367">
        <v>2020</v>
      </c>
      <c r="F13" s="312">
        <v>2025</v>
      </c>
      <c r="G13" s="313">
        <v>2030</v>
      </c>
      <c r="H13" s="169"/>
      <c r="I13" s="147"/>
      <c r="J13" s="90"/>
      <c r="K13" s="129"/>
      <c r="L13" s="129"/>
      <c r="M13" s="129"/>
    </row>
    <row r="14" spans="1:15" s="88" customFormat="1" ht="15" customHeight="1" x14ac:dyDescent="0.2">
      <c r="A14" s="368" t="s">
        <v>67</v>
      </c>
      <c r="B14" s="369">
        <v>0.52364162941509795</v>
      </c>
      <c r="C14" s="369">
        <f>C15/C16</f>
        <v>0.51348991267690458</v>
      </c>
      <c r="D14" s="369">
        <v>0.5164958834330392</v>
      </c>
      <c r="E14" s="400">
        <f>E15/E16</f>
        <v>0.57358711566617859</v>
      </c>
      <c r="F14" s="401">
        <f>F15/F16</f>
        <v>0.60327552439612842</v>
      </c>
      <c r="G14" s="402">
        <f>G15/G16</f>
        <v>0.64280634573304163</v>
      </c>
      <c r="H14" s="169"/>
      <c r="I14" s="147"/>
      <c r="J14" s="90"/>
      <c r="K14" s="129"/>
      <c r="L14" s="129"/>
      <c r="M14" s="129"/>
    </row>
    <row r="15" spans="1:15" s="88" customFormat="1" ht="15" customHeight="1" x14ac:dyDescent="0.2">
      <c r="A15" s="370" t="s">
        <v>273</v>
      </c>
      <c r="B15" s="449">
        <v>16634</v>
      </c>
      <c r="C15" s="449">
        <v>17053</v>
      </c>
      <c r="D15" s="449">
        <v>17440</v>
      </c>
      <c r="E15" s="307">
        <v>19588</v>
      </c>
      <c r="F15" s="127">
        <v>21254</v>
      </c>
      <c r="G15" s="308">
        <v>23501</v>
      </c>
      <c r="H15" s="169"/>
      <c r="I15" s="147"/>
      <c r="J15" s="90"/>
      <c r="K15" s="129"/>
      <c r="L15" s="129"/>
      <c r="M15" s="129"/>
    </row>
    <row r="16" spans="1:15" s="88" customFormat="1" x14ac:dyDescent="0.2">
      <c r="A16" s="370" t="s">
        <v>274</v>
      </c>
      <c r="B16" s="450">
        <v>31766</v>
      </c>
      <c r="C16" s="450">
        <v>33210</v>
      </c>
      <c r="D16" s="450">
        <v>33766</v>
      </c>
      <c r="E16" s="307">
        <v>34150</v>
      </c>
      <c r="F16" s="127">
        <v>35231</v>
      </c>
      <c r="G16" s="308">
        <v>36560</v>
      </c>
      <c r="H16" s="169"/>
      <c r="I16" s="147"/>
      <c r="J16" s="90"/>
      <c r="K16" s="129"/>
      <c r="L16" s="129"/>
      <c r="M16" s="129"/>
      <c r="N16" s="183"/>
      <c r="O16" s="183"/>
    </row>
    <row r="17" spans="1:13" s="88" customFormat="1" ht="15" thickBot="1" x14ac:dyDescent="0.25">
      <c r="A17" s="371" t="s">
        <v>267</v>
      </c>
      <c r="B17" s="372">
        <v>0.52701371778538941</v>
      </c>
      <c r="C17" s="372">
        <v>0.51921667974588326</v>
      </c>
      <c r="D17" s="372">
        <v>0.52342531247434199</v>
      </c>
      <c r="E17" s="373">
        <v>0.57999999999999996</v>
      </c>
      <c r="F17" s="314">
        <v>0.61</v>
      </c>
      <c r="G17" s="315">
        <v>0.65</v>
      </c>
      <c r="H17" s="169"/>
      <c r="I17" s="147"/>
      <c r="J17" s="90"/>
      <c r="K17" s="129"/>
      <c r="L17" s="129"/>
      <c r="M17" s="129"/>
    </row>
    <row r="18" spans="1:13" x14ac:dyDescent="0.2">
      <c r="A18" s="129"/>
      <c r="B18" s="129"/>
      <c r="C18" s="129"/>
      <c r="D18" s="184"/>
      <c r="E18" s="129"/>
      <c r="F18" s="129"/>
      <c r="G18" s="129"/>
      <c r="H18" s="129"/>
      <c r="I18" s="129"/>
      <c r="J18" s="129"/>
      <c r="K18" s="129"/>
      <c r="L18" s="1"/>
    </row>
    <row r="19" spans="1:13" s="263" customFormat="1" x14ac:dyDescent="0.2">
      <c r="A19" s="251" t="s">
        <v>397</v>
      </c>
      <c r="B19" s="258"/>
      <c r="C19" s="258"/>
      <c r="D19" s="258"/>
      <c r="E19" s="261"/>
      <c r="F19" s="258"/>
      <c r="G19" s="258"/>
      <c r="H19" s="262"/>
      <c r="I19" s="262"/>
      <c r="J19" s="258"/>
      <c r="K19" s="259"/>
      <c r="L19" s="129"/>
      <c r="M19" s="183"/>
    </row>
    <row r="20" spans="1:13" ht="15" thickBot="1" x14ac:dyDescent="0.25">
      <c r="A20" s="124"/>
      <c r="B20" s="686" t="s">
        <v>212</v>
      </c>
      <c r="C20" s="686"/>
      <c r="D20" s="686"/>
      <c r="E20" s="686"/>
      <c r="F20" s="686"/>
      <c r="G20" s="686"/>
      <c r="H20" s="693" t="s">
        <v>262</v>
      </c>
      <c r="I20" s="693"/>
      <c r="J20" s="693"/>
      <c r="K20" s="693"/>
      <c r="L20" s="129"/>
      <c r="M20" s="88"/>
    </row>
    <row r="21" spans="1:13" ht="38.25" x14ac:dyDescent="0.2">
      <c r="A21" s="264"/>
      <c r="B21" s="265" t="s">
        <v>166</v>
      </c>
      <c r="C21" s="266" t="s">
        <v>211</v>
      </c>
      <c r="D21" s="271" t="s">
        <v>246</v>
      </c>
      <c r="E21" s="272" t="s">
        <v>247</v>
      </c>
      <c r="F21" s="273" t="s">
        <v>248</v>
      </c>
      <c r="G21" s="274" t="s">
        <v>214</v>
      </c>
      <c r="H21" s="275" t="s">
        <v>275</v>
      </c>
      <c r="I21" s="276" t="s">
        <v>210</v>
      </c>
      <c r="J21" s="277" t="s">
        <v>213</v>
      </c>
      <c r="K21" s="278" t="s">
        <v>249</v>
      </c>
      <c r="L21" s="185"/>
      <c r="M21" s="88"/>
    </row>
    <row r="22" spans="1:13" x14ac:dyDescent="0.2">
      <c r="A22" s="196" t="s">
        <v>67</v>
      </c>
      <c r="B22" s="267">
        <v>35470</v>
      </c>
      <c r="C22" s="268">
        <v>33766</v>
      </c>
      <c r="D22" s="282">
        <v>7929</v>
      </c>
      <c r="E22" s="199">
        <v>7842</v>
      </c>
      <c r="F22" s="283">
        <v>1671</v>
      </c>
      <c r="G22" s="293">
        <v>17053</v>
      </c>
      <c r="H22" s="287">
        <f>D22/C22</f>
        <v>0.23482201030622521</v>
      </c>
      <c r="I22" s="288">
        <f>E22/C22</f>
        <v>0.23224545400698929</v>
      </c>
      <c r="J22" s="289">
        <f>F22/C22</f>
        <v>4.9487650299117454E-2</v>
      </c>
      <c r="K22" s="295">
        <f>G22/C22</f>
        <v>0.50503465023988625</v>
      </c>
      <c r="L22" s="129"/>
    </row>
    <row r="23" spans="1:13" ht="15" thickBot="1" x14ac:dyDescent="0.25">
      <c r="A23" s="192" t="s">
        <v>11</v>
      </c>
      <c r="B23" s="269">
        <v>334424</v>
      </c>
      <c r="C23" s="270">
        <v>316666</v>
      </c>
      <c r="D23" s="284">
        <v>80352</v>
      </c>
      <c r="E23" s="285">
        <v>74338</v>
      </c>
      <c r="F23" s="286">
        <v>11137</v>
      </c>
      <c r="G23" s="294">
        <f>SUM(D23:F23)</f>
        <v>165827</v>
      </c>
      <c r="H23" s="290">
        <f>D23/C23</f>
        <v>0.25374369209198333</v>
      </c>
      <c r="I23" s="291">
        <f>E23/C23</f>
        <v>0.23475207316225929</v>
      </c>
      <c r="J23" s="292">
        <f>F23/C23</f>
        <v>3.5169547725363633E-2</v>
      </c>
      <c r="K23" s="296">
        <f>G23/C23</f>
        <v>0.52366531297960628</v>
      </c>
      <c r="L23" s="129"/>
    </row>
    <row r="24" spans="1:13" x14ac:dyDescent="0.2">
      <c r="A24" s="167"/>
      <c r="B24" s="167"/>
      <c r="C24" s="167"/>
      <c r="D24" s="167"/>
      <c r="F24" s="185"/>
      <c r="G24" s="185"/>
      <c r="I24" s="129"/>
      <c r="J24" s="129"/>
    </row>
    <row r="25" spans="1:13" x14ac:dyDescent="0.2">
      <c r="A25" s="167"/>
      <c r="B25" s="167"/>
      <c r="C25" s="167"/>
      <c r="D25" s="167"/>
      <c r="F25" s="185"/>
      <c r="G25" s="185"/>
      <c r="I25" s="129"/>
      <c r="J25" s="129"/>
    </row>
    <row r="26" spans="1:13" x14ac:dyDescent="0.2">
      <c r="A26" s="167"/>
      <c r="B26" s="167"/>
      <c r="C26" s="167"/>
      <c r="D26" s="167"/>
      <c r="F26" s="185"/>
      <c r="G26" s="185"/>
      <c r="I26" s="129"/>
      <c r="J26" s="129"/>
    </row>
    <row r="27" spans="1:13" x14ac:dyDescent="0.2">
      <c r="A27" s="167"/>
      <c r="B27" s="167"/>
      <c r="C27" s="167"/>
      <c r="D27" s="167"/>
      <c r="F27" s="185"/>
      <c r="G27" s="185"/>
      <c r="I27" s="129"/>
      <c r="J27" s="129"/>
    </row>
    <row r="28" spans="1:13" x14ac:dyDescent="0.2">
      <c r="A28" s="167"/>
      <c r="B28" s="167"/>
      <c r="C28" s="167"/>
      <c r="D28" s="167"/>
      <c r="F28" s="185"/>
      <c r="G28" s="185"/>
      <c r="I28" s="129"/>
      <c r="J28" s="129"/>
    </row>
    <row r="29" spans="1:13" x14ac:dyDescent="0.2">
      <c r="A29" s="167"/>
      <c r="B29" s="167"/>
      <c r="C29" s="167"/>
      <c r="D29" s="167"/>
      <c r="F29" s="185"/>
      <c r="G29" s="185"/>
      <c r="I29" s="129"/>
      <c r="J29" s="129"/>
    </row>
    <row r="30" spans="1:13" x14ac:dyDescent="0.2">
      <c r="A30" s="167"/>
      <c r="B30" s="167"/>
      <c r="C30" s="167"/>
      <c r="D30" s="167"/>
      <c r="F30" s="185"/>
      <c r="G30" s="185"/>
      <c r="I30" s="129"/>
      <c r="J30" s="129"/>
    </row>
    <row r="31" spans="1:13" x14ac:dyDescent="0.2">
      <c r="A31" s="167"/>
      <c r="B31" s="167"/>
      <c r="C31" s="167"/>
      <c r="D31" s="167"/>
      <c r="F31" s="185"/>
      <c r="G31" s="185"/>
      <c r="I31" s="129"/>
      <c r="J31" s="129"/>
    </row>
    <row r="32" spans="1:13" x14ac:dyDescent="0.2">
      <c r="A32" s="167"/>
      <c r="B32" s="167"/>
      <c r="C32" s="167"/>
      <c r="D32" s="167"/>
      <c r="F32" s="185"/>
      <c r="G32" s="185"/>
      <c r="I32" s="129"/>
      <c r="J32" s="129"/>
    </row>
    <row r="33" spans="1:19" x14ac:dyDescent="0.2">
      <c r="A33" s="167"/>
      <c r="B33" s="167"/>
      <c r="C33" s="167"/>
      <c r="D33" s="167"/>
      <c r="F33" s="185"/>
      <c r="G33" s="185"/>
      <c r="I33" s="129"/>
      <c r="J33" s="129"/>
    </row>
    <row r="34" spans="1:19" x14ac:dyDescent="0.2">
      <c r="A34" s="167"/>
      <c r="B34" s="167"/>
      <c r="C34" s="167"/>
      <c r="D34" s="167"/>
      <c r="F34" s="185"/>
      <c r="G34" s="185"/>
      <c r="I34" s="129"/>
      <c r="J34" s="129"/>
    </row>
    <row r="35" spans="1:19" x14ac:dyDescent="0.2">
      <c r="A35" s="167"/>
      <c r="B35" s="167"/>
      <c r="C35" s="167"/>
      <c r="D35" s="167"/>
      <c r="F35" s="185"/>
      <c r="G35" s="185"/>
      <c r="I35" s="129"/>
      <c r="J35" s="129"/>
    </row>
    <row r="36" spans="1:19" x14ac:dyDescent="0.2">
      <c r="A36" s="167"/>
      <c r="B36" s="167"/>
      <c r="C36" s="167"/>
      <c r="D36" s="167"/>
      <c r="F36" s="185"/>
      <c r="G36" s="185"/>
      <c r="I36" s="129"/>
      <c r="J36" s="129"/>
    </row>
    <row r="37" spans="1:19" x14ac:dyDescent="0.2">
      <c r="A37" s="167"/>
      <c r="B37" s="167"/>
      <c r="C37" s="167"/>
      <c r="D37" s="167"/>
      <c r="F37" s="185"/>
      <c r="G37" s="185"/>
      <c r="I37" s="129"/>
      <c r="J37" s="129"/>
    </row>
    <row r="38" spans="1:19" x14ac:dyDescent="0.2">
      <c r="A38" s="167"/>
      <c r="B38" s="167"/>
      <c r="C38" s="167"/>
      <c r="D38" s="167"/>
      <c r="F38" s="185"/>
      <c r="G38" s="185"/>
      <c r="I38" s="129"/>
      <c r="J38" s="129"/>
      <c r="M38" s="88"/>
      <c r="N38" s="88"/>
      <c r="O38" s="183"/>
      <c r="P38" s="183"/>
      <c r="R38" s="88"/>
      <c r="S38" s="88"/>
    </row>
    <row r="39" spans="1:19" x14ac:dyDescent="0.2">
      <c r="A39" s="167"/>
      <c r="B39" s="167"/>
      <c r="C39" s="167"/>
      <c r="D39" s="167"/>
      <c r="F39" s="185"/>
      <c r="G39" s="185"/>
      <c r="I39" s="129"/>
      <c r="J39" s="129"/>
      <c r="M39" s="88"/>
      <c r="N39" s="88"/>
      <c r="O39" s="183"/>
      <c r="P39" s="183"/>
      <c r="R39" s="88"/>
      <c r="S39" s="88"/>
    </row>
    <row r="40" spans="1:19" x14ac:dyDescent="0.2">
      <c r="A40" s="132"/>
      <c r="B40" s="132"/>
      <c r="C40" s="167"/>
      <c r="D40" s="167"/>
      <c r="E40" s="167"/>
      <c r="I40" s="129"/>
      <c r="J40" s="129"/>
      <c r="K40" s="129"/>
      <c r="L40" s="129"/>
      <c r="M40" s="88"/>
      <c r="N40" s="88"/>
      <c r="O40" s="183"/>
      <c r="P40" s="183"/>
      <c r="R40" s="88"/>
      <c r="S40" s="88"/>
    </row>
    <row r="41" spans="1:19" x14ac:dyDescent="0.2">
      <c r="A41" s="251" t="s">
        <v>398</v>
      </c>
      <c r="B41" s="170"/>
      <c r="C41" s="171"/>
      <c r="D41" s="171"/>
      <c r="E41" s="171"/>
      <c r="F41" s="279"/>
      <c r="G41" s="280"/>
      <c r="I41" s="129"/>
      <c r="J41" s="129"/>
      <c r="K41" s="129"/>
      <c r="L41" s="129"/>
      <c r="M41" s="88"/>
      <c r="N41" s="88"/>
      <c r="O41" s="183"/>
      <c r="P41" s="183"/>
      <c r="R41" s="88"/>
      <c r="S41" s="88"/>
    </row>
    <row r="42" spans="1:19" ht="16.5" customHeight="1" x14ac:dyDescent="0.2">
      <c r="A42" s="281"/>
      <c r="B42" s="694" t="s">
        <v>173</v>
      </c>
      <c r="C42" s="695"/>
      <c r="D42" s="695"/>
      <c r="E42" s="695"/>
      <c r="F42" s="695"/>
      <c r="G42" s="696"/>
      <c r="I42" s="129"/>
      <c r="J42" s="129"/>
      <c r="K42" s="129"/>
      <c r="L42" s="129"/>
      <c r="M42" s="88"/>
      <c r="N42" s="88"/>
      <c r="O42" s="183"/>
      <c r="P42" s="183"/>
      <c r="R42" s="88"/>
      <c r="S42" s="88"/>
    </row>
    <row r="43" spans="1:19" ht="25.5" x14ac:dyDescent="0.2">
      <c r="A43" s="124"/>
      <c r="B43" s="245" t="s">
        <v>216</v>
      </c>
      <c r="C43" s="246" t="s">
        <v>3</v>
      </c>
      <c r="D43" s="246" t="s">
        <v>5</v>
      </c>
      <c r="E43" s="246" t="s">
        <v>4</v>
      </c>
      <c r="F43" s="246" t="s">
        <v>16</v>
      </c>
      <c r="G43" s="246" t="s">
        <v>62</v>
      </c>
      <c r="I43" s="129"/>
      <c r="J43" s="129"/>
      <c r="K43" s="129"/>
      <c r="L43" s="129"/>
      <c r="O43" s="183"/>
      <c r="P43" s="183"/>
    </row>
    <row r="44" spans="1:19" ht="15" x14ac:dyDescent="0.25">
      <c r="A44" s="186" t="s">
        <v>67</v>
      </c>
      <c r="B44" s="378">
        <v>35470</v>
      </c>
      <c r="C44" s="133">
        <v>8354</v>
      </c>
      <c r="D44" s="133">
        <v>5627</v>
      </c>
      <c r="E44" s="133">
        <v>1901</v>
      </c>
      <c r="F44" s="133">
        <v>1558</v>
      </c>
      <c r="G44" s="133">
        <f>SUM(C44:F44)</f>
        <v>17440</v>
      </c>
      <c r="H44" s="118"/>
      <c r="I44" s="147"/>
      <c r="J44" s="147"/>
      <c r="K44" s="147"/>
      <c r="L44" s="147"/>
      <c r="O44" s="183"/>
      <c r="P44" s="183"/>
    </row>
    <row r="45" spans="1:19" s="12" customFormat="1" ht="15" customHeight="1" x14ac:dyDescent="0.2">
      <c r="A45" s="188" t="s">
        <v>11</v>
      </c>
      <c r="B45" s="187">
        <v>334424</v>
      </c>
      <c r="C45" s="133">
        <v>55924</v>
      </c>
      <c r="D45" s="133">
        <v>75972</v>
      </c>
      <c r="E45" s="133">
        <v>19502</v>
      </c>
      <c r="F45" s="133">
        <v>14353</v>
      </c>
      <c r="G45" s="133">
        <f>SUM(C45:F45)</f>
        <v>165751</v>
      </c>
      <c r="I45" s="91"/>
      <c r="J45" s="91"/>
      <c r="K45" s="91"/>
      <c r="L45" s="91"/>
    </row>
    <row r="46" spans="1:19" s="12" customFormat="1" ht="15" customHeight="1" x14ac:dyDescent="0.2">
      <c r="A46" s="132"/>
      <c r="B46" s="169"/>
      <c r="C46" s="132"/>
      <c r="D46" s="132"/>
      <c r="E46" s="132"/>
      <c r="F46" s="132"/>
      <c r="I46" s="91"/>
      <c r="J46" s="91"/>
      <c r="K46" s="189"/>
      <c r="L46" s="189"/>
    </row>
    <row r="47" spans="1:19" ht="17.25" customHeight="1" x14ac:dyDescent="0.2">
      <c r="A47" s="673" t="s">
        <v>394</v>
      </c>
      <c r="B47" s="673"/>
      <c r="C47" s="673"/>
      <c r="D47" s="673"/>
      <c r="E47" s="673"/>
      <c r="F47" s="673"/>
      <c r="G47" s="673"/>
      <c r="H47" s="673"/>
    </row>
    <row r="48" spans="1:19" ht="17.25" customHeight="1" x14ac:dyDescent="0.2">
      <c r="A48" s="674" t="s">
        <v>305</v>
      </c>
      <c r="B48" s="675"/>
      <c r="C48" s="675"/>
      <c r="D48" s="675"/>
      <c r="E48" s="675"/>
      <c r="F48" s="675"/>
      <c r="G48" s="675"/>
      <c r="H48" s="676"/>
    </row>
    <row r="49" spans="1:13" ht="25.5" x14ac:dyDescent="0.2">
      <c r="A49" s="677" t="s">
        <v>64</v>
      </c>
      <c r="B49" s="677" t="s">
        <v>54</v>
      </c>
      <c r="C49" s="680" t="s">
        <v>215</v>
      </c>
      <c r="D49" s="680" t="s">
        <v>69</v>
      </c>
      <c r="E49" s="711" t="s">
        <v>70</v>
      </c>
      <c r="F49" s="712"/>
      <c r="G49" s="713"/>
      <c r="H49" s="25" t="s">
        <v>190</v>
      </c>
    </row>
    <row r="50" spans="1:13" x14ac:dyDescent="0.2">
      <c r="A50" s="678"/>
      <c r="B50" s="678"/>
      <c r="C50" s="681"/>
      <c r="D50" s="681"/>
      <c r="E50" s="677" t="s">
        <v>187</v>
      </c>
      <c r="F50" s="677" t="s">
        <v>39</v>
      </c>
      <c r="G50" s="677" t="s">
        <v>188</v>
      </c>
      <c r="H50" s="678" t="s">
        <v>189</v>
      </c>
    </row>
    <row r="51" spans="1:13" ht="27" customHeight="1" x14ac:dyDescent="0.2">
      <c r="A51" s="679"/>
      <c r="B51" s="679"/>
      <c r="C51" s="682"/>
      <c r="D51" s="682"/>
      <c r="E51" s="679"/>
      <c r="F51" s="679"/>
      <c r="G51" s="679"/>
      <c r="H51" s="679"/>
    </row>
    <row r="52" spans="1:13" ht="27" customHeight="1" x14ac:dyDescent="0.2">
      <c r="A52" s="380" t="s">
        <v>67</v>
      </c>
      <c r="B52" s="297" t="s">
        <v>55</v>
      </c>
      <c r="C52" s="20">
        <v>34909</v>
      </c>
      <c r="D52" s="20">
        <v>0</v>
      </c>
      <c r="E52" s="20">
        <v>258</v>
      </c>
      <c r="F52" s="20">
        <v>209</v>
      </c>
      <c r="G52" s="20">
        <v>551</v>
      </c>
      <c r="H52" s="379">
        <v>1.6</v>
      </c>
    </row>
    <row r="53" spans="1:13" ht="15" customHeight="1" x14ac:dyDescent="0.2">
      <c r="A53" s="510"/>
      <c r="B53" s="297" t="s">
        <v>56</v>
      </c>
      <c r="C53" s="20">
        <v>27092</v>
      </c>
      <c r="D53" s="20">
        <v>27092</v>
      </c>
      <c r="E53" s="20">
        <v>2639</v>
      </c>
      <c r="F53" s="20">
        <v>825</v>
      </c>
      <c r="G53" s="20">
        <v>3481</v>
      </c>
      <c r="H53" s="379">
        <v>12.8</v>
      </c>
    </row>
    <row r="54" spans="1:13" ht="15" customHeight="1" x14ac:dyDescent="0.2">
      <c r="A54" s="18"/>
      <c r="B54" s="297" t="s">
        <v>57</v>
      </c>
      <c r="C54" s="20">
        <v>24289</v>
      </c>
      <c r="D54" s="20">
        <v>24289</v>
      </c>
      <c r="E54" s="20">
        <v>421</v>
      </c>
      <c r="F54" s="20">
        <v>98</v>
      </c>
      <c r="G54" s="20">
        <v>15748</v>
      </c>
      <c r="H54" s="379">
        <v>64.8</v>
      </c>
    </row>
    <row r="55" spans="1:13" s="12" customFormat="1" ht="15" customHeight="1" x14ac:dyDescent="0.2">
      <c r="A55" s="19"/>
      <c r="B55" s="297" t="s">
        <v>58</v>
      </c>
      <c r="C55" s="20">
        <v>86290</v>
      </c>
      <c r="D55" s="20">
        <v>51381</v>
      </c>
      <c r="E55" s="20">
        <v>3318</v>
      </c>
      <c r="F55" s="20">
        <v>1132</v>
      </c>
      <c r="G55" s="20">
        <v>19780</v>
      </c>
      <c r="H55" s="379">
        <v>22.9</v>
      </c>
    </row>
    <row r="56" spans="1:13" s="12" customFormat="1" ht="16.5" customHeight="1" x14ac:dyDescent="0.2"/>
    <row r="57" spans="1:13" x14ac:dyDescent="0.2">
      <c r="A57" s="609"/>
      <c r="B57" s="610"/>
      <c r="C57" s="610"/>
      <c r="D57" s="610"/>
      <c r="E57" s="610"/>
      <c r="F57" s="610"/>
      <c r="G57" s="610"/>
      <c r="H57" s="610"/>
      <c r="I57" s="610"/>
      <c r="J57" s="610"/>
      <c r="K57" s="611"/>
    </row>
    <row r="58" spans="1:13" ht="38.25" customHeight="1" x14ac:dyDescent="0.2">
      <c r="A58" s="73" t="s">
        <v>395</v>
      </c>
      <c r="B58" s="73"/>
      <c r="C58" s="73"/>
      <c r="D58" s="73"/>
      <c r="E58" s="73"/>
      <c r="F58" s="73"/>
      <c r="G58" s="73"/>
      <c r="H58" s="73"/>
    </row>
    <row r="59" spans="1:13" x14ac:dyDescent="0.2">
      <c r="A59" s="710" t="s">
        <v>71</v>
      </c>
      <c r="B59" s="710"/>
      <c r="C59" s="710"/>
      <c r="D59" s="710"/>
      <c r="E59" s="710"/>
      <c r="F59" s="710"/>
      <c r="G59" s="710"/>
      <c r="H59" s="710"/>
    </row>
    <row r="60" spans="1:13" ht="51" x14ac:dyDescent="0.2">
      <c r="A60" s="26" t="s">
        <v>72</v>
      </c>
      <c r="B60" s="78" t="s">
        <v>73</v>
      </c>
      <c r="C60" s="76" t="s">
        <v>68</v>
      </c>
      <c r="D60" s="27" t="s">
        <v>70</v>
      </c>
      <c r="E60" s="28"/>
      <c r="F60" s="29"/>
      <c r="G60" s="702" t="s">
        <v>191</v>
      </c>
      <c r="H60" s="698" t="s">
        <v>304</v>
      </c>
    </row>
    <row r="61" spans="1:13" x14ac:dyDescent="0.2">
      <c r="A61" s="30"/>
      <c r="B61" s="79"/>
      <c r="C61" s="81"/>
      <c r="D61" s="698" t="s">
        <v>187</v>
      </c>
      <c r="E61" s="700" t="s">
        <v>39</v>
      </c>
      <c r="F61" s="698" t="s">
        <v>188</v>
      </c>
      <c r="G61" s="703"/>
      <c r="H61" s="705"/>
    </row>
    <row r="62" spans="1:13" x14ac:dyDescent="0.2">
      <c r="A62" s="30"/>
      <c r="B62" s="80"/>
      <c r="C62" s="77"/>
      <c r="D62" s="699"/>
      <c r="E62" s="701"/>
      <c r="F62" s="699"/>
      <c r="G62" s="704"/>
      <c r="H62" s="699"/>
    </row>
    <row r="63" spans="1:13" x14ac:dyDescent="0.2">
      <c r="A63" s="381" t="s">
        <v>67</v>
      </c>
      <c r="B63" s="34" t="s">
        <v>58</v>
      </c>
      <c r="C63" s="35">
        <v>86290</v>
      </c>
      <c r="D63" s="35">
        <f>SUM(D64:D229)</f>
        <v>3318</v>
      </c>
      <c r="E63" s="35">
        <f>SUM(E64:E229)</f>
        <v>1132</v>
      </c>
      <c r="F63" s="35">
        <f>SUM(F64:F229)</f>
        <v>19780</v>
      </c>
      <c r="G63" s="404">
        <f>F63/C63</f>
        <v>0.22922702514775756</v>
      </c>
      <c r="H63" s="35">
        <f>SUM(H64:H229)</f>
        <v>1345</v>
      </c>
      <c r="I63" s="118"/>
      <c r="J63" s="118"/>
      <c r="K63" s="118"/>
      <c r="L63" s="421"/>
      <c r="M63" s="118"/>
    </row>
    <row r="64" spans="1:13" x14ac:dyDescent="0.2">
      <c r="A64" s="511"/>
      <c r="B64" s="706" t="s">
        <v>74</v>
      </c>
      <c r="C64" s="707"/>
      <c r="D64" s="32">
        <v>0</v>
      </c>
      <c r="E64" s="32">
        <v>0</v>
      </c>
      <c r="F64" s="32">
        <v>143</v>
      </c>
      <c r="G64" s="31"/>
      <c r="H64" s="33">
        <v>4</v>
      </c>
      <c r="I64" s="118"/>
    </row>
    <row r="65" spans="1:8" x14ac:dyDescent="0.2">
      <c r="A65" s="34"/>
      <c r="B65" s="706" t="s">
        <v>324</v>
      </c>
      <c r="C65" s="707"/>
      <c r="D65" s="32">
        <v>1</v>
      </c>
      <c r="E65" s="32">
        <v>0</v>
      </c>
      <c r="F65" s="32">
        <v>243</v>
      </c>
      <c r="G65" s="31"/>
      <c r="H65" s="33">
        <v>17</v>
      </c>
    </row>
    <row r="66" spans="1:8" x14ac:dyDescent="0.2">
      <c r="A66" s="190"/>
      <c r="B66" s="706" t="s">
        <v>75</v>
      </c>
      <c r="C66" s="707"/>
      <c r="D66" s="85">
        <v>0</v>
      </c>
      <c r="E66" s="32">
        <v>0</v>
      </c>
      <c r="F66" s="32">
        <v>51</v>
      </c>
      <c r="G66" s="31"/>
      <c r="H66" s="33">
        <v>0</v>
      </c>
    </row>
    <row r="67" spans="1:8" x14ac:dyDescent="0.2">
      <c r="A67" s="34"/>
      <c r="B67" s="706" t="s">
        <v>76</v>
      </c>
      <c r="C67" s="707"/>
      <c r="D67" s="32">
        <v>0</v>
      </c>
      <c r="E67" s="32">
        <v>0</v>
      </c>
      <c r="F67" s="32">
        <v>846</v>
      </c>
      <c r="G67" s="31"/>
      <c r="H67" s="33">
        <v>28</v>
      </c>
    </row>
    <row r="68" spans="1:8" x14ac:dyDescent="0.2">
      <c r="A68" s="34"/>
      <c r="B68" s="706" t="s">
        <v>321</v>
      </c>
      <c r="C68" s="707"/>
      <c r="D68" s="32">
        <v>0</v>
      </c>
      <c r="E68" s="32">
        <v>1</v>
      </c>
      <c r="F68" s="32">
        <v>1</v>
      </c>
      <c r="G68" s="31"/>
      <c r="H68" s="33">
        <v>0</v>
      </c>
    </row>
    <row r="69" spans="1:8" x14ac:dyDescent="0.2">
      <c r="A69" s="34"/>
      <c r="B69" s="706" t="s">
        <v>77</v>
      </c>
      <c r="C69" s="707"/>
      <c r="D69" s="32">
        <v>0</v>
      </c>
      <c r="E69" s="32">
        <v>0</v>
      </c>
      <c r="F69" s="32">
        <v>144</v>
      </c>
      <c r="G69" s="31"/>
      <c r="H69" s="33">
        <v>6</v>
      </c>
    </row>
    <row r="70" spans="1:8" x14ac:dyDescent="0.2">
      <c r="A70" s="34"/>
      <c r="B70" s="706" t="s">
        <v>78</v>
      </c>
      <c r="C70" s="707"/>
      <c r="D70" s="32">
        <v>0</v>
      </c>
      <c r="E70" s="32">
        <v>0</v>
      </c>
      <c r="F70" s="32">
        <v>40</v>
      </c>
      <c r="G70" s="31"/>
      <c r="H70" s="33">
        <v>2</v>
      </c>
    </row>
    <row r="71" spans="1:8" x14ac:dyDescent="0.2">
      <c r="A71" s="34"/>
      <c r="B71" s="706" t="s">
        <v>79</v>
      </c>
      <c r="C71" s="707"/>
      <c r="D71" s="32">
        <v>0</v>
      </c>
      <c r="E71" s="32">
        <v>0</v>
      </c>
      <c r="F71" s="32">
        <v>25</v>
      </c>
      <c r="G71" s="31"/>
      <c r="H71" s="33">
        <v>0</v>
      </c>
    </row>
    <row r="72" spans="1:8" x14ac:dyDescent="0.2">
      <c r="A72" s="34"/>
      <c r="B72" s="706" t="s">
        <v>80</v>
      </c>
      <c r="C72" s="707"/>
      <c r="D72" s="32">
        <v>0</v>
      </c>
      <c r="E72" s="32">
        <v>0</v>
      </c>
      <c r="F72" s="32">
        <v>51</v>
      </c>
      <c r="G72" s="31"/>
      <c r="H72" s="33">
        <v>1</v>
      </c>
    </row>
    <row r="73" spans="1:8" x14ac:dyDescent="0.2">
      <c r="A73" s="34"/>
      <c r="B73" s="706" t="s">
        <v>279</v>
      </c>
      <c r="C73" s="707"/>
      <c r="D73" s="32">
        <v>0</v>
      </c>
      <c r="E73" s="32">
        <v>0</v>
      </c>
      <c r="F73" s="32">
        <v>12</v>
      </c>
      <c r="G73" s="31"/>
      <c r="H73" s="33">
        <v>0</v>
      </c>
    </row>
    <row r="74" spans="1:8" x14ac:dyDescent="0.2">
      <c r="A74" s="34"/>
      <c r="B74" s="706" t="s">
        <v>81</v>
      </c>
      <c r="C74" s="707"/>
      <c r="D74" s="32">
        <v>0</v>
      </c>
      <c r="E74" s="32">
        <v>0</v>
      </c>
      <c r="F74" s="32">
        <v>51</v>
      </c>
      <c r="G74" s="31"/>
      <c r="H74" s="33">
        <v>3</v>
      </c>
    </row>
    <row r="75" spans="1:8" x14ac:dyDescent="0.2">
      <c r="A75" s="34"/>
      <c r="B75" s="706" t="s">
        <v>280</v>
      </c>
      <c r="C75" s="707"/>
      <c r="D75" s="32">
        <v>2</v>
      </c>
      <c r="E75" s="32">
        <v>0</v>
      </c>
      <c r="F75" s="32">
        <v>56</v>
      </c>
      <c r="G75" s="31"/>
      <c r="H75" s="33">
        <v>5</v>
      </c>
    </row>
    <row r="76" spans="1:8" x14ac:dyDescent="0.2">
      <c r="A76" s="34"/>
      <c r="B76" s="706" t="s">
        <v>281</v>
      </c>
      <c r="C76" s="707"/>
      <c r="D76" s="32">
        <v>0</v>
      </c>
      <c r="E76" s="32">
        <v>0</v>
      </c>
      <c r="F76" s="32">
        <v>6</v>
      </c>
      <c r="G76" s="31"/>
      <c r="H76" s="33">
        <v>1</v>
      </c>
    </row>
    <row r="77" spans="1:8" x14ac:dyDescent="0.2">
      <c r="A77" s="34"/>
      <c r="B77" s="706" t="s">
        <v>82</v>
      </c>
      <c r="C77" s="707"/>
      <c r="D77" s="32">
        <v>0</v>
      </c>
      <c r="E77" s="32">
        <v>0</v>
      </c>
      <c r="F77" s="32">
        <v>32</v>
      </c>
      <c r="G77" s="31"/>
      <c r="H77" s="33">
        <v>6</v>
      </c>
    </row>
    <row r="78" spans="1:8" x14ac:dyDescent="0.2">
      <c r="A78" s="34"/>
      <c r="B78" s="706" t="s">
        <v>83</v>
      </c>
      <c r="C78" s="707"/>
      <c r="D78" s="32">
        <v>0</v>
      </c>
      <c r="E78" s="32">
        <v>0</v>
      </c>
      <c r="F78" s="32">
        <v>12</v>
      </c>
      <c r="G78" s="31"/>
      <c r="H78" s="33">
        <v>2</v>
      </c>
    </row>
    <row r="79" spans="1:8" x14ac:dyDescent="0.2">
      <c r="A79" s="34"/>
      <c r="B79" s="706" t="s">
        <v>325</v>
      </c>
      <c r="C79" s="707"/>
      <c r="D79" s="32">
        <v>0</v>
      </c>
      <c r="E79" s="32">
        <v>0</v>
      </c>
      <c r="F79" s="32">
        <v>11</v>
      </c>
      <c r="G79" s="31"/>
      <c r="H79" s="33">
        <v>1</v>
      </c>
    </row>
    <row r="80" spans="1:8" x14ac:dyDescent="0.2">
      <c r="A80" s="34"/>
      <c r="B80" s="706" t="s">
        <v>84</v>
      </c>
      <c r="C80" s="707"/>
      <c r="D80" s="32">
        <v>0</v>
      </c>
      <c r="E80" s="32">
        <v>0</v>
      </c>
      <c r="F80" s="32">
        <v>35</v>
      </c>
      <c r="G80" s="31"/>
      <c r="H80" s="33">
        <v>1</v>
      </c>
    </row>
    <row r="81" spans="1:8" x14ac:dyDescent="0.2">
      <c r="A81" s="34"/>
      <c r="B81" s="706" t="s">
        <v>85</v>
      </c>
      <c r="C81" s="707"/>
      <c r="D81" s="32">
        <v>2</v>
      </c>
      <c r="E81" s="32">
        <v>0</v>
      </c>
      <c r="F81" s="32">
        <v>49</v>
      </c>
      <c r="G81" s="31"/>
      <c r="H81" s="33">
        <v>5</v>
      </c>
    </row>
    <row r="82" spans="1:8" x14ac:dyDescent="0.2">
      <c r="A82" s="34"/>
      <c r="B82" s="706" t="s">
        <v>326</v>
      </c>
      <c r="C82" s="707"/>
      <c r="D82" s="32">
        <v>0</v>
      </c>
      <c r="E82" s="32">
        <v>0</v>
      </c>
      <c r="F82" s="32">
        <v>13</v>
      </c>
      <c r="G82" s="31"/>
      <c r="H82" s="33">
        <v>1</v>
      </c>
    </row>
    <row r="83" spans="1:8" x14ac:dyDescent="0.2">
      <c r="A83" s="34"/>
      <c r="B83" s="706" t="s">
        <v>86</v>
      </c>
      <c r="C83" s="707"/>
      <c r="D83" s="32">
        <v>0</v>
      </c>
      <c r="E83" s="32">
        <v>0</v>
      </c>
      <c r="F83" s="32">
        <v>2</v>
      </c>
      <c r="G83" s="31"/>
      <c r="H83" s="33">
        <v>0</v>
      </c>
    </row>
    <row r="84" spans="1:8" x14ac:dyDescent="0.2">
      <c r="A84" s="34"/>
      <c r="B84" s="706" t="s">
        <v>327</v>
      </c>
      <c r="C84" s="707"/>
      <c r="D84" s="32">
        <v>0</v>
      </c>
      <c r="E84" s="32">
        <v>0</v>
      </c>
      <c r="F84" s="32">
        <v>1</v>
      </c>
      <c r="G84" s="31"/>
      <c r="H84" s="33">
        <v>0</v>
      </c>
    </row>
    <row r="85" spans="1:8" x14ac:dyDescent="0.2">
      <c r="A85" s="190"/>
      <c r="B85" s="706" t="s">
        <v>87</v>
      </c>
      <c r="C85" s="707"/>
      <c r="D85" s="85">
        <v>0</v>
      </c>
      <c r="E85" s="32">
        <v>0</v>
      </c>
      <c r="F85" s="32">
        <v>154</v>
      </c>
      <c r="G85" s="31"/>
      <c r="H85" s="33">
        <v>5</v>
      </c>
    </row>
    <row r="86" spans="1:8" x14ac:dyDescent="0.2">
      <c r="A86" s="34"/>
      <c r="B86" s="706" t="s">
        <v>88</v>
      </c>
      <c r="C86" s="707"/>
      <c r="D86" s="32">
        <v>0</v>
      </c>
      <c r="E86" s="32">
        <v>0</v>
      </c>
      <c r="F86" s="32">
        <v>131</v>
      </c>
      <c r="G86" s="31"/>
      <c r="H86" s="33">
        <v>0</v>
      </c>
    </row>
    <row r="87" spans="1:8" x14ac:dyDescent="0.2">
      <c r="A87" s="34"/>
      <c r="B87" s="706" t="s">
        <v>89</v>
      </c>
      <c r="C87" s="707"/>
      <c r="D87" s="32">
        <v>0</v>
      </c>
      <c r="E87" s="32">
        <v>0</v>
      </c>
      <c r="F87" s="32">
        <v>800</v>
      </c>
      <c r="G87" s="31"/>
      <c r="H87" s="33">
        <v>167</v>
      </c>
    </row>
    <row r="88" spans="1:8" x14ac:dyDescent="0.2">
      <c r="A88" s="34"/>
      <c r="B88" s="706" t="s">
        <v>50</v>
      </c>
      <c r="C88" s="707"/>
      <c r="D88" s="32">
        <v>0</v>
      </c>
      <c r="E88" s="32">
        <v>3</v>
      </c>
      <c r="F88" s="32">
        <v>40</v>
      </c>
      <c r="G88" s="31"/>
      <c r="H88" s="33">
        <v>1</v>
      </c>
    </row>
    <row r="89" spans="1:8" x14ac:dyDescent="0.2">
      <c r="A89" s="34"/>
      <c r="B89" s="706" t="s">
        <v>396</v>
      </c>
      <c r="C89" s="707"/>
      <c r="D89" s="32">
        <v>0</v>
      </c>
      <c r="E89" s="32">
        <v>0</v>
      </c>
      <c r="F89" s="32">
        <v>1</v>
      </c>
      <c r="G89" s="31"/>
      <c r="H89" s="33">
        <v>0</v>
      </c>
    </row>
    <row r="90" spans="1:8" x14ac:dyDescent="0.2">
      <c r="A90" s="34"/>
      <c r="B90" s="706" t="s">
        <v>347</v>
      </c>
      <c r="C90" s="707"/>
      <c r="D90" s="32">
        <v>1</v>
      </c>
      <c r="E90" s="32">
        <v>0</v>
      </c>
      <c r="F90" s="32">
        <v>1</v>
      </c>
      <c r="G90" s="31"/>
      <c r="H90" s="33">
        <v>1</v>
      </c>
    </row>
    <row r="91" spans="1:8" x14ac:dyDescent="0.2">
      <c r="A91" s="34"/>
      <c r="B91" s="706" t="s">
        <v>90</v>
      </c>
      <c r="C91" s="707"/>
      <c r="D91" s="32">
        <v>0</v>
      </c>
      <c r="E91" s="32">
        <v>0</v>
      </c>
      <c r="F91" s="32">
        <v>95</v>
      </c>
      <c r="G91" s="31"/>
      <c r="H91" s="33">
        <v>0</v>
      </c>
    </row>
    <row r="92" spans="1:8" x14ac:dyDescent="0.2">
      <c r="A92" s="34"/>
      <c r="B92" s="706" t="s">
        <v>328</v>
      </c>
      <c r="C92" s="707"/>
      <c r="D92" s="32">
        <v>0</v>
      </c>
      <c r="E92" s="32">
        <v>0</v>
      </c>
      <c r="F92" s="32">
        <v>1</v>
      </c>
      <c r="G92" s="31"/>
      <c r="H92" s="33">
        <v>0</v>
      </c>
    </row>
    <row r="93" spans="1:8" x14ac:dyDescent="0.2">
      <c r="A93" s="34"/>
      <c r="B93" s="706" t="s">
        <v>91</v>
      </c>
      <c r="C93" s="707"/>
      <c r="D93" s="32">
        <v>0</v>
      </c>
      <c r="E93" s="32">
        <v>0</v>
      </c>
      <c r="F93" s="32">
        <v>17</v>
      </c>
      <c r="G93" s="31"/>
      <c r="H93" s="33">
        <v>9</v>
      </c>
    </row>
    <row r="94" spans="1:8" x14ac:dyDescent="0.2">
      <c r="A94" s="34"/>
      <c r="B94" s="706" t="s">
        <v>92</v>
      </c>
      <c r="C94" s="707"/>
      <c r="D94" s="32">
        <v>0</v>
      </c>
      <c r="E94" s="32">
        <v>0</v>
      </c>
      <c r="F94" s="32">
        <v>212</v>
      </c>
      <c r="G94" s="31"/>
      <c r="H94" s="33">
        <v>4</v>
      </c>
    </row>
    <row r="95" spans="1:8" x14ac:dyDescent="0.2">
      <c r="A95" s="34"/>
      <c r="B95" s="706" t="s">
        <v>93</v>
      </c>
      <c r="C95" s="707"/>
      <c r="D95" s="32">
        <v>0</v>
      </c>
      <c r="E95" s="32">
        <v>0</v>
      </c>
      <c r="F95" s="32">
        <v>439</v>
      </c>
      <c r="G95" s="31"/>
      <c r="H95" s="33">
        <v>10</v>
      </c>
    </row>
    <row r="96" spans="1:8" x14ac:dyDescent="0.2">
      <c r="A96" s="34"/>
      <c r="B96" s="706" t="s">
        <v>51</v>
      </c>
      <c r="C96" s="707"/>
      <c r="D96" s="32">
        <v>0</v>
      </c>
      <c r="E96" s="32">
        <v>0</v>
      </c>
      <c r="F96" s="32">
        <v>37</v>
      </c>
      <c r="G96" s="31"/>
      <c r="H96" s="33">
        <v>2</v>
      </c>
    </row>
    <row r="97" spans="1:8" x14ac:dyDescent="0.2">
      <c r="A97" s="34"/>
      <c r="B97" s="706" t="s">
        <v>94</v>
      </c>
      <c r="C97" s="707"/>
      <c r="D97" s="32">
        <v>0</v>
      </c>
      <c r="E97" s="32">
        <v>0</v>
      </c>
      <c r="F97" s="32">
        <v>284</v>
      </c>
      <c r="G97" s="31"/>
      <c r="H97" s="33">
        <v>20</v>
      </c>
    </row>
    <row r="98" spans="1:8" x14ac:dyDescent="0.2">
      <c r="A98" s="34"/>
      <c r="B98" s="706" t="s">
        <v>95</v>
      </c>
      <c r="C98" s="707"/>
      <c r="D98" s="32">
        <v>0</v>
      </c>
      <c r="E98" s="32">
        <v>0</v>
      </c>
      <c r="F98" s="32">
        <v>30</v>
      </c>
      <c r="G98" s="31"/>
      <c r="H98" s="33">
        <v>2</v>
      </c>
    </row>
    <row r="99" spans="1:8" x14ac:dyDescent="0.2">
      <c r="A99" s="34"/>
      <c r="B99" s="706" t="s">
        <v>96</v>
      </c>
      <c r="C99" s="707"/>
      <c r="D99" s="32">
        <v>0</v>
      </c>
      <c r="E99" s="32">
        <v>0</v>
      </c>
      <c r="F99" s="32">
        <v>27</v>
      </c>
      <c r="G99" s="31"/>
      <c r="H99" s="33">
        <v>7</v>
      </c>
    </row>
    <row r="100" spans="1:8" x14ac:dyDescent="0.2">
      <c r="A100" s="34"/>
      <c r="B100" s="706" t="s">
        <v>97</v>
      </c>
      <c r="C100" s="707"/>
      <c r="D100" s="32">
        <v>0</v>
      </c>
      <c r="E100" s="32">
        <v>0</v>
      </c>
      <c r="F100" s="32">
        <v>745</v>
      </c>
      <c r="G100" s="31"/>
      <c r="H100" s="33">
        <v>154</v>
      </c>
    </row>
    <row r="101" spans="1:8" x14ac:dyDescent="0.2">
      <c r="A101" s="34"/>
      <c r="B101" s="706" t="s">
        <v>329</v>
      </c>
      <c r="C101" s="707"/>
      <c r="D101" s="32">
        <v>0</v>
      </c>
      <c r="E101" s="32">
        <v>0</v>
      </c>
      <c r="F101" s="32">
        <v>7</v>
      </c>
      <c r="G101" s="31"/>
      <c r="H101" s="33">
        <v>3</v>
      </c>
    </row>
    <row r="102" spans="1:8" x14ac:dyDescent="0.2">
      <c r="A102" s="34"/>
      <c r="B102" s="706" t="s">
        <v>98</v>
      </c>
      <c r="C102" s="707"/>
      <c r="D102" s="32">
        <v>0</v>
      </c>
      <c r="E102" s="32">
        <v>0</v>
      </c>
      <c r="F102" s="32">
        <v>48</v>
      </c>
      <c r="G102" s="31"/>
      <c r="H102" s="33">
        <v>2</v>
      </c>
    </row>
    <row r="103" spans="1:8" x14ac:dyDescent="0.2">
      <c r="A103" s="34"/>
      <c r="B103" s="706" t="s">
        <v>330</v>
      </c>
      <c r="C103" s="707"/>
      <c r="D103" s="32">
        <v>0</v>
      </c>
      <c r="E103" s="32">
        <v>0</v>
      </c>
      <c r="F103" s="32">
        <v>145</v>
      </c>
      <c r="G103" s="31"/>
      <c r="H103" s="33">
        <v>68</v>
      </c>
    </row>
    <row r="104" spans="1:8" x14ac:dyDescent="0.2">
      <c r="A104" s="34"/>
      <c r="B104" s="706" t="s">
        <v>47</v>
      </c>
      <c r="C104" s="707"/>
      <c r="D104" s="32">
        <v>0</v>
      </c>
      <c r="E104" s="32">
        <v>0</v>
      </c>
      <c r="F104" s="32">
        <v>239</v>
      </c>
      <c r="G104" s="31"/>
      <c r="H104" s="33">
        <v>17</v>
      </c>
    </row>
    <row r="105" spans="1:8" x14ac:dyDescent="0.2">
      <c r="A105" s="34"/>
      <c r="B105" s="706" t="s">
        <v>48</v>
      </c>
      <c r="C105" s="707"/>
      <c r="D105" s="32">
        <v>0</v>
      </c>
      <c r="E105" s="32">
        <v>0</v>
      </c>
      <c r="F105" s="32">
        <v>50</v>
      </c>
      <c r="G105" s="31"/>
      <c r="H105" s="33">
        <v>3</v>
      </c>
    </row>
    <row r="106" spans="1:8" x14ac:dyDescent="0.2">
      <c r="A106" s="34"/>
      <c r="B106" s="706" t="s">
        <v>331</v>
      </c>
      <c r="C106" s="707"/>
      <c r="D106" s="32">
        <v>0</v>
      </c>
      <c r="E106" s="32">
        <v>0</v>
      </c>
      <c r="F106" s="32">
        <v>6</v>
      </c>
      <c r="G106" s="31"/>
      <c r="H106" s="33">
        <v>5</v>
      </c>
    </row>
    <row r="107" spans="1:8" x14ac:dyDescent="0.2">
      <c r="A107" s="34"/>
      <c r="B107" s="706" t="s">
        <v>99</v>
      </c>
      <c r="C107" s="707"/>
      <c r="D107" s="32">
        <v>0</v>
      </c>
      <c r="E107" s="32">
        <v>0</v>
      </c>
      <c r="F107" s="32">
        <v>3479</v>
      </c>
      <c r="G107" s="31"/>
      <c r="H107" s="33">
        <v>165</v>
      </c>
    </row>
    <row r="108" spans="1:8" x14ac:dyDescent="0.2">
      <c r="A108" s="190"/>
      <c r="B108" s="706" t="s">
        <v>100</v>
      </c>
      <c r="C108" s="707"/>
      <c r="D108" s="85">
        <v>0</v>
      </c>
      <c r="E108" s="32">
        <v>0</v>
      </c>
      <c r="F108" s="32">
        <v>37</v>
      </c>
      <c r="G108" s="31"/>
      <c r="H108" s="33">
        <v>9</v>
      </c>
    </row>
    <row r="109" spans="1:8" x14ac:dyDescent="0.2">
      <c r="A109" s="34"/>
      <c r="B109" s="706" t="s">
        <v>332</v>
      </c>
      <c r="C109" s="707"/>
      <c r="D109" s="32">
        <v>0</v>
      </c>
      <c r="E109" s="32">
        <v>0</v>
      </c>
      <c r="F109" s="32">
        <v>1</v>
      </c>
      <c r="G109" s="31"/>
      <c r="H109" s="33">
        <v>0</v>
      </c>
    </row>
    <row r="110" spans="1:8" x14ac:dyDescent="0.2">
      <c r="A110" s="34"/>
      <c r="B110" s="706" t="s">
        <v>101</v>
      </c>
      <c r="C110" s="707"/>
      <c r="D110" s="32">
        <v>0</v>
      </c>
      <c r="E110" s="32">
        <v>0</v>
      </c>
      <c r="F110" s="32">
        <v>279</v>
      </c>
      <c r="G110" s="31"/>
      <c r="H110" s="33">
        <v>1</v>
      </c>
    </row>
    <row r="111" spans="1:8" x14ac:dyDescent="0.2">
      <c r="A111" s="34"/>
      <c r="B111" s="706" t="s">
        <v>282</v>
      </c>
      <c r="C111" s="707"/>
      <c r="D111" s="32">
        <v>2</v>
      </c>
      <c r="E111" s="32">
        <v>0</v>
      </c>
      <c r="F111" s="32">
        <v>2</v>
      </c>
      <c r="G111" s="31"/>
      <c r="H111" s="33">
        <v>0</v>
      </c>
    </row>
    <row r="112" spans="1:8" x14ac:dyDescent="0.2">
      <c r="A112" s="34"/>
      <c r="B112" s="706" t="s">
        <v>307</v>
      </c>
      <c r="C112" s="707"/>
      <c r="D112" s="32">
        <v>0</v>
      </c>
      <c r="E112" s="32">
        <v>3</v>
      </c>
      <c r="F112" s="32">
        <v>93</v>
      </c>
      <c r="G112" s="31"/>
      <c r="H112" s="33">
        <v>2</v>
      </c>
    </row>
    <row r="113" spans="1:10" x14ac:dyDescent="0.2">
      <c r="A113" s="34"/>
      <c r="B113" s="706" t="s">
        <v>283</v>
      </c>
      <c r="C113" s="707"/>
      <c r="D113" s="32">
        <v>0</v>
      </c>
      <c r="E113" s="32">
        <v>0</v>
      </c>
      <c r="F113" s="32">
        <v>28</v>
      </c>
      <c r="G113" s="31"/>
      <c r="H113" s="33">
        <v>0</v>
      </c>
    </row>
    <row r="114" spans="1:10" x14ac:dyDescent="0.2">
      <c r="A114" s="34"/>
      <c r="B114" s="706" t="s">
        <v>102</v>
      </c>
      <c r="C114" s="707"/>
      <c r="D114" s="32">
        <v>0</v>
      </c>
      <c r="E114" s="32">
        <v>0</v>
      </c>
      <c r="F114" s="32">
        <v>2995</v>
      </c>
      <c r="G114" s="31"/>
      <c r="H114" s="33">
        <v>264</v>
      </c>
    </row>
    <row r="115" spans="1:10" x14ac:dyDescent="0.2">
      <c r="A115" s="34"/>
      <c r="B115" s="706" t="s">
        <v>103</v>
      </c>
      <c r="C115" s="707"/>
      <c r="D115" s="32">
        <v>0</v>
      </c>
      <c r="E115" s="32">
        <v>0</v>
      </c>
      <c r="F115" s="32">
        <v>77</v>
      </c>
      <c r="G115" s="31"/>
      <c r="H115" s="33">
        <v>25</v>
      </c>
    </row>
    <row r="116" spans="1:10" x14ac:dyDescent="0.2">
      <c r="A116" s="34"/>
      <c r="B116" s="706" t="s">
        <v>104</v>
      </c>
      <c r="C116" s="707"/>
      <c r="D116" s="32">
        <v>0</v>
      </c>
      <c r="E116" s="32">
        <v>0</v>
      </c>
      <c r="F116" s="32">
        <v>1027</v>
      </c>
      <c r="G116" s="31"/>
      <c r="H116" s="33">
        <v>35</v>
      </c>
    </row>
    <row r="117" spans="1:10" x14ac:dyDescent="0.2">
      <c r="A117" s="34"/>
      <c r="B117" s="706" t="s">
        <v>105</v>
      </c>
      <c r="C117" s="707"/>
      <c r="D117" s="32">
        <v>0</v>
      </c>
      <c r="E117" s="32">
        <v>0</v>
      </c>
      <c r="F117" s="32">
        <v>15</v>
      </c>
      <c r="G117" s="31"/>
      <c r="H117" s="33">
        <v>3</v>
      </c>
    </row>
    <row r="118" spans="1:10" x14ac:dyDescent="0.2">
      <c r="A118" s="34"/>
      <c r="B118" s="706" t="s">
        <v>106</v>
      </c>
      <c r="C118" s="707"/>
      <c r="D118" s="32">
        <v>0</v>
      </c>
      <c r="E118" s="32">
        <v>0</v>
      </c>
      <c r="F118" s="32">
        <v>79</v>
      </c>
      <c r="G118" s="31"/>
      <c r="H118" s="33">
        <v>9</v>
      </c>
    </row>
    <row r="119" spans="1:10" x14ac:dyDescent="0.2">
      <c r="A119" s="34"/>
      <c r="B119" s="706" t="s">
        <v>52</v>
      </c>
      <c r="C119" s="707"/>
      <c r="D119" s="32">
        <v>0</v>
      </c>
      <c r="E119" s="32">
        <v>0</v>
      </c>
      <c r="F119" s="32">
        <v>107</v>
      </c>
      <c r="G119" s="31"/>
      <c r="H119" s="33">
        <v>0</v>
      </c>
    </row>
    <row r="120" spans="1:10" x14ac:dyDescent="0.2">
      <c r="A120" s="34"/>
      <c r="B120" s="706" t="s">
        <v>355</v>
      </c>
      <c r="C120" s="707"/>
      <c r="D120" s="32">
        <v>0</v>
      </c>
      <c r="E120" s="32">
        <v>0</v>
      </c>
      <c r="F120" s="32">
        <v>1</v>
      </c>
      <c r="G120" s="31"/>
      <c r="H120" s="33">
        <v>0</v>
      </c>
    </row>
    <row r="121" spans="1:10" x14ac:dyDescent="0.2">
      <c r="A121" s="34"/>
      <c r="B121" s="706" t="s">
        <v>284</v>
      </c>
      <c r="C121" s="707"/>
      <c r="D121" s="32">
        <v>0</v>
      </c>
      <c r="E121" s="32">
        <v>0</v>
      </c>
      <c r="F121" s="32">
        <v>4</v>
      </c>
      <c r="G121" s="31"/>
      <c r="H121" s="33">
        <v>0</v>
      </c>
    </row>
    <row r="122" spans="1:10" x14ac:dyDescent="0.2">
      <c r="A122" s="34"/>
      <c r="B122" s="706" t="s">
        <v>285</v>
      </c>
      <c r="C122" s="707"/>
      <c r="D122" s="32">
        <v>0</v>
      </c>
      <c r="E122" s="32">
        <v>0</v>
      </c>
      <c r="F122" s="32">
        <v>10</v>
      </c>
      <c r="G122" s="31"/>
      <c r="H122" s="33">
        <v>1</v>
      </c>
    </row>
    <row r="123" spans="1:10" x14ac:dyDescent="0.2">
      <c r="A123" s="34"/>
      <c r="B123" s="706" t="s">
        <v>308</v>
      </c>
      <c r="C123" s="707"/>
      <c r="D123" s="32">
        <v>0</v>
      </c>
      <c r="E123" s="32">
        <v>0</v>
      </c>
      <c r="F123" s="32">
        <v>9</v>
      </c>
      <c r="G123" s="31"/>
      <c r="H123" s="33">
        <v>6</v>
      </c>
    </row>
    <row r="124" spans="1:10" x14ac:dyDescent="0.2">
      <c r="A124" s="34"/>
      <c r="B124" s="706" t="s">
        <v>107</v>
      </c>
      <c r="C124" s="707"/>
      <c r="D124" s="32">
        <v>0</v>
      </c>
      <c r="E124" s="32">
        <v>0</v>
      </c>
      <c r="F124" s="32">
        <v>251</v>
      </c>
      <c r="G124" s="31"/>
      <c r="H124" s="33">
        <v>27</v>
      </c>
    </row>
    <row r="125" spans="1:10" x14ac:dyDescent="0.2">
      <c r="A125" s="34"/>
      <c r="B125" s="706" t="s">
        <v>108</v>
      </c>
      <c r="C125" s="707"/>
      <c r="D125" s="32">
        <v>0</v>
      </c>
      <c r="E125" s="32">
        <v>0</v>
      </c>
      <c r="F125" s="32">
        <v>3401</v>
      </c>
      <c r="G125" s="31"/>
      <c r="H125" s="33">
        <v>88</v>
      </c>
    </row>
    <row r="126" spans="1:10" x14ac:dyDescent="0.2">
      <c r="A126" s="34"/>
      <c r="B126" s="706" t="s">
        <v>109</v>
      </c>
      <c r="C126" s="707"/>
      <c r="D126" s="32">
        <v>0</v>
      </c>
      <c r="E126" s="32">
        <v>0</v>
      </c>
      <c r="F126" s="32">
        <v>231</v>
      </c>
      <c r="G126" s="31"/>
      <c r="H126" s="33">
        <v>9</v>
      </c>
    </row>
    <row r="127" spans="1:10" x14ac:dyDescent="0.2">
      <c r="A127" s="34"/>
      <c r="B127" s="706" t="s">
        <v>110</v>
      </c>
      <c r="C127" s="707"/>
      <c r="D127" s="32">
        <v>0</v>
      </c>
      <c r="E127" s="32">
        <v>0</v>
      </c>
      <c r="F127" s="32">
        <v>15</v>
      </c>
      <c r="G127" s="31"/>
      <c r="H127" s="33">
        <v>2</v>
      </c>
      <c r="J127" s="436" t="s">
        <v>377</v>
      </c>
    </row>
    <row r="128" spans="1:10" ht="38.25" customHeight="1" x14ac:dyDescent="0.2">
      <c r="A128" s="73" t="s">
        <v>395</v>
      </c>
      <c r="B128" s="73"/>
      <c r="C128" s="73"/>
      <c r="D128" s="73"/>
      <c r="E128" s="73"/>
      <c r="F128" s="73"/>
      <c r="G128" s="73"/>
      <c r="H128" s="73"/>
    </row>
    <row r="129" spans="1:8" x14ac:dyDescent="0.2">
      <c r="A129" s="710" t="s">
        <v>71</v>
      </c>
      <c r="B129" s="710"/>
      <c r="C129" s="710"/>
      <c r="D129" s="710"/>
      <c r="E129" s="710"/>
      <c r="F129" s="710"/>
      <c r="G129" s="710"/>
      <c r="H129" s="710"/>
    </row>
    <row r="130" spans="1:8" ht="51" x14ac:dyDescent="0.2">
      <c r="A130" s="26" t="s">
        <v>72</v>
      </c>
      <c r="B130" s="432" t="s">
        <v>73</v>
      </c>
      <c r="C130" s="430" t="s">
        <v>68</v>
      </c>
      <c r="D130" s="27" t="s">
        <v>70</v>
      </c>
      <c r="E130" s="28"/>
      <c r="F130" s="29"/>
      <c r="G130" s="702" t="s">
        <v>191</v>
      </c>
      <c r="H130" s="698" t="s">
        <v>304</v>
      </c>
    </row>
    <row r="131" spans="1:8" x14ac:dyDescent="0.2">
      <c r="A131" s="30"/>
      <c r="B131" s="433"/>
      <c r="C131" s="435"/>
      <c r="D131" s="698" t="s">
        <v>187</v>
      </c>
      <c r="E131" s="700" t="s">
        <v>39</v>
      </c>
      <c r="F131" s="698" t="s">
        <v>188</v>
      </c>
      <c r="G131" s="703"/>
      <c r="H131" s="705"/>
    </row>
    <row r="132" spans="1:8" x14ac:dyDescent="0.2">
      <c r="A132" s="30"/>
      <c r="B132" s="434"/>
      <c r="C132" s="431"/>
      <c r="D132" s="699"/>
      <c r="E132" s="701"/>
      <c r="F132" s="699"/>
      <c r="G132" s="704"/>
      <c r="H132" s="699"/>
    </row>
    <row r="133" spans="1:8" x14ac:dyDescent="0.2">
      <c r="A133" s="34"/>
      <c r="B133" s="706" t="s">
        <v>49</v>
      </c>
      <c r="C133" s="707"/>
      <c r="D133" s="32">
        <v>0</v>
      </c>
      <c r="E133" s="32">
        <v>0</v>
      </c>
      <c r="F133" s="32">
        <v>698</v>
      </c>
      <c r="G133" s="31"/>
      <c r="H133" s="33">
        <v>23</v>
      </c>
    </row>
    <row r="134" spans="1:8" x14ac:dyDescent="0.2">
      <c r="A134" s="34"/>
      <c r="B134" s="706" t="s">
        <v>111</v>
      </c>
      <c r="C134" s="707"/>
      <c r="D134" s="32">
        <v>0</v>
      </c>
      <c r="E134" s="32">
        <v>0</v>
      </c>
      <c r="F134" s="32">
        <v>64</v>
      </c>
      <c r="G134" s="31"/>
      <c r="H134" s="33">
        <v>13</v>
      </c>
    </row>
    <row r="135" spans="1:8" x14ac:dyDescent="0.2">
      <c r="A135" s="34"/>
      <c r="B135" s="706" t="s">
        <v>112</v>
      </c>
      <c r="C135" s="707"/>
      <c r="D135" s="32">
        <v>0</v>
      </c>
      <c r="E135" s="32">
        <v>0</v>
      </c>
      <c r="F135" s="32">
        <v>23</v>
      </c>
      <c r="G135" s="31"/>
      <c r="H135" s="33">
        <v>5</v>
      </c>
    </row>
    <row r="136" spans="1:8" x14ac:dyDescent="0.2">
      <c r="A136" s="34"/>
      <c r="B136" s="706" t="s">
        <v>333</v>
      </c>
      <c r="C136" s="707"/>
      <c r="D136" s="32">
        <v>0</v>
      </c>
      <c r="E136" s="32">
        <v>0</v>
      </c>
      <c r="F136" s="32">
        <v>23</v>
      </c>
      <c r="G136" s="31"/>
      <c r="H136" s="33">
        <v>3</v>
      </c>
    </row>
    <row r="137" spans="1:8" x14ac:dyDescent="0.2">
      <c r="A137" s="34"/>
      <c r="B137" s="706" t="s">
        <v>113</v>
      </c>
      <c r="C137" s="707"/>
      <c r="D137" s="32">
        <v>0</v>
      </c>
      <c r="E137" s="32">
        <v>0</v>
      </c>
      <c r="F137" s="32">
        <v>454</v>
      </c>
      <c r="G137" s="31"/>
      <c r="H137" s="33">
        <v>26</v>
      </c>
    </row>
    <row r="138" spans="1:8" x14ac:dyDescent="0.2">
      <c r="A138" s="34"/>
      <c r="B138" s="706" t="s">
        <v>53</v>
      </c>
      <c r="C138" s="707"/>
      <c r="D138" s="32">
        <v>0</v>
      </c>
      <c r="E138" s="32">
        <v>0</v>
      </c>
      <c r="F138" s="32">
        <v>55</v>
      </c>
      <c r="G138" s="31"/>
      <c r="H138" s="33">
        <v>4</v>
      </c>
    </row>
    <row r="139" spans="1:8" x14ac:dyDescent="0.2">
      <c r="A139" s="34"/>
      <c r="B139" s="706" t="s">
        <v>114</v>
      </c>
      <c r="C139" s="707"/>
      <c r="D139" s="32">
        <v>0</v>
      </c>
      <c r="E139" s="32">
        <v>0</v>
      </c>
      <c r="F139" s="32">
        <v>20</v>
      </c>
      <c r="G139" s="31"/>
      <c r="H139" s="33">
        <v>0</v>
      </c>
    </row>
    <row r="140" spans="1:8" x14ac:dyDescent="0.2">
      <c r="A140" s="34"/>
      <c r="B140" s="706" t="s">
        <v>115</v>
      </c>
      <c r="C140" s="707"/>
      <c r="D140" s="32">
        <v>0</v>
      </c>
      <c r="E140" s="32">
        <v>0</v>
      </c>
      <c r="F140" s="32">
        <v>188</v>
      </c>
      <c r="G140" s="31"/>
      <c r="H140" s="33">
        <v>23</v>
      </c>
    </row>
    <row r="141" spans="1:8" x14ac:dyDescent="0.2">
      <c r="A141" s="34"/>
      <c r="B141" s="706" t="s">
        <v>116</v>
      </c>
      <c r="C141" s="707"/>
      <c r="D141" s="32">
        <v>0</v>
      </c>
      <c r="E141" s="32">
        <v>0</v>
      </c>
      <c r="F141" s="32">
        <v>624</v>
      </c>
      <c r="G141" s="31"/>
      <c r="H141" s="33">
        <v>24</v>
      </c>
    </row>
    <row r="142" spans="1:8" x14ac:dyDescent="0.2">
      <c r="A142" s="34"/>
      <c r="B142" s="706" t="s">
        <v>276</v>
      </c>
      <c r="C142" s="707"/>
      <c r="D142" s="32">
        <v>0</v>
      </c>
      <c r="E142" s="32">
        <v>0</v>
      </c>
      <c r="F142" s="32">
        <v>3</v>
      </c>
      <c r="G142" s="31"/>
      <c r="H142" s="33">
        <v>0</v>
      </c>
    </row>
    <row r="143" spans="1:8" x14ac:dyDescent="0.2">
      <c r="A143" s="34"/>
      <c r="B143" s="706" t="s">
        <v>391</v>
      </c>
      <c r="C143" s="707"/>
      <c r="D143" s="32">
        <v>0</v>
      </c>
      <c r="E143" s="32">
        <v>0</v>
      </c>
      <c r="F143" s="32">
        <v>1</v>
      </c>
      <c r="G143" s="31"/>
      <c r="H143" s="33">
        <v>0</v>
      </c>
    </row>
    <row r="144" spans="1:8" x14ac:dyDescent="0.2">
      <c r="A144" s="34"/>
      <c r="B144" s="706" t="s">
        <v>309</v>
      </c>
      <c r="C144" s="707"/>
      <c r="D144" s="32">
        <v>0</v>
      </c>
      <c r="E144" s="32">
        <v>0</v>
      </c>
      <c r="F144" s="32">
        <v>8</v>
      </c>
      <c r="G144" s="31"/>
      <c r="H144" s="33">
        <v>3</v>
      </c>
    </row>
    <row r="145" spans="1:8" x14ac:dyDescent="0.2">
      <c r="A145" s="34"/>
      <c r="B145" s="706" t="s">
        <v>334</v>
      </c>
      <c r="C145" s="707"/>
      <c r="D145" s="32">
        <v>0</v>
      </c>
      <c r="E145" s="32">
        <v>7</v>
      </c>
      <c r="F145" s="32">
        <v>39</v>
      </c>
      <c r="G145" s="31"/>
      <c r="H145" s="33">
        <v>4</v>
      </c>
    </row>
    <row r="146" spans="1:8" x14ac:dyDescent="0.2">
      <c r="A146" s="34"/>
      <c r="B146" s="706" t="s">
        <v>323</v>
      </c>
      <c r="C146" s="707"/>
      <c r="D146" s="32">
        <v>0</v>
      </c>
      <c r="E146" s="32">
        <v>0</v>
      </c>
      <c r="F146" s="32">
        <v>4</v>
      </c>
      <c r="G146" s="31"/>
      <c r="H146" s="33">
        <v>1</v>
      </c>
    </row>
    <row r="147" spans="1:8" x14ac:dyDescent="0.2">
      <c r="A147" s="190"/>
      <c r="B147" s="706" t="s">
        <v>277</v>
      </c>
      <c r="C147" s="707"/>
      <c r="D147" s="85">
        <v>0</v>
      </c>
      <c r="E147" s="32">
        <v>0</v>
      </c>
      <c r="F147" s="32">
        <v>33</v>
      </c>
      <c r="G147" s="31"/>
      <c r="H147" s="33">
        <v>2</v>
      </c>
    </row>
    <row r="148" spans="1:8" x14ac:dyDescent="0.2">
      <c r="A148" s="34"/>
      <c r="B148" s="706" t="s">
        <v>117</v>
      </c>
      <c r="C148" s="707"/>
      <c r="D148" s="32">
        <v>0</v>
      </c>
      <c r="E148" s="32">
        <v>0</v>
      </c>
      <c r="F148" s="32">
        <v>12</v>
      </c>
      <c r="G148" s="31"/>
      <c r="H148" s="33">
        <v>0</v>
      </c>
    </row>
    <row r="149" spans="1:8" x14ac:dyDescent="0.2">
      <c r="A149" s="34"/>
      <c r="B149" s="706" t="s">
        <v>118</v>
      </c>
      <c r="C149" s="707"/>
      <c r="D149" s="32">
        <v>0</v>
      </c>
      <c r="E149" s="32">
        <v>0</v>
      </c>
      <c r="F149" s="32">
        <v>57</v>
      </c>
      <c r="G149" s="31"/>
      <c r="H149" s="33">
        <v>5</v>
      </c>
    </row>
    <row r="150" spans="1:8" x14ac:dyDescent="0.2">
      <c r="A150" s="34"/>
      <c r="B150" s="706" t="s">
        <v>44</v>
      </c>
      <c r="C150" s="707"/>
      <c r="D150" s="32">
        <v>23</v>
      </c>
      <c r="E150" s="32">
        <v>0</v>
      </c>
      <c r="F150" s="32">
        <v>0</v>
      </c>
      <c r="G150" s="31"/>
      <c r="H150" s="33">
        <v>0</v>
      </c>
    </row>
    <row r="151" spans="1:8" x14ac:dyDescent="0.2">
      <c r="A151" s="34"/>
      <c r="B151" s="706" t="s">
        <v>335</v>
      </c>
      <c r="C151" s="707"/>
      <c r="D151" s="32">
        <v>1</v>
      </c>
      <c r="E151" s="32">
        <v>0</v>
      </c>
      <c r="F151" s="32">
        <v>0</v>
      </c>
      <c r="G151" s="31"/>
      <c r="H151" s="33">
        <v>0</v>
      </c>
    </row>
    <row r="152" spans="1:8" x14ac:dyDescent="0.2">
      <c r="A152" s="34"/>
      <c r="B152" s="706" t="s">
        <v>119</v>
      </c>
      <c r="C152" s="707"/>
      <c r="D152" s="32">
        <v>12</v>
      </c>
      <c r="E152" s="32">
        <v>8</v>
      </c>
      <c r="F152" s="32">
        <v>0</v>
      </c>
      <c r="G152" s="31"/>
      <c r="H152" s="33">
        <v>0</v>
      </c>
    </row>
    <row r="153" spans="1:8" x14ac:dyDescent="0.2">
      <c r="A153" s="34"/>
      <c r="B153" s="706" t="s">
        <v>317</v>
      </c>
      <c r="C153" s="707"/>
      <c r="D153" s="32">
        <v>4</v>
      </c>
      <c r="E153" s="32">
        <v>5</v>
      </c>
      <c r="F153" s="32">
        <v>0</v>
      </c>
      <c r="G153" s="31"/>
      <c r="H153" s="33">
        <v>0</v>
      </c>
    </row>
    <row r="154" spans="1:8" x14ac:dyDescent="0.2">
      <c r="A154" s="34"/>
      <c r="B154" s="706" t="s">
        <v>287</v>
      </c>
      <c r="C154" s="707"/>
      <c r="D154" s="32">
        <v>6</v>
      </c>
      <c r="E154" s="32">
        <v>3</v>
      </c>
      <c r="F154" s="32">
        <v>0</v>
      </c>
      <c r="G154" s="31"/>
      <c r="H154" s="33">
        <v>0</v>
      </c>
    </row>
    <row r="155" spans="1:8" x14ac:dyDescent="0.2">
      <c r="A155" s="34"/>
      <c r="B155" s="706" t="s">
        <v>336</v>
      </c>
      <c r="C155" s="707"/>
      <c r="D155" s="32">
        <v>1</v>
      </c>
      <c r="E155" s="32">
        <v>0</v>
      </c>
      <c r="F155" s="32">
        <v>0</v>
      </c>
      <c r="G155" s="31"/>
      <c r="H155" s="33">
        <v>0</v>
      </c>
    </row>
    <row r="156" spans="1:8" x14ac:dyDescent="0.2">
      <c r="A156" s="34"/>
      <c r="B156" s="706" t="s">
        <v>120</v>
      </c>
      <c r="C156" s="707"/>
      <c r="D156" s="32">
        <v>7</v>
      </c>
      <c r="E156" s="32">
        <v>6</v>
      </c>
      <c r="F156" s="32">
        <v>0</v>
      </c>
      <c r="G156" s="31"/>
      <c r="H156" s="33">
        <v>0</v>
      </c>
    </row>
    <row r="157" spans="1:8" x14ac:dyDescent="0.2">
      <c r="A157" s="190"/>
      <c r="B157" s="706" t="s">
        <v>121</v>
      </c>
      <c r="C157" s="707"/>
      <c r="D157" s="85">
        <v>790</v>
      </c>
      <c r="E157" s="32">
        <v>163</v>
      </c>
      <c r="F157" s="32">
        <v>0</v>
      </c>
      <c r="G157" s="31"/>
      <c r="H157" s="33">
        <v>0</v>
      </c>
    </row>
    <row r="158" spans="1:8" x14ac:dyDescent="0.2">
      <c r="A158" s="34"/>
      <c r="B158" s="706" t="s">
        <v>386</v>
      </c>
      <c r="C158" s="707"/>
      <c r="D158" s="32">
        <v>372</v>
      </c>
      <c r="E158" s="32">
        <v>78</v>
      </c>
      <c r="F158" s="32">
        <v>0</v>
      </c>
      <c r="G158" s="31"/>
      <c r="H158" s="33">
        <v>0</v>
      </c>
    </row>
    <row r="159" spans="1:8" x14ac:dyDescent="0.2">
      <c r="A159" s="34"/>
      <c r="B159" s="706" t="s">
        <v>123</v>
      </c>
      <c r="C159" s="707"/>
      <c r="D159" s="32">
        <v>276</v>
      </c>
      <c r="E159" s="32">
        <v>90</v>
      </c>
      <c r="F159" s="32">
        <v>0</v>
      </c>
      <c r="G159" s="31"/>
      <c r="H159" s="33">
        <v>0</v>
      </c>
    </row>
    <row r="160" spans="1:8" x14ac:dyDescent="0.2">
      <c r="A160" s="190"/>
      <c r="B160" s="706" t="s">
        <v>337</v>
      </c>
      <c r="C160" s="707"/>
      <c r="D160" s="85">
        <v>12</v>
      </c>
      <c r="E160" s="32">
        <v>1</v>
      </c>
      <c r="F160" s="32">
        <v>0</v>
      </c>
      <c r="G160" s="31"/>
      <c r="H160" s="33">
        <v>0</v>
      </c>
    </row>
    <row r="161" spans="1:8" x14ac:dyDescent="0.2">
      <c r="A161" s="34"/>
      <c r="B161" s="706" t="s">
        <v>124</v>
      </c>
      <c r="C161" s="707"/>
      <c r="D161" s="32">
        <v>3</v>
      </c>
      <c r="E161" s="32">
        <v>0</v>
      </c>
      <c r="F161" s="32">
        <v>0</v>
      </c>
      <c r="G161" s="31"/>
      <c r="H161" s="33">
        <v>0</v>
      </c>
    </row>
    <row r="162" spans="1:8" x14ac:dyDescent="0.2">
      <c r="A162" s="34"/>
      <c r="B162" s="706" t="s">
        <v>45</v>
      </c>
      <c r="C162" s="707"/>
      <c r="D162" s="32">
        <v>9</v>
      </c>
      <c r="E162" s="32">
        <v>4</v>
      </c>
      <c r="F162" s="32">
        <v>0</v>
      </c>
      <c r="G162" s="31"/>
      <c r="H162" s="33">
        <v>0</v>
      </c>
    </row>
    <row r="163" spans="1:8" x14ac:dyDescent="0.2">
      <c r="A163" s="34"/>
      <c r="B163" s="706" t="s">
        <v>318</v>
      </c>
      <c r="C163" s="707"/>
      <c r="D163" s="32">
        <v>1</v>
      </c>
      <c r="E163" s="32">
        <v>3</v>
      </c>
      <c r="F163" s="32">
        <v>0</v>
      </c>
      <c r="G163" s="31"/>
      <c r="H163" s="33">
        <v>0</v>
      </c>
    </row>
    <row r="164" spans="1:8" x14ac:dyDescent="0.2">
      <c r="A164" s="34"/>
      <c r="B164" s="706" t="s">
        <v>338</v>
      </c>
      <c r="C164" s="707"/>
      <c r="D164" s="32">
        <v>13</v>
      </c>
      <c r="E164" s="32">
        <v>0</v>
      </c>
      <c r="F164" s="32">
        <v>0</v>
      </c>
      <c r="G164" s="31"/>
      <c r="H164" s="33">
        <v>0</v>
      </c>
    </row>
    <row r="165" spans="1:8" x14ac:dyDescent="0.2">
      <c r="A165" s="34"/>
      <c r="B165" s="706" t="s">
        <v>339</v>
      </c>
      <c r="C165" s="707"/>
      <c r="D165" s="32">
        <v>3</v>
      </c>
      <c r="E165" s="32">
        <v>2</v>
      </c>
      <c r="F165" s="32">
        <v>0</v>
      </c>
      <c r="G165" s="31"/>
      <c r="H165" s="33">
        <v>0</v>
      </c>
    </row>
    <row r="166" spans="1:8" x14ac:dyDescent="0.2">
      <c r="A166" s="34"/>
      <c r="B166" s="706" t="s">
        <v>125</v>
      </c>
      <c r="C166" s="707"/>
      <c r="D166" s="32">
        <v>3</v>
      </c>
      <c r="E166" s="32">
        <v>0</v>
      </c>
      <c r="F166" s="32">
        <v>0</v>
      </c>
      <c r="G166" s="31"/>
      <c r="H166" s="33">
        <v>0</v>
      </c>
    </row>
    <row r="167" spans="1:8" x14ac:dyDescent="0.2">
      <c r="A167" s="34"/>
      <c r="B167" s="706" t="s">
        <v>340</v>
      </c>
      <c r="C167" s="707"/>
      <c r="D167" s="32">
        <v>4</v>
      </c>
      <c r="E167" s="32">
        <v>0</v>
      </c>
      <c r="F167" s="32">
        <v>0</v>
      </c>
      <c r="G167" s="31"/>
      <c r="H167" s="33">
        <v>0</v>
      </c>
    </row>
    <row r="168" spans="1:8" x14ac:dyDescent="0.2">
      <c r="A168" s="34"/>
      <c r="B168" s="706" t="s">
        <v>341</v>
      </c>
      <c r="C168" s="707"/>
      <c r="D168" s="32">
        <v>3</v>
      </c>
      <c r="E168" s="32">
        <v>2</v>
      </c>
      <c r="F168" s="32">
        <v>0</v>
      </c>
      <c r="G168" s="31"/>
      <c r="H168" s="33">
        <v>0</v>
      </c>
    </row>
    <row r="169" spans="1:8" x14ac:dyDescent="0.2">
      <c r="A169" s="34"/>
      <c r="B169" s="706" t="s">
        <v>310</v>
      </c>
      <c r="C169" s="707"/>
      <c r="D169" s="32">
        <v>3</v>
      </c>
      <c r="E169" s="32">
        <v>0</v>
      </c>
      <c r="F169" s="32">
        <v>0</v>
      </c>
      <c r="G169" s="31"/>
      <c r="H169" s="33">
        <v>0</v>
      </c>
    </row>
    <row r="170" spans="1:8" x14ac:dyDescent="0.2">
      <c r="A170" s="34"/>
      <c r="B170" s="706" t="s">
        <v>126</v>
      </c>
      <c r="C170" s="707"/>
      <c r="D170" s="32">
        <v>6</v>
      </c>
      <c r="E170" s="32">
        <v>2</v>
      </c>
      <c r="F170" s="32">
        <v>0</v>
      </c>
      <c r="G170" s="31"/>
      <c r="H170" s="33">
        <v>0</v>
      </c>
    </row>
    <row r="171" spans="1:8" x14ac:dyDescent="0.2">
      <c r="A171" s="34"/>
      <c r="B171" s="706" t="s">
        <v>342</v>
      </c>
      <c r="C171" s="707"/>
      <c r="D171" s="32">
        <v>9</v>
      </c>
      <c r="E171" s="32">
        <v>0</v>
      </c>
      <c r="F171" s="32">
        <v>0</v>
      </c>
      <c r="G171" s="31"/>
      <c r="H171" s="33">
        <v>0</v>
      </c>
    </row>
    <row r="172" spans="1:8" x14ac:dyDescent="0.2">
      <c r="A172" s="190"/>
      <c r="B172" s="706" t="s">
        <v>288</v>
      </c>
      <c r="C172" s="707"/>
      <c r="D172" s="85">
        <v>7</v>
      </c>
      <c r="E172" s="32">
        <v>2</v>
      </c>
      <c r="F172" s="32">
        <v>0</v>
      </c>
      <c r="G172" s="31"/>
      <c r="H172" s="33">
        <v>0</v>
      </c>
    </row>
    <row r="173" spans="1:8" x14ac:dyDescent="0.2">
      <c r="A173" s="34"/>
      <c r="B173" s="706" t="s">
        <v>343</v>
      </c>
      <c r="C173" s="707"/>
      <c r="D173" s="32">
        <v>4</v>
      </c>
      <c r="E173" s="32">
        <v>0</v>
      </c>
      <c r="F173" s="32">
        <v>0</v>
      </c>
      <c r="G173" s="31"/>
      <c r="H173" s="33">
        <v>0</v>
      </c>
    </row>
    <row r="174" spans="1:8" x14ac:dyDescent="0.2">
      <c r="A174" s="34"/>
      <c r="B174" s="706" t="s">
        <v>311</v>
      </c>
      <c r="C174" s="707"/>
      <c r="D174" s="32">
        <v>4</v>
      </c>
      <c r="E174" s="32">
        <v>1</v>
      </c>
      <c r="F174" s="32">
        <v>0</v>
      </c>
      <c r="G174" s="31"/>
      <c r="H174" s="33">
        <v>0</v>
      </c>
    </row>
    <row r="175" spans="1:8" x14ac:dyDescent="0.2">
      <c r="A175" s="34"/>
      <c r="B175" s="706" t="s">
        <v>144</v>
      </c>
      <c r="C175" s="707"/>
      <c r="D175" s="32">
        <v>1</v>
      </c>
      <c r="E175" s="32">
        <v>2</v>
      </c>
      <c r="F175" s="32">
        <v>0</v>
      </c>
      <c r="G175" s="31"/>
      <c r="H175" s="33">
        <v>0</v>
      </c>
    </row>
    <row r="176" spans="1:8" x14ac:dyDescent="0.2">
      <c r="A176" s="34"/>
      <c r="B176" s="706" t="s">
        <v>127</v>
      </c>
      <c r="C176" s="707"/>
      <c r="D176" s="32">
        <v>69</v>
      </c>
      <c r="E176" s="32">
        <v>60</v>
      </c>
      <c r="F176" s="32">
        <v>0</v>
      </c>
      <c r="G176" s="31"/>
      <c r="H176" s="33">
        <v>0</v>
      </c>
    </row>
    <row r="177" spans="1:8" x14ac:dyDescent="0.2">
      <c r="A177" s="190"/>
      <c r="B177" s="706" t="s">
        <v>128</v>
      </c>
      <c r="C177" s="707"/>
      <c r="D177" s="85">
        <v>22</v>
      </c>
      <c r="E177" s="32">
        <v>4</v>
      </c>
      <c r="F177" s="32">
        <v>0</v>
      </c>
      <c r="G177" s="31"/>
      <c r="H177" s="33">
        <v>0</v>
      </c>
    </row>
    <row r="178" spans="1:8" x14ac:dyDescent="0.2">
      <c r="A178" s="34"/>
      <c r="B178" s="706" t="s">
        <v>345</v>
      </c>
      <c r="C178" s="707"/>
      <c r="D178" s="32">
        <v>4</v>
      </c>
      <c r="E178" s="32">
        <v>2</v>
      </c>
      <c r="F178" s="32">
        <v>0</v>
      </c>
      <c r="G178" s="31"/>
      <c r="H178" s="33">
        <v>0</v>
      </c>
    </row>
    <row r="179" spans="1:8" x14ac:dyDescent="0.2">
      <c r="A179" s="190"/>
      <c r="B179" s="706" t="s">
        <v>289</v>
      </c>
      <c r="C179" s="707"/>
      <c r="D179" s="85">
        <v>5</v>
      </c>
      <c r="E179" s="32">
        <v>0</v>
      </c>
      <c r="F179" s="32">
        <v>0</v>
      </c>
      <c r="G179" s="31"/>
      <c r="H179" s="33">
        <v>0</v>
      </c>
    </row>
    <row r="180" spans="1:8" x14ac:dyDescent="0.2">
      <c r="A180" s="190"/>
      <c r="B180" s="706" t="s">
        <v>129</v>
      </c>
      <c r="C180" s="707"/>
      <c r="D180" s="85">
        <v>9</v>
      </c>
      <c r="E180" s="32">
        <v>3</v>
      </c>
      <c r="F180" s="32">
        <v>0</v>
      </c>
      <c r="G180" s="31"/>
      <c r="H180" s="33">
        <v>0</v>
      </c>
    </row>
    <row r="181" spans="1:8" x14ac:dyDescent="0.2">
      <c r="A181" s="34"/>
      <c r="B181" s="706" t="s">
        <v>306</v>
      </c>
      <c r="C181" s="707"/>
      <c r="D181" s="32">
        <v>1</v>
      </c>
      <c r="E181" s="32">
        <v>1</v>
      </c>
      <c r="F181" s="32">
        <v>0</v>
      </c>
      <c r="G181" s="31"/>
      <c r="H181" s="33">
        <v>0</v>
      </c>
    </row>
    <row r="182" spans="1:8" x14ac:dyDescent="0.2">
      <c r="A182" s="34"/>
      <c r="B182" s="706" t="s">
        <v>290</v>
      </c>
      <c r="C182" s="707"/>
      <c r="D182" s="32">
        <v>2</v>
      </c>
      <c r="E182" s="32">
        <v>2</v>
      </c>
      <c r="F182" s="32">
        <v>0</v>
      </c>
      <c r="G182" s="31"/>
      <c r="H182" s="33">
        <v>0</v>
      </c>
    </row>
    <row r="183" spans="1:8" x14ac:dyDescent="0.2">
      <c r="A183" s="34"/>
      <c r="B183" s="706" t="s">
        <v>291</v>
      </c>
      <c r="C183" s="707"/>
      <c r="D183" s="32">
        <v>4</v>
      </c>
      <c r="E183" s="32">
        <v>0</v>
      </c>
      <c r="F183" s="32">
        <v>0</v>
      </c>
      <c r="G183" s="31"/>
      <c r="H183" s="33">
        <v>0</v>
      </c>
    </row>
    <row r="184" spans="1:8" x14ac:dyDescent="0.2">
      <c r="A184" s="34"/>
      <c r="B184" s="706" t="s">
        <v>292</v>
      </c>
      <c r="C184" s="707"/>
      <c r="D184" s="32">
        <v>7</v>
      </c>
      <c r="E184" s="32">
        <v>3</v>
      </c>
      <c r="F184" s="32">
        <v>0</v>
      </c>
      <c r="G184" s="31"/>
      <c r="H184" s="33">
        <v>0</v>
      </c>
    </row>
    <row r="185" spans="1:8" x14ac:dyDescent="0.2">
      <c r="A185" s="190"/>
      <c r="B185" s="706" t="s">
        <v>312</v>
      </c>
      <c r="C185" s="707"/>
      <c r="D185" s="85">
        <v>1</v>
      </c>
      <c r="E185" s="32">
        <v>1</v>
      </c>
      <c r="F185" s="32">
        <v>0</v>
      </c>
      <c r="G185" s="31"/>
      <c r="H185" s="33">
        <v>0</v>
      </c>
    </row>
    <row r="186" spans="1:8" x14ac:dyDescent="0.2">
      <c r="A186" s="34"/>
      <c r="B186" s="706" t="s">
        <v>294</v>
      </c>
      <c r="C186" s="707"/>
      <c r="D186" s="32">
        <v>2</v>
      </c>
      <c r="E186" s="32">
        <v>2</v>
      </c>
      <c r="F186" s="32">
        <v>0</v>
      </c>
      <c r="G186" s="31"/>
      <c r="H186" s="33">
        <v>0</v>
      </c>
    </row>
    <row r="187" spans="1:8" ht="14.25" customHeight="1" x14ac:dyDescent="0.2">
      <c r="A187" s="34"/>
      <c r="B187" s="706" t="s">
        <v>322</v>
      </c>
      <c r="C187" s="707"/>
      <c r="D187" s="32">
        <v>1</v>
      </c>
      <c r="E187" s="32">
        <v>1</v>
      </c>
      <c r="F187" s="32">
        <v>0</v>
      </c>
      <c r="G187" s="31"/>
      <c r="H187" s="33">
        <v>0</v>
      </c>
    </row>
    <row r="188" spans="1:8" x14ac:dyDescent="0.2">
      <c r="A188" s="34"/>
      <c r="B188" s="706" t="s">
        <v>130</v>
      </c>
      <c r="C188" s="707"/>
      <c r="D188" s="32">
        <v>597</v>
      </c>
      <c r="E188" s="32">
        <v>196</v>
      </c>
      <c r="F188" s="32">
        <v>0</v>
      </c>
      <c r="G188" s="31"/>
      <c r="H188" s="33">
        <v>0</v>
      </c>
    </row>
    <row r="189" spans="1:8" ht="14.25" customHeight="1" x14ac:dyDescent="0.2">
      <c r="A189" s="34"/>
      <c r="B189" s="706" t="s">
        <v>313</v>
      </c>
      <c r="C189" s="707"/>
      <c r="D189" s="32">
        <v>1</v>
      </c>
      <c r="E189" s="32">
        <v>1</v>
      </c>
      <c r="F189" s="32">
        <v>0</v>
      </c>
      <c r="G189" s="31"/>
      <c r="H189" s="33">
        <v>0</v>
      </c>
    </row>
    <row r="190" spans="1:8" ht="14.25" customHeight="1" x14ac:dyDescent="0.2">
      <c r="A190" s="34"/>
      <c r="B190" s="706" t="s">
        <v>131</v>
      </c>
      <c r="C190" s="707"/>
      <c r="D190" s="32">
        <v>113</v>
      </c>
      <c r="E190" s="32">
        <v>63</v>
      </c>
      <c r="F190" s="32">
        <v>0</v>
      </c>
      <c r="G190" s="31"/>
      <c r="H190" s="33">
        <v>0</v>
      </c>
    </row>
    <row r="191" spans="1:8" ht="14.25" customHeight="1" x14ac:dyDescent="0.2">
      <c r="A191" s="34"/>
      <c r="B191" s="706" t="s">
        <v>132</v>
      </c>
      <c r="C191" s="707"/>
      <c r="D191" s="32">
        <v>10</v>
      </c>
      <c r="E191" s="32">
        <v>3</v>
      </c>
      <c r="F191" s="32">
        <v>0</v>
      </c>
      <c r="G191" s="31"/>
      <c r="H191" s="33">
        <v>0</v>
      </c>
    </row>
    <row r="192" spans="1:8" ht="14.25" customHeight="1" x14ac:dyDescent="0.2">
      <c r="A192" s="34"/>
      <c r="B192" s="706" t="s">
        <v>295</v>
      </c>
      <c r="C192" s="707"/>
      <c r="D192" s="32">
        <v>1</v>
      </c>
      <c r="E192" s="32">
        <v>1</v>
      </c>
      <c r="F192" s="32">
        <v>0</v>
      </c>
      <c r="G192" s="31"/>
      <c r="H192" s="33">
        <v>0</v>
      </c>
    </row>
    <row r="193" spans="1:10" ht="14.25" customHeight="1" x14ac:dyDescent="0.2">
      <c r="A193" s="34"/>
      <c r="B193" s="706" t="s">
        <v>346</v>
      </c>
      <c r="C193" s="707"/>
      <c r="D193" s="32">
        <v>5</v>
      </c>
      <c r="E193" s="32">
        <v>0</v>
      </c>
      <c r="F193" s="32">
        <v>0</v>
      </c>
      <c r="G193" s="31"/>
      <c r="H193" s="33">
        <v>0</v>
      </c>
    </row>
    <row r="194" spans="1:10" ht="14.25" customHeight="1" x14ac:dyDescent="0.2">
      <c r="A194" s="34"/>
      <c r="B194" s="706" t="s">
        <v>296</v>
      </c>
      <c r="C194" s="707"/>
      <c r="D194" s="32">
        <v>1</v>
      </c>
      <c r="E194" s="32">
        <v>2</v>
      </c>
      <c r="F194" s="32">
        <v>0</v>
      </c>
      <c r="G194" s="31"/>
      <c r="H194" s="33">
        <v>0</v>
      </c>
    </row>
    <row r="195" spans="1:10" ht="14.25" customHeight="1" x14ac:dyDescent="0.2">
      <c r="A195" s="34"/>
      <c r="B195" s="706" t="s">
        <v>133</v>
      </c>
      <c r="C195" s="707"/>
      <c r="D195" s="32">
        <v>1</v>
      </c>
      <c r="E195" s="32">
        <v>3</v>
      </c>
      <c r="F195" s="32">
        <v>0</v>
      </c>
      <c r="G195" s="31"/>
      <c r="H195" s="33">
        <v>0</v>
      </c>
    </row>
    <row r="196" spans="1:10" ht="14.25" customHeight="1" x14ac:dyDescent="0.2">
      <c r="A196" s="34"/>
      <c r="B196" s="706" t="s">
        <v>134</v>
      </c>
      <c r="C196" s="707"/>
      <c r="D196" s="32">
        <v>6</v>
      </c>
      <c r="E196" s="32">
        <v>11</v>
      </c>
      <c r="F196" s="32">
        <v>0</v>
      </c>
      <c r="G196" s="31"/>
      <c r="H196" s="33">
        <v>0</v>
      </c>
    </row>
    <row r="197" spans="1:10" ht="14.25" customHeight="1" x14ac:dyDescent="0.2">
      <c r="A197" s="34"/>
      <c r="B197" s="706" t="s">
        <v>314</v>
      </c>
      <c r="C197" s="707"/>
      <c r="D197" s="32">
        <v>7</v>
      </c>
      <c r="E197" s="32">
        <v>2</v>
      </c>
      <c r="F197" s="32">
        <v>0</v>
      </c>
      <c r="G197" s="31"/>
      <c r="H197" s="33">
        <v>0</v>
      </c>
      <c r="J197" s="436" t="s">
        <v>377</v>
      </c>
    </row>
    <row r="198" spans="1:10" ht="38.25" customHeight="1" x14ac:dyDescent="0.2">
      <c r="A198" s="73" t="s">
        <v>395</v>
      </c>
      <c r="B198" s="73"/>
      <c r="C198" s="73"/>
      <c r="D198" s="73"/>
      <c r="E198" s="73"/>
      <c r="F198" s="73"/>
      <c r="G198" s="73"/>
      <c r="H198" s="73"/>
    </row>
    <row r="199" spans="1:10" ht="14.25" customHeight="1" x14ac:dyDescent="0.2">
      <c r="A199" s="710" t="s">
        <v>71</v>
      </c>
      <c r="B199" s="710"/>
      <c r="C199" s="710"/>
      <c r="D199" s="710"/>
      <c r="E199" s="710"/>
      <c r="F199" s="710"/>
      <c r="G199" s="710"/>
      <c r="H199" s="710"/>
    </row>
    <row r="200" spans="1:10" ht="51" customHeight="1" x14ac:dyDescent="0.2">
      <c r="A200" s="26" t="s">
        <v>72</v>
      </c>
      <c r="B200" s="432" t="s">
        <v>73</v>
      </c>
      <c r="C200" s="430" t="s">
        <v>68</v>
      </c>
      <c r="D200" s="27" t="s">
        <v>70</v>
      </c>
      <c r="E200" s="28"/>
      <c r="F200" s="29"/>
      <c r="G200" s="702" t="s">
        <v>191</v>
      </c>
      <c r="H200" s="698" t="s">
        <v>304</v>
      </c>
    </row>
    <row r="201" spans="1:10" ht="14.25" customHeight="1" x14ac:dyDescent="0.2">
      <c r="A201" s="30"/>
      <c r="B201" s="433"/>
      <c r="C201" s="435"/>
      <c r="D201" s="698" t="s">
        <v>187</v>
      </c>
      <c r="E201" s="700" t="s">
        <v>39</v>
      </c>
      <c r="F201" s="698" t="s">
        <v>188</v>
      </c>
      <c r="G201" s="703"/>
      <c r="H201" s="705"/>
    </row>
    <row r="202" spans="1:10" ht="14.25" customHeight="1" x14ac:dyDescent="0.2">
      <c r="A202" s="30"/>
      <c r="B202" s="434"/>
      <c r="C202" s="431"/>
      <c r="D202" s="699"/>
      <c r="E202" s="701"/>
      <c r="F202" s="699"/>
      <c r="G202" s="704"/>
      <c r="H202" s="699"/>
    </row>
    <row r="203" spans="1:10" ht="14.25" customHeight="1" x14ac:dyDescent="0.2">
      <c r="A203" s="34"/>
      <c r="B203" s="706" t="s">
        <v>315</v>
      </c>
      <c r="C203" s="707"/>
      <c r="D203" s="32">
        <v>1</v>
      </c>
      <c r="E203" s="32">
        <v>1</v>
      </c>
      <c r="F203" s="32">
        <v>0</v>
      </c>
      <c r="G203" s="31"/>
      <c r="H203" s="33">
        <v>0</v>
      </c>
    </row>
    <row r="204" spans="1:10" ht="14.25" customHeight="1" x14ac:dyDescent="0.2">
      <c r="A204" s="34"/>
      <c r="B204" s="706" t="s">
        <v>297</v>
      </c>
      <c r="C204" s="707"/>
      <c r="D204" s="32">
        <v>6</v>
      </c>
      <c r="E204" s="32">
        <v>0</v>
      </c>
      <c r="F204" s="32">
        <v>0</v>
      </c>
      <c r="G204" s="31"/>
      <c r="H204" s="33">
        <v>0</v>
      </c>
    </row>
    <row r="205" spans="1:10" ht="14.25" customHeight="1" x14ac:dyDescent="0.2">
      <c r="A205" s="34"/>
      <c r="B205" s="706" t="s">
        <v>135</v>
      </c>
      <c r="C205" s="707"/>
      <c r="D205" s="32">
        <v>5</v>
      </c>
      <c r="E205" s="32">
        <v>5</v>
      </c>
      <c r="F205" s="32">
        <v>0</v>
      </c>
      <c r="G205" s="31"/>
      <c r="H205" s="33">
        <v>0</v>
      </c>
    </row>
    <row r="206" spans="1:10" ht="14.25" customHeight="1" x14ac:dyDescent="0.2">
      <c r="A206" s="34"/>
      <c r="B206" s="706" t="s">
        <v>46</v>
      </c>
      <c r="C206" s="707"/>
      <c r="D206" s="32">
        <v>1</v>
      </c>
      <c r="E206" s="32">
        <v>5</v>
      </c>
      <c r="F206" s="32">
        <v>0</v>
      </c>
      <c r="G206" s="31"/>
      <c r="H206" s="33">
        <v>0</v>
      </c>
    </row>
    <row r="207" spans="1:10" ht="14.25" customHeight="1" x14ac:dyDescent="0.2">
      <c r="A207" s="34"/>
      <c r="B207" s="706" t="s">
        <v>149</v>
      </c>
      <c r="C207" s="707"/>
      <c r="D207" s="32">
        <v>4</v>
      </c>
      <c r="E207" s="32">
        <v>0</v>
      </c>
      <c r="F207" s="32">
        <v>0</v>
      </c>
      <c r="G207" s="31"/>
      <c r="H207" s="33">
        <v>0</v>
      </c>
    </row>
    <row r="208" spans="1:10" ht="14.25" customHeight="1" x14ac:dyDescent="0.2">
      <c r="A208" s="34"/>
      <c r="B208" s="706" t="s">
        <v>136</v>
      </c>
      <c r="C208" s="707"/>
      <c r="D208" s="32">
        <v>2</v>
      </c>
      <c r="E208" s="32">
        <v>0</v>
      </c>
      <c r="F208" s="32">
        <v>0</v>
      </c>
      <c r="G208" s="31"/>
      <c r="H208" s="33">
        <v>0</v>
      </c>
    </row>
    <row r="209" spans="1:8" ht="14.25" customHeight="1" x14ac:dyDescent="0.2">
      <c r="A209" s="34"/>
      <c r="B209" s="706" t="s">
        <v>348</v>
      </c>
      <c r="C209" s="707"/>
      <c r="D209" s="32">
        <v>1</v>
      </c>
      <c r="E209" s="32">
        <v>2</v>
      </c>
      <c r="F209" s="32">
        <v>0</v>
      </c>
      <c r="G209" s="31"/>
      <c r="H209" s="33">
        <v>0</v>
      </c>
    </row>
    <row r="210" spans="1:8" ht="14.25" customHeight="1" x14ac:dyDescent="0.2">
      <c r="A210" s="34"/>
      <c r="B210" s="706" t="s">
        <v>349</v>
      </c>
      <c r="C210" s="707"/>
      <c r="D210" s="32">
        <v>1</v>
      </c>
      <c r="E210" s="32">
        <v>1</v>
      </c>
      <c r="F210" s="32">
        <v>0</v>
      </c>
      <c r="G210" s="31"/>
      <c r="H210" s="33">
        <v>0</v>
      </c>
    </row>
    <row r="211" spans="1:8" ht="14.25" customHeight="1" x14ac:dyDescent="0.2">
      <c r="A211" s="34"/>
      <c r="B211" s="706" t="s">
        <v>269</v>
      </c>
      <c r="C211" s="707"/>
      <c r="D211" s="32">
        <v>5</v>
      </c>
      <c r="E211" s="32">
        <v>0</v>
      </c>
      <c r="F211" s="32">
        <v>0</v>
      </c>
      <c r="G211" s="31"/>
      <c r="H211" s="33">
        <v>0</v>
      </c>
    </row>
    <row r="212" spans="1:8" ht="14.25" customHeight="1" x14ac:dyDescent="0.2">
      <c r="A212" s="34"/>
      <c r="B212" s="706" t="s">
        <v>137</v>
      </c>
      <c r="C212" s="707"/>
      <c r="D212" s="32">
        <v>3</v>
      </c>
      <c r="E212" s="32">
        <v>1</v>
      </c>
      <c r="F212" s="32">
        <v>0</v>
      </c>
      <c r="G212" s="31"/>
      <c r="H212" s="33">
        <v>0</v>
      </c>
    </row>
    <row r="213" spans="1:8" ht="14.25" customHeight="1" x14ac:dyDescent="0.2">
      <c r="A213" s="34"/>
      <c r="B213" s="706" t="s">
        <v>278</v>
      </c>
      <c r="C213" s="707"/>
      <c r="D213" s="32">
        <v>273</v>
      </c>
      <c r="E213" s="32">
        <v>56</v>
      </c>
      <c r="F213" s="32">
        <v>0</v>
      </c>
      <c r="G213" s="31"/>
      <c r="H213" s="33">
        <v>0</v>
      </c>
    </row>
    <row r="214" spans="1:8" ht="14.25" customHeight="1" x14ac:dyDescent="0.2">
      <c r="A214" s="34"/>
      <c r="B214" s="706" t="s">
        <v>316</v>
      </c>
      <c r="C214" s="707"/>
      <c r="D214" s="32">
        <v>4</v>
      </c>
      <c r="E214" s="32">
        <v>1</v>
      </c>
      <c r="F214" s="32">
        <v>0</v>
      </c>
      <c r="G214" s="31"/>
      <c r="H214" s="33">
        <v>0</v>
      </c>
    </row>
    <row r="215" spans="1:8" ht="14.25" customHeight="1" x14ac:dyDescent="0.2">
      <c r="A215" s="34"/>
      <c r="B215" s="706" t="s">
        <v>356</v>
      </c>
      <c r="C215" s="707"/>
      <c r="D215" s="32">
        <v>1</v>
      </c>
      <c r="E215" s="32">
        <v>0</v>
      </c>
      <c r="F215" s="32">
        <v>0</v>
      </c>
      <c r="G215" s="31"/>
      <c r="H215" s="33">
        <v>0</v>
      </c>
    </row>
    <row r="216" spans="1:8" ht="14.25" customHeight="1" x14ac:dyDescent="0.2">
      <c r="A216" s="34"/>
      <c r="B216" s="706" t="s">
        <v>138</v>
      </c>
      <c r="C216" s="707"/>
      <c r="D216" s="32">
        <v>465</v>
      </c>
      <c r="E216" s="32">
        <v>255</v>
      </c>
      <c r="F216" s="32">
        <v>0</v>
      </c>
      <c r="G216" s="31"/>
      <c r="H216" s="33">
        <v>0</v>
      </c>
    </row>
    <row r="217" spans="1:8" ht="14.25" customHeight="1" x14ac:dyDescent="0.2">
      <c r="A217" s="34"/>
      <c r="B217" s="706" t="s">
        <v>351</v>
      </c>
      <c r="C217" s="707"/>
      <c r="D217" s="32">
        <v>8</v>
      </c>
      <c r="E217" s="32">
        <v>6</v>
      </c>
      <c r="F217" s="32">
        <v>0</v>
      </c>
      <c r="G217" s="31"/>
      <c r="H217" s="33">
        <v>0</v>
      </c>
    </row>
    <row r="218" spans="1:8" ht="14.25" customHeight="1" x14ac:dyDescent="0.2">
      <c r="A218" s="34"/>
      <c r="B218" s="706" t="s">
        <v>139</v>
      </c>
      <c r="C218" s="707"/>
      <c r="D218" s="32">
        <v>17</v>
      </c>
      <c r="E218" s="32">
        <v>8</v>
      </c>
      <c r="F218" s="32">
        <v>0</v>
      </c>
      <c r="G218" s="31"/>
      <c r="H218" s="33">
        <v>0</v>
      </c>
    </row>
    <row r="219" spans="1:8" ht="14.25" customHeight="1" x14ac:dyDescent="0.2">
      <c r="A219" s="34"/>
      <c r="B219" s="706" t="s">
        <v>140</v>
      </c>
      <c r="C219" s="707"/>
      <c r="D219" s="32">
        <v>35</v>
      </c>
      <c r="E219" s="32">
        <v>5</v>
      </c>
      <c r="F219" s="32">
        <v>0</v>
      </c>
      <c r="G219" s="31"/>
      <c r="H219" s="33">
        <v>0</v>
      </c>
    </row>
    <row r="220" spans="1:8" ht="14.25" customHeight="1" x14ac:dyDescent="0.2">
      <c r="A220" s="34"/>
      <c r="B220" s="706" t="s">
        <v>298</v>
      </c>
      <c r="C220" s="707"/>
      <c r="D220" s="32">
        <v>9</v>
      </c>
      <c r="E220" s="32">
        <v>25</v>
      </c>
      <c r="F220" s="32">
        <v>0</v>
      </c>
      <c r="G220" s="31"/>
      <c r="H220" s="33">
        <v>0</v>
      </c>
    </row>
    <row r="221" spans="1:8" ht="14.25" customHeight="1" x14ac:dyDescent="0.2">
      <c r="A221" s="34"/>
      <c r="B221" s="706" t="s">
        <v>352</v>
      </c>
      <c r="C221" s="707"/>
      <c r="D221" s="32">
        <v>4</v>
      </c>
      <c r="E221" s="32">
        <v>2</v>
      </c>
      <c r="F221" s="32">
        <v>0</v>
      </c>
      <c r="G221" s="31"/>
      <c r="H221" s="33">
        <v>0</v>
      </c>
    </row>
    <row r="222" spans="1:8" ht="14.25" customHeight="1" x14ac:dyDescent="0.2">
      <c r="A222" s="34"/>
      <c r="B222" s="706" t="s">
        <v>142</v>
      </c>
      <c r="C222" s="707"/>
      <c r="D222" s="32">
        <v>6</v>
      </c>
      <c r="E222" s="32">
        <v>3</v>
      </c>
      <c r="F222" s="32">
        <v>0</v>
      </c>
      <c r="G222" s="31"/>
      <c r="H222" s="33">
        <v>0</v>
      </c>
    </row>
    <row r="223" spans="1:8" ht="14.25" customHeight="1" x14ac:dyDescent="0.2">
      <c r="A223" s="34"/>
      <c r="B223" s="706" t="s">
        <v>319</v>
      </c>
      <c r="C223" s="707"/>
      <c r="D223" s="32">
        <v>12</v>
      </c>
      <c r="E223" s="32">
        <v>4</v>
      </c>
      <c r="F223" s="32">
        <v>0</v>
      </c>
      <c r="G223" s="31"/>
      <c r="H223" s="33">
        <v>0</v>
      </c>
    </row>
    <row r="224" spans="1:8" ht="14.25" customHeight="1" x14ac:dyDescent="0.2">
      <c r="A224" s="34"/>
      <c r="B224" s="706" t="s">
        <v>286</v>
      </c>
      <c r="C224" s="707"/>
      <c r="D224" s="32">
        <v>1</v>
      </c>
      <c r="E224" s="32">
        <v>0</v>
      </c>
      <c r="F224" s="32">
        <v>0</v>
      </c>
      <c r="G224" s="31"/>
      <c r="H224" s="33">
        <v>0</v>
      </c>
    </row>
    <row r="225" spans="1:9" ht="14.25" customHeight="1" x14ac:dyDescent="0.2">
      <c r="A225" s="34"/>
      <c r="B225" s="706" t="s">
        <v>344</v>
      </c>
      <c r="C225" s="707"/>
      <c r="D225" s="32">
        <v>0</v>
      </c>
      <c r="E225" s="32">
        <v>1</v>
      </c>
      <c r="F225" s="32">
        <v>0</v>
      </c>
      <c r="G225" s="31"/>
      <c r="H225" s="33">
        <v>0</v>
      </c>
    </row>
    <row r="226" spans="1:9" ht="14.25" customHeight="1" x14ac:dyDescent="0.2">
      <c r="A226" s="34"/>
      <c r="B226" s="706" t="s">
        <v>300</v>
      </c>
      <c r="C226" s="707"/>
      <c r="D226" s="32">
        <v>0</v>
      </c>
      <c r="E226" s="32">
        <v>1</v>
      </c>
      <c r="F226" s="32">
        <v>0</v>
      </c>
      <c r="G226" s="31"/>
      <c r="H226" s="33">
        <v>0</v>
      </c>
    </row>
    <row r="227" spans="1:9" ht="14.25" customHeight="1" x14ac:dyDescent="0.2">
      <c r="A227" s="34"/>
      <c r="B227" s="706" t="s">
        <v>293</v>
      </c>
      <c r="C227" s="707"/>
      <c r="D227" s="32">
        <v>0</v>
      </c>
      <c r="E227" s="32">
        <v>1</v>
      </c>
      <c r="F227" s="32">
        <v>0</v>
      </c>
      <c r="G227" s="31"/>
      <c r="H227" s="33">
        <v>0</v>
      </c>
    </row>
    <row r="228" spans="1:9" ht="14.25" customHeight="1" x14ac:dyDescent="0.2">
      <c r="A228" s="34"/>
      <c r="B228" s="706" t="s">
        <v>350</v>
      </c>
      <c r="C228" s="707"/>
      <c r="D228" s="32">
        <v>0</v>
      </c>
      <c r="E228" s="32">
        <v>1</v>
      </c>
      <c r="F228" s="32">
        <v>0</v>
      </c>
      <c r="G228" s="31"/>
      <c r="H228" s="33">
        <v>0</v>
      </c>
    </row>
    <row r="229" spans="1:9" ht="14.25" customHeight="1" x14ac:dyDescent="0.2">
      <c r="A229" s="34"/>
      <c r="B229" s="706" t="s">
        <v>141</v>
      </c>
      <c r="C229" s="707"/>
      <c r="D229" s="32">
        <v>0</v>
      </c>
      <c r="E229" s="32">
        <v>1</v>
      </c>
      <c r="F229" s="32">
        <v>0</v>
      </c>
      <c r="G229" s="31"/>
      <c r="H229" s="33">
        <v>0</v>
      </c>
    </row>
    <row r="230" spans="1:9" ht="14.25" customHeight="1" x14ac:dyDescent="0.2">
      <c r="A230" s="34"/>
      <c r="B230" s="706"/>
      <c r="C230" s="707"/>
      <c r="D230" s="32"/>
      <c r="E230" s="32"/>
      <c r="F230" s="32"/>
      <c r="G230" s="31"/>
      <c r="H230" s="33"/>
    </row>
    <row r="231" spans="1:9" ht="14.25" customHeight="1" x14ac:dyDescent="0.2">
      <c r="A231" s="34"/>
      <c r="B231" s="706"/>
      <c r="C231" s="707"/>
      <c r="D231" s="32"/>
      <c r="E231" s="32"/>
      <c r="F231" s="32"/>
      <c r="G231" s="31"/>
      <c r="H231" s="33"/>
    </row>
    <row r="232" spans="1:9" ht="14.25" customHeight="1" x14ac:dyDescent="0.2">
      <c r="A232" s="34"/>
      <c r="B232" s="706"/>
      <c r="C232" s="707"/>
      <c r="D232" s="32"/>
      <c r="E232" s="32"/>
      <c r="F232" s="32"/>
      <c r="G232" s="31"/>
      <c r="H232" s="33"/>
    </row>
    <row r="233" spans="1:9" ht="14.25" customHeight="1" x14ac:dyDescent="0.2">
      <c r="A233" s="34"/>
      <c r="B233" s="706"/>
      <c r="C233" s="707"/>
      <c r="D233" s="32"/>
      <c r="E233" s="32"/>
      <c r="F233" s="32"/>
      <c r="G233" s="31"/>
      <c r="H233" s="33"/>
    </row>
    <row r="234" spans="1:9" ht="14.25" customHeight="1" x14ac:dyDescent="0.2">
      <c r="A234" s="34"/>
      <c r="B234" s="706"/>
      <c r="C234" s="707"/>
      <c r="D234" s="32"/>
      <c r="E234" s="32"/>
      <c r="F234" s="32"/>
      <c r="G234" s="31"/>
      <c r="H234" s="33"/>
    </row>
    <row r="235" spans="1:9" ht="14.25" customHeight="1" x14ac:dyDescent="0.2">
      <c r="A235" s="34"/>
      <c r="B235" s="706"/>
      <c r="C235" s="707"/>
      <c r="D235" s="32"/>
      <c r="E235" s="32"/>
      <c r="F235" s="32"/>
      <c r="G235" s="31"/>
      <c r="H235" s="33"/>
    </row>
    <row r="237" spans="1:9" ht="25.5" customHeight="1" x14ac:dyDescent="0.2">
      <c r="A237" s="708" t="s">
        <v>301</v>
      </c>
      <c r="B237" s="708"/>
      <c r="C237" s="708"/>
      <c r="D237" s="708"/>
      <c r="E237" s="708"/>
      <c r="F237" s="708"/>
      <c r="G237" s="708"/>
      <c r="H237" s="708"/>
      <c r="I237" s="708"/>
    </row>
    <row r="238" spans="1:9" ht="26.25" customHeight="1" x14ac:dyDescent="0.2">
      <c r="A238" s="709" t="s">
        <v>302</v>
      </c>
      <c r="B238" s="709"/>
      <c r="C238" s="709"/>
      <c r="D238" s="709"/>
      <c r="E238" s="709"/>
      <c r="F238" s="709"/>
      <c r="G238" s="709"/>
      <c r="H238" s="709"/>
      <c r="I238" s="709"/>
    </row>
    <row r="239" spans="1:9" x14ac:dyDescent="0.2">
      <c r="A239" s="697" t="s">
        <v>399</v>
      </c>
      <c r="B239" s="697"/>
      <c r="C239" s="697"/>
      <c r="D239" s="697"/>
      <c r="E239" s="697"/>
      <c r="F239" s="697"/>
      <c r="G239" s="697"/>
      <c r="H239" s="697"/>
      <c r="I239" s="697"/>
    </row>
    <row r="240" spans="1:9" x14ac:dyDescent="0.2">
      <c r="A240" s="697" t="s">
        <v>303</v>
      </c>
      <c r="B240" s="697"/>
      <c r="C240" s="697"/>
      <c r="D240" s="697"/>
      <c r="E240" s="697"/>
      <c r="F240" s="697"/>
      <c r="G240" s="697"/>
      <c r="H240" s="697"/>
      <c r="I240" s="697"/>
    </row>
    <row r="241" spans="1:10" x14ac:dyDescent="0.2">
      <c r="A241" s="198" t="s">
        <v>143</v>
      </c>
      <c r="J241" s="14" t="s">
        <v>31</v>
      </c>
    </row>
  </sheetData>
  <mergeCells count="205">
    <mergeCell ref="B235:C235"/>
    <mergeCell ref="B230:C230"/>
    <mergeCell ref="B231:C231"/>
    <mergeCell ref="B232:C232"/>
    <mergeCell ref="B233:C233"/>
    <mergeCell ref="B234:C234"/>
    <mergeCell ref="B226:C226"/>
    <mergeCell ref="B227:C227"/>
    <mergeCell ref="B228:C228"/>
    <mergeCell ref="B229:C229"/>
    <mergeCell ref="B221:C221"/>
    <mergeCell ref="B222:C222"/>
    <mergeCell ref="B223:C223"/>
    <mergeCell ref="B224:C224"/>
    <mergeCell ref="B225:C225"/>
    <mergeCell ref="B216:C216"/>
    <mergeCell ref="B217:C217"/>
    <mergeCell ref="B218:C218"/>
    <mergeCell ref="B219:C219"/>
    <mergeCell ref="B220:C220"/>
    <mergeCell ref="B211:C211"/>
    <mergeCell ref="B212:C212"/>
    <mergeCell ref="B213:C213"/>
    <mergeCell ref="B214:C214"/>
    <mergeCell ref="B215:C215"/>
    <mergeCell ref="B206:C206"/>
    <mergeCell ref="B207:C207"/>
    <mergeCell ref="B208:C208"/>
    <mergeCell ref="B209:C209"/>
    <mergeCell ref="B210:C210"/>
    <mergeCell ref="B196:C196"/>
    <mergeCell ref="B197:C197"/>
    <mergeCell ref="B203:C203"/>
    <mergeCell ref="B204:C204"/>
    <mergeCell ref="B205:C205"/>
    <mergeCell ref="B191:C191"/>
    <mergeCell ref="B192:C192"/>
    <mergeCell ref="B193:C193"/>
    <mergeCell ref="B194:C194"/>
    <mergeCell ref="B195:C195"/>
    <mergeCell ref="A199:H199"/>
    <mergeCell ref="G200:G202"/>
    <mergeCell ref="H200:H202"/>
    <mergeCell ref="D201:D202"/>
    <mergeCell ref="E201:E202"/>
    <mergeCell ref="F201:F202"/>
    <mergeCell ref="B186:C186"/>
    <mergeCell ref="B187:C187"/>
    <mergeCell ref="B188:C188"/>
    <mergeCell ref="B189:C189"/>
    <mergeCell ref="B190:C190"/>
    <mergeCell ref="B181:C181"/>
    <mergeCell ref="B182:C182"/>
    <mergeCell ref="B183:C183"/>
    <mergeCell ref="B184:C184"/>
    <mergeCell ref="B185:C185"/>
    <mergeCell ref="B176:C176"/>
    <mergeCell ref="B177:C177"/>
    <mergeCell ref="B178:C178"/>
    <mergeCell ref="B179:C179"/>
    <mergeCell ref="B180:C180"/>
    <mergeCell ref="B171:C171"/>
    <mergeCell ref="B172:C172"/>
    <mergeCell ref="B173:C173"/>
    <mergeCell ref="B174:C174"/>
    <mergeCell ref="B175:C175"/>
    <mergeCell ref="B166:C166"/>
    <mergeCell ref="B167:C167"/>
    <mergeCell ref="B168:C168"/>
    <mergeCell ref="B169:C169"/>
    <mergeCell ref="B170:C170"/>
    <mergeCell ref="B161:C161"/>
    <mergeCell ref="B162:C162"/>
    <mergeCell ref="B163:C163"/>
    <mergeCell ref="B164:C164"/>
    <mergeCell ref="B165:C165"/>
    <mergeCell ref="B156:C156"/>
    <mergeCell ref="B157:C157"/>
    <mergeCell ref="B158:C158"/>
    <mergeCell ref="B159:C159"/>
    <mergeCell ref="B160:C160"/>
    <mergeCell ref="B151:C151"/>
    <mergeCell ref="B152:C152"/>
    <mergeCell ref="B153:C153"/>
    <mergeCell ref="B154:C154"/>
    <mergeCell ref="B155:C155"/>
    <mergeCell ref="B146:C146"/>
    <mergeCell ref="B147:C147"/>
    <mergeCell ref="B148:C148"/>
    <mergeCell ref="B149:C149"/>
    <mergeCell ref="B150:C150"/>
    <mergeCell ref="B141:C141"/>
    <mergeCell ref="B142:C142"/>
    <mergeCell ref="B143:C143"/>
    <mergeCell ref="B144:C144"/>
    <mergeCell ref="B145:C145"/>
    <mergeCell ref="B136:C136"/>
    <mergeCell ref="B137:C137"/>
    <mergeCell ref="B138:C138"/>
    <mergeCell ref="B139:C139"/>
    <mergeCell ref="B140:C140"/>
    <mergeCell ref="B126:C126"/>
    <mergeCell ref="B127:C127"/>
    <mergeCell ref="B133:C133"/>
    <mergeCell ref="B134:C134"/>
    <mergeCell ref="B135:C135"/>
    <mergeCell ref="A129:H129"/>
    <mergeCell ref="G130:G132"/>
    <mergeCell ref="H130:H132"/>
    <mergeCell ref="D131:D132"/>
    <mergeCell ref="E131:E132"/>
    <mergeCell ref="F131:F132"/>
    <mergeCell ref="B121:C121"/>
    <mergeCell ref="B122:C122"/>
    <mergeCell ref="B123:C123"/>
    <mergeCell ref="B124:C124"/>
    <mergeCell ref="B125:C125"/>
    <mergeCell ref="B116:C116"/>
    <mergeCell ref="B117:C117"/>
    <mergeCell ref="B118:C118"/>
    <mergeCell ref="B119:C119"/>
    <mergeCell ref="B120:C120"/>
    <mergeCell ref="B111:C111"/>
    <mergeCell ref="B112:C112"/>
    <mergeCell ref="B113:C113"/>
    <mergeCell ref="B114:C114"/>
    <mergeCell ref="B115:C115"/>
    <mergeCell ref="B106:C106"/>
    <mergeCell ref="B107:C107"/>
    <mergeCell ref="B108:C108"/>
    <mergeCell ref="B109:C109"/>
    <mergeCell ref="B110:C110"/>
    <mergeCell ref="B101:C101"/>
    <mergeCell ref="B102:C102"/>
    <mergeCell ref="B103:C103"/>
    <mergeCell ref="B104:C104"/>
    <mergeCell ref="B105:C105"/>
    <mergeCell ref="B96:C96"/>
    <mergeCell ref="B97:C97"/>
    <mergeCell ref="B98:C98"/>
    <mergeCell ref="B99:C99"/>
    <mergeCell ref="B100:C100"/>
    <mergeCell ref="B91:C91"/>
    <mergeCell ref="B92:C92"/>
    <mergeCell ref="B93:C93"/>
    <mergeCell ref="B94:C94"/>
    <mergeCell ref="B95:C95"/>
    <mergeCell ref="B86:C86"/>
    <mergeCell ref="B87:C87"/>
    <mergeCell ref="B88:C88"/>
    <mergeCell ref="B89:C89"/>
    <mergeCell ref="B90:C90"/>
    <mergeCell ref="B81:C81"/>
    <mergeCell ref="B82:C82"/>
    <mergeCell ref="B83:C83"/>
    <mergeCell ref="B84:C84"/>
    <mergeCell ref="B85:C85"/>
    <mergeCell ref="F50:F51"/>
    <mergeCell ref="G50:G51"/>
    <mergeCell ref="H50:H51"/>
    <mergeCell ref="D49:D51"/>
    <mergeCell ref="A57:K57"/>
    <mergeCell ref="A59:H59"/>
    <mergeCell ref="B79:C79"/>
    <mergeCell ref="B80:C80"/>
    <mergeCell ref="E49:G49"/>
    <mergeCell ref="A240:I240"/>
    <mergeCell ref="D61:D62"/>
    <mergeCell ref="E61:E62"/>
    <mergeCell ref="F61:F62"/>
    <mergeCell ref="G60:G62"/>
    <mergeCell ref="H60:H62"/>
    <mergeCell ref="B64:C64"/>
    <mergeCell ref="B65:C65"/>
    <mergeCell ref="B66:C66"/>
    <mergeCell ref="B67:C67"/>
    <mergeCell ref="B68:C68"/>
    <mergeCell ref="B69:C69"/>
    <mergeCell ref="A237:I237"/>
    <mergeCell ref="A238:I238"/>
    <mergeCell ref="A239:I239"/>
    <mergeCell ref="B70:C70"/>
    <mergeCell ref="B71:C71"/>
    <mergeCell ref="B72:C72"/>
    <mergeCell ref="B73:C73"/>
    <mergeCell ref="B74:C74"/>
    <mergeCell ref="B75:C75"/>
    <mergeCell ref="B76:C76"/>
    <mergeCell ref="B77:C77"/>
    <mergeCell ref="B78:C78"/>
    <mergeCell ref="A47:H47"/>
    <mergeCell ref="A48:H48"/>
    <mergeCell ref="A49:A51"/>
    <mergeCell ref="B49:B51"/>
    <mergeCell ref="C49:C51"/>
    <mergeCell ref="E50:E51"/>
    <mergeCell ref="A1:K1"/>
    <mergeCell ref="A2:K2"/>
    <mergeCell ref="A3:K3"/>
    <mergeCell ref="A4:K8"/>
    <mergeCell ref="B20:G20"/>
    <mergeCell ref="A10:E10"/>
    <mergeCell ref="A11:E11"/>
    <mergeCell ref="H20:K20"/>
    <mergeCell ref="B42:G42"/>
  </mergeCells>
  <hyperlinks>
    <hyperlink ref="J241" location="Contents!A1" display="Back to Contents"/>
  </hyperlinks>
  <pageMargins left="0.25" right="0.25" top="0.75" bottom="0.75" header="0.3" footer="0.3"/>
  <pageSetup scale="66" fitToHeight="0" orientation="portrait" r:id="rId1"/>
  <rowBreaks count="1" manualBreakCount="1">
    <brk id="57" max="10" man="1"/>
  </rowBreaks>
  <ignoredErrors>
    <ignoredError sqref="G63"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12</vt:i4>
      </vt:variant>
    </vt:vector>
  </HeadingPairs>
  <TitlesOfParts>
    <vt:vector size="25" baseType="lpstr">
      <vt:lpstr>Contents</vt:lpstr>
      <vt:lpstr>Map</vt:lpstr>
      <vt:lpstr>Occ. Growth</vt:lpstr>
      <vt:lpstr>Pop. Proj.</vt:lpstr>
      <vt:lpstr>Attainment</vt:lpstr>
      <vt:lpstr>Comp by Inst Reg-counts</vt:lpstr>
      <vt:lpstr>Comp by Inst Reg-percent</vt:lpstr>
      <vt:lpstr>6-Year Grad Rates</vt:lpstr>
      <vt:lpstr>HS to Coll. </vt:lpstr>
      <vt:lpstr>HS to Coll - College Readiness</vt:lpstr>
      <vt:lpstr>Enrollment-Region of Residence</vt:lpstr>
      <vt:lpstr>Enrollment at Inst in Region</vt:lpstr>
      <vt:lpstr>Enrollment In&amp;Out</vt:lpstr>
      <vt:lpstr>Attainment!Print_Area</vt:lpstr>
      <vt:lpstr>'Comp by Inst Reg-counts'!Print_Area</vt:lpstr>
      <vt:lpstr>'Comp by Inst Reg-percent'!Print_Area</vt:lpstr>
      <vt:lpstr>Contents!Print_Area</vt:lpstr>
      <vt:lpstr>'Enrollment at Inst in Region'!Print_Area</vt:lpstr>
      <vt:lpstr>'Enrollment In&amp;Out'!Print_Area</vt:lpstr>
      <vt:lpstr>'Enrollment-Region of Residence'!Print_Area</vt:lpstr>
      <vt:lpstr>'HS to Coll - College Readiness'!Print_Area</vt:lpstr>
      <vt:lpstr>'HS to Coll. '!Print_Area</vt:lpstr>
      <vt:lpstr>Map!Print_Area</vt:lpstr>
      <vt:lpstr>'Occ. Growth'!Print_Area</vt:lpstr>
      <vt:lpstr>'Pop. Proj.'!Print_Area</vt:lpstr>
    </vt:vector>
  </TitlesOfParts>
  <Manager/>
  <Company>THECB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Regional Context Data Workbook - Central Texas</dc:title>
  <dc:subject>Regional Data</dc:subject>
  <dc:creator>Strategic Planning and Funding</dc:creator>
  <cp:keywords>regions, central texas</cp:keywords>
  <cp:lastModifiedBy>Martinez, Luis (Luis-Pablo)</cp:lastModifiedBy>
  <dcterms:created xsi:type="dcterms:W3CDTF">2006-09-16T00:00:00Z</dcterms:created>
  <dcterms:modified xsi:type="dcterms:W3CDTF">2019-06-17T13:48:37Z</dcterms:modified>
</cp:coreProperties>
</file>