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Perform\DATAFILE\Web_Backup\web_development\salsa\thed\Reports\Perfomance\regions\2019\"/>
    </mc:Choice>
  </mc:AlternateContent>
  <bookViews>
    <workbookView xWindow="0" yWindow="0" windowWidth="28800" windowHeight="11835" tabRatio="846"/>
  </bookViews>
  <sheets>
    <sheet name="Contents" sheetId="1" r:id="rId1"/>
    <sheet name="Map" sheetId="10" r:id="rId2"/>
    <sheet name="Occ. Growth" sheetId="7" r:id="rId3"/>
    <sheet name="Pop. Proj." sheetId="4" r:id="rId4"/>
    <sheet name="Attainment" sheetId="22" r:id="rId5"/>
    <sheet name="Comp by Inst Reg-counts" sheetId="17" r:id="rId6"/>
    <sheet name="Comp by Inst Reg-percent" sheetId="16" r:id="rId7"/>
    <sheet name="6-Year Grad Rates" sheetId="27" r:id="rId8"/>
    <sheet name="HS to Coll. "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 r:id="rId15"/>
    <externalReference r:id="rId16"/>
  </externalReferences>
  <definedNames>
    <definedName name="_TYPE_">#REF!</definedName>
    <definedName name="AsDeg5">#REF!</definedName>
    <definedName name="Associate_Degree1">#REF!</definedName>
    <definedName name="Associate_Degree9">#REF!</definedName>
    <definedName name="AssociateDegree1">#REF!</definedName>
    <definedName name="AssociateDegree2">#REF!</definedName>
    <definedName name="AssociateDegree3">#REF!</definedName>
    <definedName name="AssociateDegree4">#REF!</definedName>
    <definedName name="AssociateDegree9">#REF!</definedName>
    <definedName name="Bac5_">#REF!</definedName>
    <definedName name="Bachelor_s__or_Higher1">#REF!</definedName>
    <definedName name="Bachelor_s_or_Higher2">#REF!</definedName>
    <definedName name="Bachelor_s_or_Higher3">#REF!</definedName>
    <definedName name="Bachelor_s_or_Higher4">#REF!</definedName>
    <definedName name="Bachelor_s_or_Higher9">#REF!</definedName>
    <definedName name="Bachelor_sorHigher2">#REF!</definedName>
    <definedName name="BachelorsorHigher1">#REF!</definedName>
    <definedName name="black" localSheetId="7">#REF!</definedName>
    <definedName name="black">#REF!</definedName>
    <definedName name="black10">#REF!</definedName>
    <definedName name="black6">#REF!</definedName>
    <definedName name="black7">#REF!</definedName>
    <definedName name="black8">#REF!</definedName>
    <definedName name="black9">#REF!</definedName>
    <definedName name="Both_2">#REF!</definedName>
    <definedName name="Both4">#REF!</definedName>
    <definedName name="Both5">#REF!</definedName>
    <definedName name="BothBachelor_sorHigher___Associate_____2">#REF!</definedName>
    <definedName name="BothBachelor_sorHigher___Associate_____3">#REF!</definedName>
    <definedName name="BothBachelorsorHigher___Associate_____1">#REF!</definedName>
    <definedName name="Cert5">#REF!</definedName>
    <definedName name="Certicate1">#REF!</definedName>
    <definedName name="Certicate2">#REF!</definedName>
    <definedName name="Certicate3">#REF!</definedName>
    <definedName name="Certicate4">#REF!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DEGREESBYFICE">#REF!</definedName>
    <definedName name="Earned_Both_Bachelor_s_or_Higher___Associate_____9">#REF!</definedName>
    <definedName name="Earned_Both_Bachelors_or_Higher___Associate____1">#REF!</definedName>
    <definedName name="ENROLLINREGION">#REF!</definedName>
    <definedName name="EnrollInRegion_Private_xls">#REF!</definedName>
    <definedName name="female">#REF!</definedName>
    <definedName name="female10">#REF!</definedName>
    <definedName name="female6">#REF!</definedName>
    <definedName name="female7">#REF!</definedName>
    <definedName name="female8">#REF!</definedName>
    <definedName name="female9">#REF!</definedName>
    <definedName name="h">#REF!</definedName>
    <definedName name="hispanic">#REF!</definedName>
    <definedName name="hispanic10">#REF!</definedName>
    <definedName name="hispanic6">#REF!</definedName>
    <definedName name="hispanic7">#REF!</definedName>
    <definedName name="hispanic8">#REF!</definedName>
    <definedName name="hispanic9">#REF!</definedName>
    <definedName name="iname">#REF!</definedName>
    <definedName name="InstiName">#REF!</definedName>
    <definedName name="InstiName7">#REF!</definedName>
    <definedName name="instlegalname">#REF!</definedName>
    <definedName name="instname">#REF!</definedName>
    <definedName name="instname_enroll_In">#REF!</definedName>
    <definedName name="instname_pvt">#REF!</definedName>
    <definedName name="instname1">#REF!</definedName>
    <definedName name="instname10">#REF!</definedName>
    <definedName name="instname2">#REF!</definedName>
    <definedName name="instname6">#REF!</definedName>
    <definedName name="instname7">#REF!</definedName>
    <definedName name="instname8">#REF!</definedName>
    <definedName name="instname9">#REF!</definedName>
    <definedName name="instregion">#REF!</definedName>
    <definedName name="instregion_pvt_cen">#REF!</definedName>
    <definedName name="instregion_pvt_gulf">#REF!</definedName>
    <definedName name="instregion_pvt_se">#REF!</definedName>
    <definedName name="instregion_pvt_wtx">#REF!</definedName>
    <definedName name="instregion5">'Enrollment In&amp;Out'!$J$12:$J$20</definedName>
    <definedName name="l">#REF!</definedName>
    <definedName name="male" localSheetId="7">#REF!</definedName>
    <definedName name="male">#REF!</definedName>
    <definedName name="male10">#REF!</definedName>
    <definedName name="male6">#REF!</definedName>
    <definedName name="male7">#REF!</definedName>
    <definedName name="male8">#REF!</definedName>
    <definedName name="male9">#REF!</definedName>
    <definedName name="other">#REF!</definedName>
    <definedName name="other10">#REF!</definedName>
    <definedName name="other6">#REF!</definedName>
    <definedName name="other7">#REF!</definedName>
    <definedName name="other8">#REF!</definedName>
    <definedName name="other9">#REF!</definedName>
    <definedName name="PellTotal">#REF!</definedName>
    <definedName name="PellTotal6">#REF!</definedName>
    <definedName name="_xlnm.Print_Area" localSheetId="4">Attainment!$A$1:$G$53</definedName>
    <definedName name="_xlnm.Print_Area" localSheetId="5">'Comp by Inst Reg-counts'!$A$1:$K$72</definedName>
    <definedName name="_xlnm.Print_Area" localSheetId="6">'Comp by Inst Reg-percent'!$A$1:$K$68</definedName>
    <definedName name="_xlnm.Print_Area" localSheetId="0">Contents!$A$1:$H$31</definedName>
    <definedName name="_xlnm.Print_Area" localSheetId="11">'Enrollment at Inst in Region'!$A$1:$M$46</definedName>
    <definedName name="_xlnm.Print_Area" localSheetId="12">'Enrollment In&amp;Out'!$A$1:$G$55</definedName>
    <definedName name="_xlnm.Print_Area" localSheetId="10">'Enrollment-Region of Residence'!$A$1:$M$35</definedName>
    <definedName name="_xlnm.Print_Area" localSheetId="9">'HS to Coll - College Readiness'!$A$1:$I$74</definedName>
    <definedName name="_xlnm.Print_Area" localSheetId="8">'HS to Coll. '!$A$1:$J$201</definedName>
    <definedName name="_xlnm.Print_Area" localSheetId="1">Map!$A$1:$H$44</definedName>
    <definedName name="_xlnm.Print_Area" localSheetId="2">'Occ. Growth'!$A$1:$G$25</definedName>
    <definedName name="_xlnm.Print_Area" localSheetId="3">'Pop. Proj.'!$A$1:$K$47</definedName>
    <definedName name="School1">#REF!</definedName>
    <definedName name="School2">#REF!</definedName>
    <definedName name="School3">#REF!</definedName>
    <definedName name="School4">#REF!</definedName>
    <definedName name="School5">#REF!</definedName>
    <definedName name="School9">'[1]Reg College summary'!$B$1161:$B$1268</definedName>
    <definedName name="total" localSheetId="7">#REF!</definedName>
    <definedName name="total">#REF!</definedName>
    <definedName name="total_enroll_In">#REF!</definedName>
    <definedName name="total_pvt_cen">#REF!</definedName>
    <definedName name="total_pvt_gulf">#REF!</definedName>
    <definedName name="total_pvt_se">#REF!</definedName>
    <definedName name="total_pvt_wtx">#REF!</definedName>
    <definedName name="total10">#REF!</definedName>
    <definedName name="total5">'Enrollment In&amp;Out'!$M$12:$M$20</definedName>
    <definedName name="total6">#REF!</definedName>
    <definedName name="total7">#REF!</definedName>
    <definedName name="total8">#REF!</definedName>
    <definedName name="total9">#REF!</definedName>
    <definedName name="totalx">#REF!</definedName>
    <definedName name="white">#REF!</definedName>
    <definedName name="white10">#REF!</definedName>
    <definedName name="white6">#REF!</definedName>
    <definedName name="white7">#REF!</definedName>
    <definedName name="white8">#REF!</definedName>
    <definedName name="white9">#REF!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45" i="17" l="1"/>
  <c r="D45" i="17"/>
  <c r="E45" i="17"/>
  <c r="F45" i="17"/>
  <c r="G45" i="17"/>
  <c r="H45" i="17"/>
  <c r="C46" i="17"/>
  <c r="D46" i="17"/>
  <c r="E46" i="17"/>
  <c r="F46" i="17"/>
  <c r="G46" i="17"/>
  <c r="H46" i="17"/>
  <c r="E66" i="17" l="1"/>
  <c r="D44" i="21" l="1"/>
  <c r="C37" i="21"/>
  <c r="C38" i="21"/>
  <c r="C44" i="21"/>
  <c r="D43" i="21"/>
  <c r="C43" i="21"/>
  <c r="D42" i="21"/>
  <c r="C42" i="21"/>
  <c r="D41" i="21"/>
  <c r="C41" i="21"/>
  <c r="D40" i="21"/>
  <c r="C40" i="21"/>
  <c r="D39" i="21"/>
  <c r="C39" i="21"/>
  <c r="D38" i="21"/>
  <c r="D37" i="21"/>
  <c r="D65" i="17" l="1"/>
  <c r="E65" i="17" s="1"/>
  <c r="B14" i="12" l="1"/>
  <c r="K44" i="4" l="1"/>
  <c r="J44" i="4" s="1"/>
  <c r="K43" i="4"/>
  <c r="J43" i="4" s="1"/>
  <c r="K42" i="4"/>
  <c r="J42" i="4" s="1"/>
  <c r="K41" i="4"/>
  <c r="J41" i="4" s="1"/>
  <c r="K39" i="4"/>
  <c r="J39" i="4" s="1"/>
  <c r="K38" i="4"/>
  <c r="J38" i="4" s="1"/>
  <c r="K37" i="4"/>
  <c r="H37" i="4" s="1"/>
  <c r="K36" i="4"/>
  <c r="H36" i="4" s="1"/>
  <c r="K34" i="4"/>
  <c r="J34" i="4" s="1"/>
  <c r="K33" i="4"/>
  <c r="J33" i="4" s="1"/>
  <c r="K32" i="4"/>
  <c r="J32" i="4" s="1"/>
  <c r="K31" i="4"/>
  <c r="J31" i="4" s="1"/>
  <c r="D38" i="4" l="1"/>
  <c r="D39" i="4"/>
  <c r="D41" i="4"/>
  <c r="D32" i="4"/>
  <c r="D42" i="4"/>
  <c r="H31" i="4"/>
  <c r="H38" i="4"/>
  <c r="H41" i="4"/>
  <c r="D31" i="4"/>
  <c r="H32" i="4"/>
  <c r="H39" i="4"/>
  <c r="H42" i="4"/>
  <c r="F36" i="4"/>
  <c r="J36" i="4"/>
  <c r="F37" i="4"/>
  <c r="J37" i="4"/>
  <c r="D33" i="4"/>
  <c r="H33" i="4"/>
  <c r="F38" i="4"/>
  <c r="D43" i="4"/>
  <c r="H43" i="4"/>
  <c r="D34" i="4"/>
  <c r="H34" i="4"/>
  <c r="F39" i="4"/>
  <c r="D44" i="4"/>
  <c r="H44" i="4"/>
  <c r="F31" i="4"/>
  <c r="D36" i="4"/>
  <c r="F41" i="4"/>
  <c r="F32" i="4"/>
  <c r="D37" i="4"/>
  <c r="F42" i="4"/>
  <c r="F33" i="4"/>
  <c r="F43" i="4"/>
  <c r="F34" i="4"/>
  <c r="F44" i="4"/>
  <c r="M34" i="17"/>
  <c r="N34" i="17"/>
  <c r="L34" i="17"/>
  <c r="M28" i="17"/>
  <c r="M45" i="17" s="1"/>
  <c r="N28" i="17"/>
  <c r="N45" i="17" s="1"/>
  <c r="L28" i="17"/>
  <c r="L45" i="17" s="1"/>
  <c r="L46" i="17" l="1"/>
  <c r="M46" i="17"/>
  <c r="N46" i="17"/>
  <c r="J28" i="17"/>
  <c r="H63" i="12" l="1"/>
  <c r="E63" i="12"/>
  <c r="F63" i="12"/>
  <c r="G63" i="12" s="1"/>
  <c r="D63" i="12"/>
  <c r="B47" i="16"/>
  <c r="C47" i="16" s="1"/>
  <c r="B48" i="16"/>
  <c r="C48" i="16" s="1"/>
  <c r="B49" i="16"/>
  <c r="D49" i="16" s="1"/>
  <c r="B50" i="16"/>
  <c r="C50" i="16" s="1"/>
  <c r="E47" i="16" l="1"/>
  <c r="G47" i="16"/>
  <c r="F47" i="16"/>
  <c r="H47" i="16"/>
  <c r="F50" i="16"/>
  <c r="G49" i="16"/>
  <c r="H50" i="16"/>
  <c r="D50" i="16"/>
  <c r="F49" i="16"/>
  <c r="D47" i="16"/>
  <c r="E50" i="16"/>
  <c r="G50" i="16"/>
  <c r="C49" i="16"/>
  <c r="F48" i="16"/>
  <c r="E48" i="16"/>
  <c r="E49" i="16"/>
  <c r="H48" i="16"/>
  <c r="D48" i="16"/>
  <c r="H49" i="16"/>
  <c r="G48" i="16"/>
  <c r="J58" i="17" l="1"/>
  <c r="D67" i="17" s="1"/>
  <c r="J34" i="17" l="1"/>
  <c r="E34" i="17"/>
  <c r="F34" i="17"/>
  <c r="H34" i="17"/>
  <c r="D34" i="17"/>
  <c r="G34" i="17"/>
  <c r="C34" i="17"/>
  <c r="B34" i="17"/>
  <c r="B58" i="17"/>
  <c r="C58" i="17"/>
  <c r="D58" i="17"/>
  <c r="E58" i="17"/>
  <c r="F58" i="17"/>
  <c r="G58" i="17"/>
  <c r="H58" i="17"/>
  <c r="J45" i="17" l="1"/>
  <c r="J46" i="17" s="1"/>
  <c r="C15" i="3"/>
  <c r="D28" i="17" l="1"/>
  <c r="C28" i="17"/>
  <c r="E28" i="17"/>
  <c r="F28" i="17" l="1"/>
  <c r="H28" i="17" l="1"/>
  <c r="G28" i="17"/>
  <c r="B23" i="9"/>
  <c r="B35" i="9" s="1"/>
  <c r="B18" i="9" l="1"/>
  <c r="B34" i="9" s="1"/>
  <c r="D34" i="9" s="1"/>
  <c r="D35" i="9"/>
  <c r="F35" i="9" s="1"/>
  <c r="E22" i="9"/>
  <c r="F22" i="9"/>
  <c r="C36" i="9" s="1"/>
  <c r="D36" i="9" s="1"/>
  <c r="E36" i="9" s="1"/>
  <c r="B29" i="9" l="1"/>
  <c r="E35" i="9"/>
  <c r="D37" i="9"/>
  <c r="C37" i="9"/>
  <c r="F36" i="9"/>
  <c r="F34" i="9"/>
  <c r="E34" i="9"/>
  <c r="B37" i="9"/>
  <c r="E37" i="9" l="1"/>
  <c r="F37" i="9"/>
  <c r="K15" i="3" l="1"/>
  <c r="H15" i="3" l="1"/>
  <c r="I15" i="3"/>
  <c r="J15" i="3"/>
  <c r="E14" i="12" l="1"/>
  <c r="A28" i="16" l="1"/>
  <c r="B23" i="16"/>
  <c r="C23" i="16" s="1"/>
  <c r="A23" i="16"/>
  <c r="B22" i="16"/>
  <c r="G22" i="16" s="1"/>
  <c r="A22" i="16"/>
  <c r="B25" i="16" l="1"/>
  <c r="J23" i="16"/>
  <c r="H23" i="16"/>
  <c r="G23" i="16"/>
  <c r="F23" i="16"/>
  <c r="E23" i="16"/>
  <c r="D23" i="16"/>
  <c r="C14" i="3" l="1"/>
  <c r="C13" i="3"/>
  <c r="C12" i="3"/>
  <c r="H12" i="3" s="1"/>
  <c r="J14" i="3" l="1"/>
  <c r="H14" i="3"/>
  <c r="I14" i="3"/>
  <c r="K14" i="3"/>
  <c r="K12" i="3"/>
  <c r="J12" i="3"/>
  <c r="I12" i="3"/>
  <c r="J13" i="3"/>
  <c r="K13" i="3"/>
  <c r="H13" i="3"/>
  <c r="I13" i="3"/>
  <c r="G14" i="12" l="1"/>
  <c r="F14" i="12"/>
  <c r="A33" i="16" l="1"/>
  <c r="B13" i="16"/>
  <c r="A14" i="16"/>
  <c r="A15" i="16"/>
  <c r="A16" i="16"/>
  <c r="A13" i="16"/>
  <c r="J13" i="16" l="1"/>
  <c r="F13" i="16"/>
  <c r="D13" i="16"/>
  <c r="H13" i="16"/>
  <c r="G13" i="16"/>
  <c r="E13" i="16"/>
  <c r="C13" i="16"/>
  <c r="J48" i="16" l="1"/>
  <c r="J49" i="16"/>
  <c r="J47" i="16"/>
  <c r="J22" i="16" l="1"/>
  <c r="E22" i="16" l="1"/>
  <c r="D22" i="16"/>
  <c r="F22" i="16"/>
  <c r="H22" i="16"/>
  <c r="C22" i="16"/>
  <c r="H25" i="16" l="1"/>
  <c r="G25" i="16"/>
  <c r="F25" i="16"/>
  <c r="E25" i="16"/>
  <c r="D25" i="16"/>
  <c r="C25" i="16"/>
  <c r="J25" i="16" l="1"/>
  <c r="B14" i="16"/>
  <c r="B28" i="17"/>
  <c r="B15" i="16"/>
  <c r="C14" i="16" l="1"/>
  <c r="J14" i="16"/>
  <c r="B45" i="17"/>
  <c r="B46" i="17" s="1"/>
  <c r="B14" i="17" s="1"/>
  <c r="C67" i="17" s="1"/>
  <c r="E67" i="17" s="1"/>
  <c r="H14" i="16"/>
  <c r="G15" i="16"/>
  <c r="C15" i="16"/>
  <c r="E15" i="16"/>
  <c r="H15" i="16"/>
  <c r="F15" i="16"/>
  <c r="D15" i="16"/>
  <c r="J15" i="16"/>
  <c r="G14" i="16"/>
  <c r="E14" i="16"/>
  <c r="D14" i="16"/>
  <c r="B16" i="16"/>
  <c r="B18" i="16" s="1"/>
  <c r="F14" i="16"/>
  <c r="J18" i="16" l="1"/>
  <c r="F18" i="16"/>
  <c r="G18" i="16"/>
  <c r="E18" i="16"/>
  <c r="B38" i="16"/>
  <c r="C18" i="16"/>
  <c r="H18" i="16"/>
  <c r="D18" i="16"/>
  <c r="B39" i="16"/>
  <c r="F16" i="16"/>
  <c r="H16" i="16"/>
  <c r="E16" i="16"/>
  <c r="G16" i="16"/>
  <c r="C16" i="16"/>
  <c r="J16" i="16"/>
  <c r="D16" i="16"/>
  <c r="E39" i="16" l="1"/>
  <c r="H39" i="16"/>
  <c r="G39" i="16"/>
  <c r="C39" i="16"/>
  <c r="J39" i="16"/>
  <c r="D39" i="16"/>
  <c r="F39" i="16"/>
  <c r="G38" i="16"/>
  <c r="F38" i="16"/>
  <c r="E38" i="16"/>
  <c r="C38" i="16"/>
  <c r="D38" i="16"/>
  <c r="J38" i="16"/>
  <c r="H38" i="16"/>
</calcChain>
</file>

<file path=xl/sharedStrings.xml><?xml version="1.0" encoding="utf-8"?>
<sst xmlns="http://schemas.openxmlformats.org/spreadsheetml/2006/main" count="728" uniqueCount="389">
  <si>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</si>
  <si>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</si>
  <si>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</si>
  <si>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</si>
  <si>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</si>
  <si>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</si>
  <si>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</si>
  <si>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</si>
  <si>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</si>
  <si>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</si>
  <si>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</si>
  <si>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</si>
  <si>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</si>
  <si>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</si>
  <si>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</si>
  <si>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</si>
  <si>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</si>
  <si>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</si>
  <si>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</si>
  <si>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</si>
  <si>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</si>
  <si>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</si>
  <si>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</si>
  <si>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</si>
  <si>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</si>
  <si>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</si>
  <si>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</si>
  <si>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</si>
  <si>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</si>
  <si>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</si>
  <si>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</si>
  <si>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</si>
  <si>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</si>
  <si>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</si>
  <si>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</si>
  <si>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</si>
  <si>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</si>
  <si>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</si>
  <si>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Certificate</t>
  </si>
  <si>
    <t>Bachelor's</t>
  </si>
  <si>
    <t>Map</t>
  </si>
  <si>
    <t>P</t>
  </si>
  <si>
    <t>Source: Texas Workforce Commission</t>
  </si>
  <si>
    <t>ALAMO CCD NW VISTA COLLEGE</t>
  </si>
  <si>
    <t>TEXAS A&amp;M UNIV-CORPUS CHRISTI</t>
  </si>
  <si>
    <t>TEXAS A&amp;M UNIV-KINGSVILLE</t>
  </si>
  <si>
    <t>U. OF TEXAS AT SAN ANTONIO</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</si>
  <si>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</si>
  <si>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</si>
  <si>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</si>
  <si>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</si>
  <si>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</si>
  <si>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</si>
  <si>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</si>
  <si>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</si>
  <si>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</si>
  <si>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</si>
  <si>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</si>
  <si>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</si>
  <si>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</si>
  <si>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</si>
  <si>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</si>
  <si>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</si>
  <si>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</si>
  <si>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</si>
  <si>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</si>
  <si>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</si>
  <si>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</si>
  <si>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</si>
  <si>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</si>
  <si>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AUSTIN COLLEGE</t>
  </si>
  <si>
    <t>BAYLOR UNIVERSITY</t>
  </si>
  <si>
    <t>CONCORDIA UNIVERSITY TEXAS</t>
  </si>
  <si>
    <t>DALLAS BAPTIST UNIVERSITY</t>
  </si>
  <si>
    <t>EAST TEXAS BAPTIST UNIVERSITY</t>
  </si>
  <si>
    <t>HARDIN-SIMMONS UNIVERSITY</t>
  </si>
  <si>
    <t>HOWARD PAYNE UNIVERSITY</t>
  </si>
  <si>
    <t>LAMAR UNIVERSITY</t>
  </si>
  <si>
    <t>LETOURNEAU UNIVERSITY</t>
  </si>
  <si>
    <t>MCMURRY UNIVERSITY</t>
  </si>
  <si>
    <t>MIDWESTERN STATE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</si>
  <si>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</si>
  <si>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</si>
  <si>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</si>
  <si>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</si>
  <si>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</si>
  <si>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</si>
  <si>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</si>
  <si>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</si>
  <si>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</si>
  <si>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</si>
  <si>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</si>
  <si>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</si>
  <si>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UNIVERSITY</t>
  </si>
  <si>
    <t>TEXAS A&amp;M UNIVERSITY-COMMERCE</t>
  </si>
  <si>
    <t>TEXAS CHRISTIAN UNIVERSITY</t>
  </si>
  <si>
    <t>TEXAS STATE UNIVERSITY</t>
  </si>
  <si>
    <t>TEXAS TECH UNIV HLTH SCI CTR</t>
  </si>
  <si>
    <t>TEXAS TECH UNIVERSITY</t>
  </si>
  <si>
    <t>TEXAS WOMAN'S UNIVERSITY</t>
  </si>
  <si>
    <t>U. OF TEXAS AT ARLINGTON</t>
  </si>
  <si>
    <t>U. OF TEXAS AT AUSTIN</t>
  </si>
  <si>
    <t>U. OF TEXAS AT DALLAS</t>
  </si>
  <si>
    <t>U. OF TEXAS AT EL PASO</t>
  </si>
  <si>
    <t>U. OF TEXAS AT TYLER</t>
  </si>
  <si>
    <t>UNIV OF MARY HARDIN-BAYLOR</t>
  </si>
  <si>
    <t>UNIVERSITY OF DALLAS</t>
  </si>
  <si>
    <t>UNIVERSITY OF HOUSTON</t>
  </si>
  <si>
    <t>UNIVERSITY OF NORTH TEXAS</t>
  </si>
  <si>
    <t>WAYLAND BAPTIST UNIVERSITY</t>
  </si>
  <si>
    <t>WEST TEXAS A&amp;M UNIVERSITY</t>
  </si>
  <si>
    <t>ALAMO CCD SAN ANTONIO COLLEGE</t>
  </si>
  <si>
    <t>ANGELINA COLLEGE</t>
  </si>
  <si>
    <t>AUSTIN COMMUNITY COLLEGE</t>
  </si>
  <si>
    <t>CENTRAL TEXAS COLLEGE</t>
  </si>
  <si>
    <t>DCCCD CEDAR VALLEY COLLEGE</t>
  </si>
  <si>
    <t>HILL COLLEGE</t>
  </si>
  <si>
    <t>HOUSTON COMMUNITY COLLEGE</t>
  </si>
  <si>
    <t>KILGORE COLLEGE</t>
  </si>
  <si>
    <t>MCLENNAN COMMUNITY COLLEGE</t>
  </si>
  <si>
    <t>NAVARRO COLLEGE</t>
  </si>
  <si>
    <t>NORTH CENTRAL TEXAS COLLEGE</t>
  </si>
  <si>
    <t>PARIS JUNIOR COLLEGE</t>
  </si>
  <si>
    <t>RANGER COLLEGE</t>
  </si>
  <si>
    <t>SOUTH PLAINS COLLEGE</t>
  </si>
  <si>
    <t>TARRANT CO TRINITY RIVR CAMPUS</t>
  </si>
  <si>
    <t>TEXAS STATE T. C. WACO</t>
  </si>
  <si>
    <t>TRINITY VALLEY COMM COLLEGE</t>
  </si>
  <si>
    <t>TYLER JUNIOR COLLEGE</t>
  </si>
  <si>
    <t>WESTERN TEXAS COLLEGE</t>
  </si>
  <si>
    <t>Source: TEA, THECB</t>
  </si>
  <si>
    <t>GRAYSON COLLEGE</t>
  </si>
  <si>
    <t>Enrollment</t>
  </si>
  <si>
    <t>Region 5</t>
  </si>
  <si>
    <t>Certificate or higher attainment</t>
  </si>
  <si>
    <t>Population age 25-34 (PUMS 1-year estimate, ACS)</t>
  </si>
  <si>
    <t>SOUTHWESTERN CHRISTIAN COLLEGE</t>
  </si>
  <si>
    <t>Others</t>
  </si>
  <si>
    <t>Leading occupations typically requiring an associate's degree or higher*</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</si>
  <si>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</si>
  <si>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</si>
  <si>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</si>
  <si>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</si>
  <si>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</si>
  <si>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</si>
  <si>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</si>
  <si>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</si>
  <si>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</si>
  <si>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</si>
  <si>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</si>
  <si>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</si>
  <si>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</si>
  <si>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</si>
  <si>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</si>
  <si>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</si>
  <si>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</si>
  <si>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</si>
  <si>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</si>
  <si>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</si>
  <si>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</si>
  <si>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</si>
  <si>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</si>
  <si>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</si>
  <si>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</si>
  <si>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</si>
  <si>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</si>
  <si>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</si>
  <si>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</si>
  <si>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</si>
  <si>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</si>
  <si>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</si>
  <si>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</si>
  <si>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</si>
  <si>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</si>
  <si>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</si>
  <si>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</si>
  <si>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</si>
  <si>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</si>
  <si>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</si>
  <si>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</si>
  <si>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</si>
  <si>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</si>
  <si>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</si>
  <si>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</si>
  <si>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</si>
  <si>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</si>
  <si>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</si>
  <si>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</si>
  <si>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</si>
  <si>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</si>
  <si>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</si>
  <si>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</si>
  <si>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</si>
  <si>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</si>
  <si>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</si>
  <si>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</si>
  <si>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</si>
  <si>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</si>
  <si>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</si>
  <si>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</si>
  <si>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</si>
  <si>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</si>
  <si>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</si>
  <si>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</si>
  <si>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</si>
  <si>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</si>
  <si>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</si>
  <si>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</si>
  <si>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</si>
  <si>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</si>
  <si>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</si>
  <si>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</si>
  <si>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</si>
  <si>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</si>
  <si>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</si>
  <si>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</si>
  <si>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</si>
  <si>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</si>
  <si>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</si>
  <si>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</si>
  <si>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</si>
  <si>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</si>
  <si>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</si>
  <si>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</si>
  <si>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</si>
  <si>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</si>
  <si>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</si>
  <si>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</si>
  <si>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Enroll in Public 2-year</t>
  </si>
  <si>
    <t>Enroll in Public Univ</t>
  </si>
  <si>
    <t>Enroll in Independent</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</si>
  <si>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</si>
  <si>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</si>
  <si>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</si>
  <si>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</si>
  <si>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</si>
  <si>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</si>
  <si>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</si>
  <si>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</si>
  <si>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</si>
  <si>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</si>
  <si>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</si>
  <si>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</si>
  <si>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</si>
  <si>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</si>
  <si>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</si>
  <si>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</si>
  <si>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 xml:space="preserve">Statewide </t>
  </si>
  <si>
    <t>Central</t>
  </si>
  <si>
    <t>West</t>
  </si>
  <si>
    <t>Students from Region's High Schools</t>
  </si>
  <si>
    <t>HS Grads in HE*</t>
  </si>
  <si>
    <t>HS Grads**</t>
  </si>
  <si>
    <t>UNIVERSITY OF ST THOMAS</t>
  </si>
  <si>
    <t>UT MEDICAL BRANCH GALVESTON</t>
  </si>
  <si>
    <t>LAMAR INSTITUTE OF TECHNOLOGY</t>
  </si>
  <si>
    <t>TEMPLE COLLEGE</t>
  </si>
  <si>
    <t>HOUSTON BAPTIST UNIVERSITY</t>
  </si>
  <si>
    <t>HUSTON-TILLOTSON UNIVERSITY</t>
  </si>
  <si>
    <t>JARVIS CHRISTIAN COLLEGE</t>
  </si>
  <si>
    <t>TEXAS COLLEGE</t>
  </si>
  <si>
    <t>TEXAS SOUTHERN UNIVERSITY</t>
  </si>
  <si>
    <t>U. OF HOUSTON-CLEAR LAKE</t>
  </si>
  <si>
    <t>U. OF HOUSTON-DOWNTOWN</t>
  </si>
  <si>
    <t>WILEY COLLEGE</t>
  </si>
  <si>
    <t>ALVIN COMMUNITY COLLEGE</t>
  </si>
  <si>
    <t>DEL MAR COLLEGE</t>
  </si>
  <si>
    <t>JACKSONVILLE COLLEGE</t>
  </si>
  <si>
    <t>LEE COLLEGE</t>
  </si>
  <si>
    <t>LON MORRIS COLLEGE</t>
  </si>
  <si>
    <t>LONE STAR COLLEGE - CY-FAIR</t>
  </si>
  <si>
    <t>LONE STAR COLLEGE - KINGWOOD</t>
  </si>
  <si>
    <t>LONE STAR COLLEGE - N. HARRIS</t>
  </si>
  <si>
    <t>NORTHEAST TEXAS COMM COLLEGE</t>
  </si>
  <si>
    <t>PANOLA COLLEGE</t>
  </si>
  <si>
    <t>SAN JACINTO COLLEGE S CAMPUS</t>
  </si>
  <si>
    <t>TEXARKANA COLLEGE</t>
  </si>
  <si>
    <t>TEXAS STATE T. C. MARSHALL</t>
  </si>
  <si>
    <t>VICTORIA COLLEGE</t>
  </si>
  <si>
    <t>LAMAR STATE COLL-ORANGE</t>
  </si>
  <si>
    <t>* Public high school students who graduate in the school year prior to entering public or independent higher education in the fall semester</t>
  </si>
  <si>
    <t>**** Associates degree could be earned at any institution.</t>
  </si>
  <si>
    <t xml:space="preserve">Earned Both Bachelor's or Higher &amp; Associate****  </t>
  </si>
  <si>
    <t>Who Earned a Degree or Certificate Within Six Years of HS Graduation **</t>
  </si>
  <si>
    <t>LAMAR STATE COLL-PORT ARTHUR</t>
  </si>
  <si>
    <t>TEXAS LUTHERAN UNIVERSITY</t>
  </si>
  <si>
    <t>U. OF HOUSTON-VICTORIA</t>
  </si>
  <si>
    <t>UT HEALTH SCI CENTER-HOUSTON</t>
  </si>
  <si>
    <t>DCCCD MOUNTAIN VIEW COLLEGE</t>
  </si>
  <si>
    <t>GALVESTON COLLEGE</t>
  </si>
  <si>
    <t>LONE STAR COLLEGE - MONTGOMERY</t>
  </si>
  <si>
    <t>MIDLAND COLLEGE</t>
  </si>
  <si>
    <t>SAN JACINTO COLLEGE CEN CAMPUS</t>
  </si>
  <si>
    <t>SAN JACINTO COLLEGE N CAMPUS</t>
  </si>
  <si>
    <t>TEXAS STATE T. C. HARLINGEN</t>
  </si>
  <si>
    <t>ALAMO CCD ST. PHILIPS COLLEGE</t>
  </si>
  <si>
    <t>COLLEGE OF THE MAINLAND COMMUN</t>
  </si>
  <si>
    <t>WHARTON COUNTY JUNIOR COLLEGE</t>
  </si>
  <si>
    <t>Southeast To:</t>
  </si>
  <si>
    <t>Enrollment in Southeast Institutions and at Institutions Out of Region</t>
  </si>
  <si>
    <t>Regional Context Data Workbook - Southeast Region</t>
  </si>
  <si>
    <t xml:space="preserve">Content </t>
  </si>
  <si>
    <t>Population Projections</t>
  </si>
  <si>
    <t>Enrollment - Region of Residence</t>
  </si>
  <si>
    <t>Enrollment at Institutions in Region</t>
  </si>
  <si>
    <t>Enrollment In and Out</t>
  </si>
  <si>
    <t>Occupation Growth</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</si>
  <si>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</si>
  <si>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</si>
  <si>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</si>
  <si>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next page</t>
  </si>
  <si>
    <t xml:space="preserve">This page provides data on enrollment at institutions of higher education in your region. The graph highlights the disparity in enrollment among male and female students. Data are presented by race/ethnicity and sector for your region.  </t>
  </si>
  <si>
    <t>% of HS Graduates in Higher Ed Meeting TSI Standards</t>
  </si>
  <si>
    <t>Southeast Totals</t>
  </si>
  <si>
    <t xml:space="preserve">Southeast
</t>
  </si>
  <si>
    <t>Projected educational attainment (% cert or higher postsecondary degree)</t>
  </si>
  <si>
    <t>COLLIN CO COMM COLL DISTRICT</t>
  </si>
  <si>
    <t>DCCCD BROOKHAVEN COLLEGE</t>
  </si>
  <si>
    <t>DCCCD EASTFIELD COLLEGE</t>
  </si>
  <si>
    <t>UT HEALTH SCI CTR AT TYLER</t>
  </si>
  <si>
    <t>BRAZOSPORT COLLEGE</t>
  </si>
  <si>
    <t>LONE STAR COLLEGE - TOMBALL</t>
  </si>
  <si>
    <t>BLINN COLLEGE DISTRICT</t>
  </si>
  <si>
    <t>ALAMO CCD NE LAKEVIEW COLLEGE</t>
  </si>
  <si>
    <t>ANGELO STATE UNIVERSITY</t>
  </si>
  <si>
    <t>Average Annual Earnings of FY 2007 Graduates over 10 Years</t>
  </si>
  <si>
    <t>Year (Years after Graduation)</t>
  </si>
  <si>
    <t>2007 Graduates</t>
  </si>
  <si>
    <t>% Found with Earnings</t>
  </si>
  <si>
    <t>Highest Degree or Award</t>
  </si>
  <si>
    <t>2012 (5 years)</t>
  </si>
  <si>
    <t>2017 (10 years)</t>
  </si>
  <si>
    <t>Baccalaureate</t>
  </si>
  <si>
    <t>Doctoral</t>
  </si>
  <si>
    <t>Source: TWC, THECB</t>
  </si>
  <si>
    <t>Student Enrollment in Higher Education by Residence Prior to Enrollment</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</si>
  <si>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</si>
  <si>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Completion Targets Submitted to the THECB August 2018</t>
  </si>
  <si>
    <t>https://www.census.gov/acs/www/data/data-tables-and-tools/data-profiles/2017/</t>
  </si>
  <si>
    <t>Elementary School Teachers, Except Special Ed.</t>
  </si>
  <si>
    <t>General and Operations Managers</t>
  </si>
  <si>
    <t>Secondary School Teachers, Except Special and Career/Technical Education</t>
  </si>
  <si>
    <t>Middle School Teachers, Except Special and Career/Technical Education</t>
  </si>
  <si>
    <t>Construction Managers</t>
  </si>
  <si>
    <t>Medical and Health Services Managers</t>
  </si>
  <si>
    <t>Civil Engineers</t>
  </si>
  <si>
    <t>Education Admin., Elementary &amp; Secondary</t>
  </si>
  <si>
    <t>Educational, Guidance, School, and Vocational Counselors</t>
  </si>
  <si>
    <t>Occupations Adding the Most New Jobs or Growing the Fastest in a Region, 2016-2026.</t>
  </si>
  <si>
    <t>This page provides data from the Texas Workforce Commission that projects the occupations that will add the greatest number of jobs from now until 2026.   The table below identifies occupations with greatest growth in absolute number of jobs as well as occupations with highest percentage of growth.</t>
  </si>
  <si>
    <t>*Occupations with 500 or more jobs in 2016.</t>
  </si>
  <si>
    <t>Occupations Adding the Most New Jobs or Growing the Fastest, 2016-2026, Southeast</t>
  </si>
  <si>
    <t>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(2018).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</si>
  <si>
    <t>Completions by Level - FY 2018</t>
  </si>
  <si>
    <t>Completions by Economically Disadvantaged Students- FY 2018</t>
  </si>
  <si>
    <t>Completions (Certificate, Associate, Bachelor's, Master's) by Institution of Higher Education - Race/Ethnicity, Gender, Economically Disadvantaged Students - FY 2018</t>
  </si>
  <si>
    <t>Percent of High School Graduates (2017-2018) enrolling in Higher Education (Fall 2018)</t>
  </si>
  <si>
    <t>This page provides data about enrollment in higher education among students who completed high school or were residing in your region prior to enrollment. The tables and graphs highlight changes in 4-year and 2-year enrollment between 2000 and 2018.  Data are broken out by sector and race/ethnicity.</t>
  </si>
  <si>
    <t>2018 Regional Residents' Enrollments in Higher Education</t>
  </si>
  <si>
    <t xml:space="preserve">8th Grade Cohort </t>
  </si>
  <si>
    <t>High School Graduate in FY11-13</t>
  </si>
  <si>
    <t>Enrolled in HE</t>
  </si>
  <si>
    <t>HE Degree or Certificate in Texas</t>
  </si>
  <si>
    <t>High School Graduates (2017-2018) Enrolling in Higher Education (Fall 2018) by Race/Ethnicity</t>
  </si>
  <si>
    <t>% Public 2-yr</t>
  </si>
  <si>
    <t>% Total Enrolled in Higher Ed</t>
  </si>
  <si>
    <r>
      <t xml:space="preserve">2008 </t>
    </r>
    <r>
      <rPr>
        <b/>
        <i/>
        <sz val="10"/>
        <color theme="1"/>
        <rFont val="Tahoma"/>
        <family val="2"/>
      </rPr>
      <t>(1 year)</t>
    </r>
  </si>
  <si>
    <t>Six-Year Graduation Rates of First Time Undergraduates (FTUG) at Public Universities (Bachelor's Degrees)- Fall 2012 Cohort</t>
  </si>
  <si>
    <t>Six-Year Graduation Rates of First Time Undergraduates (FTUG) at Public CTCs (Certificate, Associate or above) - Fall 2012 Cohort</t>
  </si>
  <si>
    <t>OUR LADY OF THE LAKE UNIV/SA</t>
  </si>
  <si>
    <t>PAUL QUINN COLLEGE</t>
  </si>
  <si>
    <t>U. OF TEXAS PERMIAN BASIN</t>
  </si>
  <si>
    <t>U. OF TEXAS-RIO GRANDE VALLEY</t>
  </si>
  <si>
    <t>UT HEALTH SCIENCE CTR/SA</t>
  </si>
  <si>
    <t>DCCCD NORTH LAKE COLLEGE</t>
  </si>
  <si>
    <t>LONE STAR COLLEGE - UNIV PARK</t>
  </si>
  <si>
    <t>FY 2010, 2011, &amp; 2012 Public HS Graduates who Earned a Degree or Certificate within Six Years of HS Graduation</t>
  </si>
  <si>
    <t>2010, 2011, &amp; 2012 High School Graduates by Region</t>
  </si>
  <si>
    <t>Occupations Adding the Most New Jobs or Growing the Fastest In a Region, 2016-2026</t>
  </si>
  <si>
    <r>
      <rPr>
        <b/>
        <i/>
        <sz val="10"/>
        <color theme="1"/>
        <rFont val="Tahoma"/>
        <family val="2"/>
      </rPr>
      <t>60x30 Educated Population Goal: By 2030, at least 60 percent of Texans ages 25-34 will have a certificate or degree</t>
    </r>
    <r>
      <rPr>
        <b/>
        <sz val="10"/>
        <color theme="1"/>
        <rFont val="Tahoma"/>
        <family val="2"/>
      </rPr>
      <t xml:space="preserve">
Educational Attainment of Texas Residents Ages 25-34, 2017 to 2030, by Higher Education Region
2017 is Actual Data, 2020, 2025, and 2030 are Projections
</t>
    </r>
  </si>
  <si>
    <t>** Includes high school graduates minus non-trackable students. Non-trackable graduates have non-standard ID numbers that will not find a match at Texas higher education institutions.</t>
  </si>
  <si>
    <t>***Counts are combined totals for 2010, 2011, and 2012 high school graduates.</t>
  </si>
  <si>
    <t xml:space="preserve"> Percent of High School Graduates Enrolling in Higher Education the Following Fall</t>
  </si>
  <si>
    <t>Source: 2018 Texas Population Projections, Texas Demographic Center, https://demographics.texas.gov/</t>
  </si>
  <si>
    <t>This page presents (1) the percent of completions awarded to different race/ethnicities and gender in your region and recommend: the percent of completions awarded by race/ethnicity and gender of students in your region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</si>
  <si>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The next three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r>
  </si>
  <si>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2008 until 2018.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presents levels of college readiness over the last three years. </t>
    </r>
  </si>
  <si>
    <r>
      <t xml:space="preserve">This page presents the most recent estimates of population in your region, as well as projections of population in three age groups - 0-17 years, 18-24 years, and the critical </t>
    </r>
    <r>
      <rPr>
        <i/>
        <sz val="10"/>
        <color theme="1"/>
        <rFont val="Tahoma"/>
        <family val="2"/>
      </rPr>
      <t>60X30TX</t>
    </r>
    <r>
      <rPr>
        <sz val="10"/>
        <color theme="1"/>
        <rFont val="Tahoma"/>
        <family val="2"/>
      </rPr>
      <t xml:space="preserve"> age group - 25-34 years. Projections of the proportion of the population with a postsecondary credential needed to reach the 60x30 Goal are closely linked to population growth.  </t>
    </r>
  </si>
  <si>
    <r>
      <t xml:space="preserve">This workbook provides data relevant to the goals and targets of </t>
    </r>
    <r>
      <rPr>
        <i/>
        <sz val="10"/>
        <color theme="1"/>
        <rFont val="Tahoma"/>
        <family val="2"/>
      </rPr>
      <t>60x30TX</t>
    </r>
    <r>
      <rPr>
        <sz val="10"/>
        <color theme="1"/>
        <rFont val="Tahoma"/>
        <family val="2"/>
      </rPr>
      <t xml:space="preserve"> for your region, as well as data on population, educational attainment, enrollment in higher education, higher education outcomes and labor market information.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</si>
</sst>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0.0%"/>
    <numFmt numFmtId="165" formatCode="_(* #,##0_);_(* \(#,##0\);_(* &quot;-&quot;??_);_(@_)"/>
    <numFmt numFmtId="166" formatCode="0.0"/>
    <numFmt numFmtId="167" formatCode="0.000"/>
    <numFmt numFmtId="168" formatCode="_(&quot;$&quot;* #,##0_);_(&quot;$&quot;* \(#,##0\);_(&quot;$&quot;* &quot;-&quot;??_);_(@_)"/>
  </numFmts>
  <fonts count="66"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
      <sz val="11"/>
      <color rgb="FFFF0000"/>
      <name val="Tahoma"/>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90D1CE"/>
        <bgColor indexed="64"/>
      </patternFill>
    </fill>
  </fills>
  <borders count="13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theme="0"/>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5F84"/>
      </top>
      <bottom style="thin">
        <color rgb="FF005F84"/>
      </bottom>
      <diagonal/>
    </border>
    <border>
      <left/>
      <right/>
      <top style="thin">
        <color rgb="FF005F84"/>
      </top>
      <bottom/>
      <diagonal/>
    </border>
    <border>
      <left style="thin">
        <color rgb="FF005F84"/>
      </left>
      <right/>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theme="0"/>
      </left>
      <right style="thin">
        <color indexed="64"/>
      </right>
      <top style="thin">
        <color indexed="64"/>
      </top>
      <bottom/>
      <diagonal/>
    </border>
    <border>
      <left style="medium">
        <color rgb="FF005F84"/>
      </left>
      <right style="thin">
        <color indexed="64"/>
      </right>
      <top style="medium">
        <color rgb="FF005F84"/>
      </top>
      <bottom/>
      <diagonal/>
    </border>
    <border>
      <left style="thin">
        <color indexed="64"/>
      </left>
      <right style="thin">
        <color indexed="64"/>
      </right>
      <top style="medium">
        <color rgb="FF005F84"/>
      </top>
      <bottom style="thin">
        <color indexed="64"/>
      </bottom>
      <diagonal/>
    </border>
    <border>
      <left style="thin">
        <color indexed="64"/>
      </left>
      <right style="medium">
        <color rgb="FF005F84"/>
      </right>
      <top style="medium">
        <color rgb="FF005F84"/>
      </top>
      <bottom style="thin">
        <color indexed="64"/>
      </bottom>
      <diagonal/>
    </border>
    <border>
      <left style="medium">
        <color rgb="FF005F84"/>
      </left>
      <right style="thin">
        <color indexed="64"/>
      </right>
      <top/>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style="thin">
        <color indexed="64"/>
      </top>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style="thin">
        <color indexed="64"/>
      </top>
      <bottom style="medium">
        <color rgb="FF005F84"/>
      </bottom>
      <diagonal/>
    </border>
    <border>
      <left style="thin">
        <color indexed="64"/>
      </left>
      <right/>
      <top style="thin">
        <color indexed="64"/>
      </top>
      <bottom style="medium">
        <color rgb="FF005F84"/>
      </bottom>
      <diagonal/>
    </border>
    <border>
      <left style="thin">
        <color rgb="FF005F84"/>
      </left>
      <right style="thin">
        <color indexed="64"/>
      </right>
      <top style="thin">
        <color rgb="FF005F84"/>
      </top>
      <bottom style="medium">
        <color rgb="FF005F84"/>
      </bottom>
      <diagonal/>
    </border>
    <border>
      <left style="thin">
        <color indexed="64"/>
      </left>
      <right style="medium">
        <color rgb="FF005F84"/>
      </right>
      <top style="thin">
        <color indexed="64"/>
      </top>
      <bottom style="medium">
        <color rgb="FF005F84"/>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ck">
        <color auto="1"/>
      </bottom>
      <diagonal/>
    </border>
    <border>
      <left style="dotted">
        <color auto="1"/>
      </left>
      <right style="dotted">
        <color auto="1"/>
      </right>
      <top/>
      <bottom style="dotted">
        <color auto="1"/>
      </bottom>
      <diagonal/>
    </border>
    <border>
      <left/>
      <right style="thin">
        <color indexed="64"/>
      </right>
      <top style="thin">
        <color indexed="64"/>
      </top>
      <bottom style="medium">
        <color indexed="64"/>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style="thin">
        <color indexed="64"/>
      </left>
      <right/>
      <top/>
      <bottom style="thick">
        <color rgb="FF005F84"/>
      </bottom>
      <diagonal/>
    </border>
    <border>
      <left/>
      <right/>
      <top/>
      <bottom style="thick">
        <color rgb="FF005F84"/>
      </bottom>
      <diagonal/>
    </border>
    <border>
      <left/>
      <right style="thin">
        <color indexed="64"/>
      </right>
      <top/>
      <bottom style="thick">
        <color rgb="FF005F84"/>
      </bottom>
      <diagonal/>
    </border>
    <border>
      <left style="thin">
        <color indexed="64"/>
      </left>
      <right/>
      <top style="thin">
        <color indexed="64"/>
      </top>
      <bottom style="thin">
        <color rgb="FF005F84"/>
      </bottom>
      <diagonal/>
    </border>
    <border>
      <left/>
      <right/>
      <top style="thin">
        <color indexed="64"/>
      </top>
      <bottom style="thin">
        <color rgb="FF005F84"/>
      </bottom>
      <diagonal/>
    </border>
    <border>
      <left/>
      <right style="thin">
        <color indexed="64"/>
      </right>
      <top style="thin">
        <color indexed="64"/>
      </top>
      <bottom style="thin">
        <color rgb="FF005F84"/>
      </bottom>
      <diagonal/>
    </border>
    <border>
      <left style="thin">
        <color indexed="64"/>
      </left>
      <right/>
      <top style="thin">
        <color rgb="FF005F84"/>
      </top>
      <bottom style="thin">
        <color rgb="FF005F84"/>
      </bottom>
      <diagonal/>
    </border>
    <border>
      <left/>
      <right style="thin">
        <color indexed="64"/>
      </right>
      <top style="thin">
        <color rgb="FF005F84"/>
      </top>
      <bottom style="thin">
        <color rgb="FF005F84"/>
      </bottom>
      <diagonal/>
    </border>
    <border>
      <left style="thin">
        <color indexed="64"/>
      </left>
      <right/>
      <top style="thin">
        <color rgb="FF005F84"/>
      </top>
      <bottom/>
      <diagonal/>
    </border>
    <border>
      <left/>
      <right style="thin">
        <color indexed="64"/>
      </right>
      <top style="thin">
        <color rgb="FF005F8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135">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44" fontId="12" fillId="0" borderId="0" applyFont="0" applyFill="0" applyBorder="0" applyAlignment="0" applyProtection="0"/>
  </cellStyleXfs>
  <cellXfs count="737">
    <xf numFmtId="0" fontId="0" fillId="0" borderId="0" xfId="0"/>
    <xf numFmtId="0" fontId="49" fillId="0" borderId="0" xfId="0" applyFont="1"/>
    <xf numFmtId="0" fontId="52" fillId="0" borderId="0" xfId="0" applyFont="1"/>
    <xf numFmtId="0" fontId="9" fillId="0" borderId="0" xfId="92" applyFont="1" applyBorder="1" applyAlignment="1">
      <alignment horizontal="center" vertical="center" wrapText="1"/>
    </xf>
    <xf numFmtId="0" fontId="50" fillId="0" borderId="0" xfId="0" applyFont="1" applyAlignment="1"/>
    <xf numFmtId="0" fontId="53"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4" fillId="0" borderId="0" xfId="82" applyFont="1" applyAlignment="1" applyProtection="1"/>
    <xf numFmtId="0" fontId="51" fillId="0" borderId="0" xfId="0" applyFont="1" applyAlignment="1"/>
    <xf numFmtId="0" fontId="55"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56" fillId="0" borderId="1" xfId="0" applyFont="1" applyBorder="1" applyAlignment="1">
      <alignment horizontal="center" vertical="top" wrapText="1"/>
    </xf>
    <xf numFmtId="0" fontId="7" fillId="0" borderId="8" xfId="105" applyFont="1" applyBorder="1" applyAlignment="1">
      <alignment horizontal="center" vertical="center" wrapText="1"/>
    </xf>
    <xf numFmtId="0" fontId="57" fillId="0" borderId="0" xfId="0" applyFont="1"/>
    <xf numFmtId="0" fontId="0" fillId="0" borderId="0" xfId="0"/>
    <xf numFmtId="0" fontId="51" fillId="0" borderId="0" xfId="0" applyFont="1"/>
    <xf numFmtId="0" fontId="4" fillId="0" borderId="6" xfId="112" applyFont="1" applyBorder="1" applyAlignment="1">
      <alignment horizontal="center" wrapText="1"/>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7" fillId="33" borderId="26" xfId="0" applyFont="1" applyFill="1" applyBorder="1" applyAlignment="1">
      <alignment wrapText="1"/>
    </xf>
    <xf numFmtId="0" fontId="0" fillId="0" borderId="0" xfId="0" applyFill="1" applyBorder="1" applyAlignment="1">
      <alignment horizontal="left" vertical="top" wrapText="1"/>
    </xf>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2" fillId="0" borderId="10" xfId="0" applyFont="1" applyBorder="1" applyAlignment="1">
      <alignment vertical="top" wrapText="1"/>
    </xf>
    <xf numFmtId="0" fontId="7" fillId="0" borderId="51" xfId="100" applyNumberFormat="1" applyFont="1" applyBorder="1" applyAlignment="1">
      <alignment horizontal="center" wrapText="1"/>
    </xf>
    <xf numFmtId="0" fontId="7" fillId="0" borderId="52" xfId="100" applyNumberFormat="1" applyFont="1" applyBorder="1" applyAlignment="1">
      <alignment horizontal="center" wrapText="1"/>
    </xf>
    <xf numFmtId="0" fontId="49" fillId="0" borderId="0" xfId="0" applyFont="1" applyFill="1"/>
    <xf numFmtId="0" fontId="55"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1" xfId="0" applyNumberFormat="1" applyFont="1" applyBorder="1"/>
    <xf numFmtId="3" fontId="52" fillId="0" borderId="1" xfId="0" applyNumberFormat="1" applyFont="1" applyFill="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vertical="top" wrapText="1"/>
    </xf>
    <xf numFmtId="0" fontId="6" fillId="0" borderId="52" xfId="111" applyFont="1" applyFill="1" applyBorder="1" applyAlignment="1">
      <alignment vertical="center"/>
    </xf>
    <xf numFmtId="0" fontId="6" fillId="0" borderId="52" xfId="111" applyFont="1" applyBorder="1" applyAlignment="1">
      <alignment vertical="center"/>
    </xf>
    <xf numFmtId="0" fontId="6" fillId="0" borderId="54" xfId="111" applyFont="1" applyBorder="1" applyAlignment="1">
      <alignment vertical="center"/>
    </xf>
    <xf numFmtId="0" fontId="6" fillId="0" borderId="53" xfId="107" applyFont="1" applyFill="1" applyBorder="1" applyAlignment="1">
      <alignment horizontal="center" vertical="center"/>
    </xf>
    <xf numFmtId="0" fontId="6" fillId="0" borderId="54" xfId="107" applyFont="1" applyFill="1" applyBorder="1" applyAlignment="1">
      <alignment horizontal="center" vertical="center"/>
    </xf>
    <xf numFmtId="165" fontId="52" fillId="0" borderId="0" xfId="0" applyNumberFormat="1" applyFont="1"/>
    <xf numFmtId="165" fontId="52" fillId="0" borderId="59" xfId="67" applyNumberFormat="1" applyFont="1" applyBorder="1" applyAlignment="1">
      <alignment horizontal="right" vertical="top" wrapText="1"/>
    </xf>
    <xf numFmtId="165" fontId="52" fillId="0" borderId="59" xfId="67" applyNumberFormat="1" applyFont="1" applyBorder="1" applyAlignment="1">
      <alignment horizontal="right" vertical="center" wrapText="1"/>
    </xf>
    <xf numFmtId="164" fontId="52" fillId="0" borderId="58" xfId="132" applyNumberFormat="1" applyFont="1" applyBorder="1" applyAlignment="1">
      <alignment horizontal="right" vertical="top" wrapText="1"/>
    </xf>
    <xf numFmtId="165" fontId="52" fillId="0" borderId="62" xfId="67" applyNumberFormat="1" applyFont="1" applyBorder="1" applyAlignment="1">
      <alignment horizontal="right" vertical="top" wrapText="1"/>
    </xf>
    <xf numFmtId="165" fontId="52" fillId="0" borderId="60"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0"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3" fontId="52" fillId="0" borderId="0" xfId="0" applyNumberFormat="1" applyFont="1" applyBorder="1" applyAlignment="1">
      <alignment horizontal="right"/>
    </xf>
    <xf numFmtId="3" fontId="52" fillId="0" borderId="15" xfId="0" applyNumberFormat="1" applyFont="1" applyBorder="1"/>
    <xf numFmtId="3" fontId="61" fillId="0" borderId="0" xfId="67" applyNumberFormat="1" applyFont="1" applyBorder="1"/>
    <xf numFmtId="3" fontId="61" fillId="0" borderId="4" xfId="0"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0" fontId="50" fillId="0" borderId="0" xfId="0" applyFont="1" applyFill="1" applyAlignment="1">
      <alignment horizontal="left"/>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164" fontId="52" fillId="0" borderId="14" xfId="132" applyNumberFormat="1" applyFont="1" applyBorder="1"/>
    <xf numFmtId="164" fontId="52" fillId="0" borderId="12" xfId="132" applyNumberFormat="1" applyFont="1" applyBorder="1"/>
    <xf numFmtId="164" fontId="52" fillId="0" borderId="15" xfId="132" applyNumberFormat="1" applyFont="1" applyBorder="1"/>
    <xf numFmtId="164" fontId="52" fillId="0" borderId="10" xfId="132" applyNumberFormat="1" applyFont="1" applyBorder="1"/>
    <xf numFmtId="0" fontId="52" fillId="0" borderId="15" xfId="0" applyFont="1" applyBorder="1"/>
    <xf numFmtId="0" fontId="52" fillId="0" borderId="13" xfId="0" applyFont="1" applyFill="1" applyBorder="1" applyAlignment="1">
      <alignment horizontal="right"/>
    </xf>
    <xf numFmtId="0" fontId="63"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64"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4" fillId="0" borderId="0" xfId="0" applyFont="1" applyAlignment="1">
      <alignment horizontal="center" vertical="center" wrapText="1"/>
    </xf>
    <xf numFmtId="0" fontId="51" fillId="0" borderId="11" xfId="0" applyFont="1" applyBorder="1" applyAlignment="1">
      <alignment horizontal="right"/>
    </xf>
    <xf numFmtId="0" fontId="0" fillId="0" borderId="0" xfId="0"/>
    <xf numFmtId="0" fontId="4" fillId="0" borderId="0" xfId="112" applyFont="1"/>
    <xf numFmtId="165" fontId="52" fillId="35" borderId="1" xfId="67" applyNumberFormat="1" applyFont="1" applyFill="1" applyBorder="1"/>
    <xf numFmtId="165" fontId="4" fillId="35" borderId="51" xfId="67" applyNumberFormat="1" applyFont="1" applyFill="1" applyBorder="1" applyAlignment="1">
      <alignment horizontal="right" wrapText="1"/>
    </xf>
    <xf numFmtId="3" fontId="4" fillId="0" borderId="51" xfId="0" applyNumberFormat="1" applyFont="1" applyBorder="1" applyAlignment="1">
      <alignment horizontal="right"/>
    </xf>
    <xf numFmtId="3" fontId="4" fillId="0" borderId="52" xfId="0" applyNumberFormat="1" applyFont="1" applyBorder="1" applyAlignment="1">
      <alignment horizontal="right"/>
    </xf>
    <xf numFmtId="165" fontId="4" fillId="0" borderId="51" xfId="67" applyNumberFormat="1" applyFont="1" applyBorder="1" applyAlignment="1">
      <alignment horizontal="right"/>
    </xf>
    <xf numFmtId="165" fontId="4" fillId="0" borderId="52" xfId="67" applyNumberFormat="1" applyFont="1" applyBorder="1" applyAlignment="1">
      <alignment horizontal="right"/>
    </xf>
    <xf numFmtId="165" fontId="4" fillId="35" borderId="52" xfId="67" applyNumberFormat="1" applyFont="1" applyFill="1" applyBorder="1" applyAlignment="1">
      <alignment horizontal="right" wrapText="1"/>
    </xf>
    <xf numFmtId="165" fontId="4" fillId="35" borderId="51" xfId="67" applyNumberFormat="1" applyFont="1" applyFill="1" applyBorder="1" applyAlignment="1">
      <alignment horizontal="right"/>
    </xf>
    <xf numFmtId="165" fontId="4" fillId="35" borderId="52" xfId="67" applyNumberFormat="1" applyFont="1" applyFill="1" applyBorder="1" applyAlignment="1">
      <alignment horizontal="right"/>
    </xf>
    <xf numFmtId="3" fontId="4" fillId="35" borderId="51" xfId="0" applyNumberFormat="1" applyFont="1" applyFill="1" applyBorder="1" applyAlignment="1">
      <alignment horizontal="right"/>
    </xf>
    <xf numFmtId="3" fontId="4" fillId="35" borderId="52" xfId="0" applyNumberFormat="1" applyFont="1" applyFill="1" applyBorder="1" applyAlignment="1">
      <alignment horizontal="right"/>
    </xf>
    <xf numFmtId="165" fontId="4" fillId="35" borderId="53" xfId="67" applyNumberFormat="1" applyFont="1" applyFill="1" applyBorder="1" applyAlignment="1">
      <alignment horizontal="right" wrapText="1"/>
    </xf>
    <xf numFmtId="165" fontId="4" fillId="35" borderId="54" xfId="67" applyNumberFormat="1" applyFont="1" applyFill="1" applyBorder="1" applyAlignment="1">
      <alignment horizontal="right" wrapText="1"/>
    </xf>
    <xf numFmtId="165" fontId="4" fillId="35" borderId="53" xfId="67" applyNumberFormat="1" applyFont="1" applyFill="1" applyBorder="1" applyAlignment="1">
      <alignment horizontal="right"/>
    </xf>
    <xf numFmtId="165" fontId="4" fillId="35" borderId="54" xfId="67" applyNumberFormat="1" applyFont="1" applyFill="1" applyBorder="1" applyAlignment="1">
      <alignment horizontal="right"/>
    </xf>
    <xf numFmtId="3" fontId="4" fillId="35" borderId="53" xfId="0" applyNumberFormat="1" applyFont="1" applyFill="1" applyBorder="1" applyAlignment="1">
      <alignment horizontal="right"/>
    </xf>
    <xf numFmtId="3" fontId="4" fillId="35" borderId="54"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5"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1" xfId="111" applyFont="1" applyFill="1" applyBorder="1" applyAlignment="1">
      <alignment horizontal="right" vertical="center"/>
    </xf>
    <xf numFmtId="0" fontId="6" fillId="0" borderId="53" xfId="111" applyFont="1" applyFill="1" applyBorder="1" applyAlignment="1">
      <alignment horizontal="right" vertical="center"/>
    </xf>
    <xf numFmtId="165" fontId="52" fillId="35" borderId="59" xfId="67" applyNumberFormat="1" applyFont="1" applyFill="1" applyBorder="1" applyAlignment="1">
      <alignment horizontal="right" vertical="center" wrapText="1"/>
    </xf>
    <xf numFmtId="164" fontId="52" fillId="35" borderId="58" xfId="132" applyNumberFormat="1" applyFont="1" applyFill="1" applyBorder="1" applyAlignment="1">
      <alignment horizontal="right" vertical="top" wrapText="1"/>
    </xf>
    <xf numFmtId="165" fontId="52" fillId="35" borderId="59" xfId="67" applyNumberFormat="1" applyFont="1" applyFill="1" applyBorder="1" applyAlignment="1">
      <alignment horizontal="right" vertical="top" wrapText="1"/>
    </xf>
    <xf numFmtId="165" fontId="52" fillId="35" borderId="62" xfId="67" applyNumberFormat="1" applyFont="1" applyFill="1" applyBorder="1" applyAlignment="1">
      <alignment horizontal="right" vertical="top" wrapText="1"/>
    </xf>
    <xf numFmtId="165" fontId="52" fillId="35" borderId="61" xfId="67" applyNumberFormat="1" applyFont="1" applyFill="1" applyBorder="1" applyAlignment="1">
      <alignment horizontal="right" vertical="center" wrapText="1"/>
    </xf>
    <xf numFmtId="164" fontId="52" fillId="35" borderId="73" xfId="132" applyNumberFormat="1" applyFont="1" applyFill="1" applyBorder="1" applyAlignment="1">
      <alignment horizontal="right" vertical="top" wrapText="1"/>
    </xf>
    <xf numFmtId="165" fontId="52" fillId="35" borderId="61"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2" fillId="0" borderId="11" xfId="0" applyFont="1" applyBorder="1"/>
    <xf numFmtId="0" fontId="51" fillId="0" borderId="10" xfId="0" applyFont="1" applyFill="1" applyBorder="1"/>
    <xf numFmtId="0" fontId="52" fillId="0" borderId="10" xfId="0" applyFont="1" applyBorder="1"/>
    <xf numFmtId="164" fontId="52" fillId="0" borderId="1" xfId="132" applyNumberFormat="1" applyFont="1" applyBorder="1" applyAlignment="1">
      <alignment horizontal="center" vertical="center"/>
    </xf>
    <xf numFmtId="0" fontId="55"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64"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2" fillId="0" borderId="11" xfId="0" applyFont="1" applyBorder="1" applyAlignment="1">
      <alignment wrapText="1"/>
    </xf>
    <xf numFmtId="0" fontId="51" fillId="0" borderId="77" xfId="0" applyFont="1" applyBorder="1" applyAlignment="1">
      <alignment horizontal="center" vertical="center" wrapText="1"/>
    </xf>
    <xf numFmtId="0" fontId="51" fillId="0" borderId="78" xfId="0" applyFont="1" applyBorder="1" applyAlignment="1">
      <alignment horizontal="center" vertical="center" wrapText="1"/>
    </xf>
    <xf numFmtId="165" fontId="52" fillId="0" borderId="51" xfId="67" applyNumberFormat="1" applyFont="1" applyFill="1" applyBorder="1"/>
    <xf numFmtId="165" fontId="52" fillId="0" borderId="52" xfId="67" applyNumberFormat="1" applyFont="1" applyBorder="1"/>
    <xf numFmtId="165" fontId="52" fillId="0" borderId="53" xfId="67" applyNumberFormat="1" applyFont="1" applyFill="1" applyBorder="1"/>
    <xf numFmtId="165" fontId="52" fillId="0" borderId="54" xfId="67" applyNumberFormat="1" applyFont="1" applyFill="1" applyBorder="1"/>
    <xf numFmtId="0" fontId="51" fillId="35" borderId="79" xfId="0" applyFont="1" applyFill="1" applyBorder="1" applyAlignment="1">
      <alignment horizontal="center" vertical="center" wrapText="1"/>
    </xf>
    <xf numFmtId="0" fontId="51" fillId="35" borderId="80" xfId="0" applyFont="1" applyFill="1" applyBorder="1" applyAlignment="1">
      <alignment horizontal="center" vertical="center" wrapText="1"/>
    </xf>
    <xf numFmtId="0" fontId="51" fillId="35" borderId="78" xfId="0" applyFont="1" applyFill="1" applyBorder="1" applyAlignment="1">
      <alignment horizontal="center" vertical="center" wrapText="1"/>
    </xf>
    <xf numFmtId="0" fontId="51" fillId="37" borderId="82" xfId="0" applyFont="1" applyFill="1" applyBorder="1" applyAlignment="1">
      <alignment horizontal="center" vertical="center" wrapText="1"/>
    </xf>
    <xf numFmtId="0" fontId="51" fillId="35" borderId="77" xfId="0" applyFont="1" applyFill="1" applyBorder="1" applyAlignment="1">
      <alignment horizontal="center" vertical="center" wrapText="1"/>
    </xf>
    <xf numFmtId="0" fontId="51" fillId="35" borderId="83" xfId="0" applyFont="1" applyFill="1" applyBorder="1" applyAlignment="1">
      <alignment horizontal="center" vertical="center" wrapText="1"/>
    </xf>
    <xf numFmtId="0" fontId="51" fillId="35" borderId="84" xfId="0" applyFont="1" applyFill="1" applyBorder="1" applyAlignment="1">
      <alignment horizontal="center" vertical="center" wrapText="1"/>
    </xf>
    <xf numFmtId="0" fontId="52" fillId="0" borderId="7" xfId="0" applyFont="1" applyBorder="1"/>
    <xf numFmtId="0" fontId="52" fillId="0" borderId="6" xfId="0" applyFont="1" applyBorder="1"/>
    <xf numFmtId="165" fontId="52" fillId="0" borderId="9" xfId="67" applyNumberFormat="1" applyFont="1" applyBorder="1"/>
    <xf numFmtId="165" fontId="52" fillId="35" borderId="51" xfId="67" applyNumberFormat="1" applyFont="1" applyFill="1" applyBorder="1"/>
    <xf numFmtId="165" fontId="52" fillId="35" borderId="52" xfId="67" applyNumberFormat="1" applyFont="1" applyFill="1" applyBorder="1"/>
    <xf numFmtId="165" fontId="52" fillId="35" borderId="53" xfId="67" applyNumberFormat="1" applyFont="1" applyFill="1" applyBorder="1"/>
    <xf numFmtId="165" fontId="52" fillId="35" borderId="81" xfId="67" applyNumberFormat="1" applyFont="1" applyFill="1" applyBorder="1"/>
    <xf numFmtId="165" fontId="52" fillId="35" borderId="54" xfId="67" applyNumberFormat="1" applyFont="1" applyFill="1" applyBorder="1"/>
    <xf numFmtId="164" fontId="52" fillId="35" borderId="51" xfId="132" applyNumberFormat="1" applyFont="1" applyFill="1" applyBorder="1" applyAlignment="1"/>
    <xf numFmtId="164" fontId="52" fillId="35" borderId="1" xfId="132" applyNumberFormat="1" applyFont="1" applyFill="1" applyBorder="1" applyAlignment="1">
      <alignment wrapText="1"/>
    </xf>
    <xf numFmtId="164" fontId="52" fillId="35" borderId="52" xfId="132" applyNumberFormat="1" applyFont="1" applyFill="1" applyBorder="1" applyAlignment="1"/>
    <xf numFmtId="164" fontId="52" fillId="35" borderId="53" xfId="132" applyNumberFormat="1" applyFont="1" applyFill="1" applyBorder="1" applyAlignment="1"/>
    <xf numFmtId="164" fontId="52" fillId="35" borderId="81" xfId="132" applyNumberFormat="1" applyFont="1" applyFill="1" applyBorder="1" applyAlignment="1">
      <alignment wrapText="1"/>
    </xf>
    <xf numFmtId="164" fontId="52" fillId="35" borderId="54" xfId="132" applyNumberFormat="1" applyFont="1" applyFill="1" applyBorder="1" applyAlignment="1"/>
    <xf numFmtId="165" fontId="52" fillId="37" borderId="75" xfId="0" applyNumberFormat="1" applyFont="1" applyFill="1" applyBorder="1" applyAlignment="1">
      <alignment wrapText="1"/>
    </xf>
    <xf numFmtId="165" fontId="52" fillId="37" borderId="68" xfId="0" applyNumberFormat="1" applyFont="1" applyFill="1" applyBorder="1" applyAlignment="1">
      <alignment wrapText="1"/>
    </xf>
    <xf numFmtId="0" fontId="4" fillId="0" borderId="1" xfId="112" applyFont="1" applyBorder="1" applyAlignment="1">
      <alignment wrapText="1"/>
    </xf>
    <xf numFmtId="9" fontId="4" fillId="0" borderId="52" xfId="132" applyFont="1" applyBorder="1" applyAlignment="1">
      <alignment horizontal="right"/>
    </xf>
    <xf numFmtId="0" fontId="52" fillId="0" borderId="0" xfId="0" applyFont="1" applyAlignment="1">
      <alignment vertical="center"/>
    </xf>
    <xf numFmtId="9" fontId="4" fillId="35" borderId="52" xfId="132" applyFont="1" applyFill="1" applyBorder="1" applyAlignment="1">
      <alignment horizontal="right"/>
    </xf>
    <xf numFmtId="164" fontId="52" fillId="0" borderId="3" xfId="132" applyNumberFormat="1" applyFont="1" applyBorder="1" applyAlignment="1">
      <alignment horizontal="center" vertical="center"/>
    </xf>
    <xf numFmtId="0" fontId="51" fillId="36" borderId="85"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 fontId="51" fillId="36" borderId="37" xfId="67" applyNumberFormat="1" applyFont="1" applyFill="1" applyBorder="1" applyAlignment="1">
      <alignment horizontal="center"/>
    </xf>
    <xf numFmtId="1" fontId="51" fillId="36" borderId="38" xfId="67" applyNumberFormat="1" applyFont="1" applyFill="1" applyBorder="1" applyAlignment="1">
      <alignment horizontal="center"/>
    </xf>
    <xf numFmtId="9" fontId="52" fillId="36" borderId="42" xfId="132" applyNumberFormat="1" applyFont="1" applyFill="1" applyBorder="1" applyAlignment="1">
      <alignment horizontal="center"/>
    </xf>
    <xf numFmtId="9" fontId="52" fillId="36" borderId="43" xfId="132"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64" xfId="100" applyNumberFormat="1" applyFont="1" applyBorder="1" applyAlignment="1">
      <alignment horizontal="center" wrapText="1"/>
    </xf>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77" xfId="67" applyNumberFormat="1" applyFont="1" applyBorder="1" applyAlignment="1">
      <alignment horizontal="center"/>
    </xf>
    <xf numFmtId="165" fontId="51" fillId="0" borderId="83" xfId="67" applyNumberFormat="1" applyFont="1" applyBorder="1" applyAlignment="1">
      <alignment horizontal="center"/>
    </xf>
    <xf numFmtId="165" fontId="51" fillId="0" borderId="84" xfId="67" applyNumberFormat="1" applyFont="1" applyBorder="1" applyAlignment="1">
      <alignment horizontal="center"/>
    </xf>
    <xf numFmtId="9" fontId="4" fillId="0" borderId="51" xfId="132" applyFont="1" applyBorder="1" applyAlignment="1">
      <alignment horizontal="right"/>
    </xf>
    <xf numFmtId="9" fontId="4" fillId="35" borderId="51" xfId="132" applyFont="1" applyFill="1" applyBorder="1" applyAlignment="1">
      <alignment horizontal="right"/>
    </xf>
    <xf numFmtId="9" fontId="4" fillId="35" borderId="81" xfId="132" applyFont="1" applyFill="1" applyBorder="1" applyAlignment="1">
      <alignment horizontal="right"/>
    </xf>
    <xf numFmtId="9" fontId="4" fillId="35" borderId="54"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77" xfId="111" applyFont="1" applyFill="1" applyBorder="1" applyAlignment="1">
      <alignment horizontal="right" vertical="center"/>
    </xf>
    <xf numFmtId="0" fontId="6" fillId="0" borderId="84" xfId="111" applyFont="1" applyFill="1" applyBorder="1" applyAlignment="1">
      <alignment vertical="center"/>
    </xf>
    <xf numFmtId="3" fontId="52" fillId="0" borderId="11" xfId="0" applyNumberFormat="1" applyFont="1" applyBorder="1"/>
    <xf numFmtId="0" fontId="51" fillId="0" borderId="8" xfId="0" applyFont="1" applyBorder="1" applyAlignment="1">
      <alignment vertical="center"/>
    </xf>
    <xf numFmtId="0" fontId="51" fillId="0" borderId="6" xfId="0" applyFont="1" applyBorder="1" applyAlignment="1">
      <alignment vertical="center"/>
    </xf>
    <xf numFmtId="0" fontId="51" fillId="0" borderId="8" xfId="0" applyFont="1" applyBorder="1" applyAlignment="1">
      <alignment vertical="center" wrapText="1"/>
    </xf>
    <xf numFmtId="0" fontId="51" fillId="0" borderId="6" xfId="0" applyFont="1" applyBorder="1" applyAlignment="1">
      <alignment vertical="center" wrapText="1"/>
    </xf>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0" fontId="7" fillId="35" borderId="3" xfId="0" applyFont="1" applyFill="1" applyBorder="1" applyAlignment="1">
      <alignment horizontal="center" wrapText="1"/>
    </xf>
    <xf numFmtId="165" fontId="52" fillId="0" borderId="7" xfId="67" applyNumberFormat="1" applyFont="1" applyBorder="1" applyAlignment="1">
      <alignment horizontal="center"/>
    </xf>
    <xf numFmtId="165" fontId="52" fillId="0" borderId="87" xfId="67" applyNumberFormat="1" applyFont="1" applyBorder="1" applyAlignment="1">
      <alignment horizontal="center"/>
    </xf>
    <xf numFmtId="164" fontId="52" fillId="0" borderId="11" xfId="132" applyNumberFormat="1" applyFont="1" applyFill="1" applyBorder="1" applyAlignment="1">
      <alignment horizontal="center"/>
    </xf>
    <xf numFmtId="0" fontId="4" fillId="0" borderId="90" xfId="0" applyFont="1" applyFill="1" applyBorder="1" applyAlignment="1">
      <alignment horizontal="left"/>
    </xf>
    <xf numFmtId="0" fontId="7" fillId="0" borderId="53" xfId="0" applyFont="1" applyFill="1" applyBorder="1" applyAlignment="1">
      <alignment horizontal="center"/>
    </xf>
    <xf numFmtId="164" fontId="52" fillId="0" borderId="86" xfId="132" applyNumberFormat="1" applyFont="1" applyFill="1" applyBorder="1" applyAlignment="1">
      <alignment horizontal="center"/>
    </xf>
    <xf numFmtId="9" fontId="52" fillId="36" borderId="41" xfId="132" applyFont="1" applyFill="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166" fontId="4" fillId="0" borderId="1" xfId="112" applyNumberFormat="1" applyFont="1" applyBorder="1"/>
    <xf numFmtId="0" fontId="7" fillId="0" borderId="3" xfId="112" applyFont="1" applyBorder="1"/>
    <xf numFmtId="0" fontId="7" fillId="0" borderId="91" xfId="112" applyFont="1" applyBorder="1"/>
    <xf numFmtId="0" fontId="63" fillId="0" borderId="0" xfId="0" applyFont="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4" fontId="52" fillId="0" borderId="5" xfId="132" applyNumberFormat="1" applyFont="1" applyFill="1" applyBorder="1"/>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71" xfId="67" applyNumberFormat="1" applyFont="1" applyFill="1" applyBorder="1" applyAlignment="1">
      <alignment horizontal="right" vertical="center" wrapText="1"/>
    </xf>
    <xf numFmtId="164" fontId="52" fillId="0" borderId="72" xfId="132" applyNumberFormat="1" applyFont="1" applyFill="1" applyBorder="1" applyAlignment="1">
      <alignment horizontal="right" vertical="top" wrapText="1"/>
    </xf>
    <xf numFmtId="165" fontId="52" fillId="0" borderId="71" xfId="67" applyNumberFormat="1" applyFont="1" applyFill="1" applyBorder="1" applyAlignment="1">
      <alignment horizontal="right" vertical="top" wrapText="1"/>
    </xf>
    <xf numFmtId="164" fontId="52" fillId="0" borderId="93" xfId="132" applyNumberFormat="1" applyFont="1" applyFill="1" applyBorder="1" applyAlignment="1">
      <alignment horizontal="right" vertical="top" wrapText="1"/>
    </xf>
    <xf numFmtId="165" fontId="52" fillId="0" borderId="65" xfId="67" applyNumberFormat="1" applyFont="1" applyFill="1" applyBorder="1" applyAlignment="1">
      <alignment horizontal="right" vertical="top" wrapText="1"/>
    </xf>
    <xf numFmtId="0" fontId="7" fillId="0" borderId="8" xfId="0" applyFont="1" applyBorder="1"/>
    <xf numFmtId="164" fontId="49" fillId="0" borderId="0" xfId="0" applyNumberFormat="1" applyFont="1"/>
    <xf numFmtId="164" fontId="52" fillId="36" borderId="40" xfId="132" applyNumberFormat="1" applyFont="1" applyFill="1" applyBorder="1" applyAlignment="1">
      <alignment horizontal="center"/>
    </xf>
    <xf numFmtId="164" fontId="52" fillId="36" borderId="1" xfId="132" applyNumberFormat="1" applyFont="1" applyFill="1" applyBorder="1" applyAlignment="1">
      <alignment horizontal="center"/>
    </xf>
    <xf numFmtId="164" fontId="52" fillId="36" borderId="39" xfId="132" applyNumberFormat="1" applyFont="1" applyFill="1" applyBorder="1" applyAlignment="1">
      <alignment horizontal="center"/>
    </xf>
    <xf numFmtId="0" fontId="4" fillId="0" borderId="11" xfId="0" applyFont="1" applyBorder="1" applyAlignment="1"/>
    <xf numFmtId="0" fontId="4" fillId="0" borderId="10" xfId="0" applyFont="1" applyBorder="1" applyAlignment="1"/>
    <xf numFmtId="164" fontId="7" fillId="0" borderId="1" xfId="132" applyNumberFormat="1" applyFont="1" applyBorder="1"/>
    <xf numFmtId="165" fontId="52" fillId="35" borderId="94" xfId="67" applyNumberFormat="1" applyFont="1" applyFill="1" applyBorder="1" applyAlignment="1">
      <alignment horizontal="right" vertical="top" wrapText="1"/>
    </xf>
    <xf numFmtId="164" fontId="52" fillId="0" borderId="5" xfId="132" applyNumberFormat="1" applyFont="1" applyBorder="1"/>
    <xf numFmtId="164" fontId="4" fillId="0" borderId="1" xfId="132" applyNumberFormat="1" applyFont="1" applyBorder="1" applyAlignment="1">
      <alignment horizontal="center"/>
    </xf>
    <xf numFmtId="164" fontId="65" fillId="0" borderId="0" xfId="0" applyNumberFormat="1" applyFont="1" applyFill="1" applyBorder="1" applyAlignment="1">
      <alignment vertical="center"/>
    </xf>
    <xf numFmtId="167" fontId="52" fillId="0" borderId="0" xfId="0" applyNumberFormat="1" applyFont="1"/>
    <xf numFmtId="0" fontId="54" fillId="0" borderId="0" xfId="82" applyFont="1" applyFill="1" applyAlignment="1" applyProtection="1"/>
    <xf numFmtId="0" fontId="51" fillId="0" borderId="0" xfId="0" applyFont="1" applyFill="1" applyAlignment="1">
      <alignment horizontal="left"/>
    </xf>
    <xf numFmtId="0" fontId="4" fillId="0" borderId="0" xfId="0" applyFont="1" applyFill="1" applyBorder="1" applyAlignment="1">
      <alignment vertical="top" wrapText="1"/>
    </xf>
    <xf numFmtId="3" fontId="52" fillId="0" borderId="1" xfId="0" applyNumberFormat="1" applyFont="1" applyFill="1" applyBorder="1" applyAlignment="1">
      <alignment horizontal="right"/>
    </xf>
    <xf numFmtId="0" fontId="51" fillId="0" borderId="1" xfId="0" applyFont="1" applyFill="1" applyBorder="1" applyAlignment="1">
      <alignment horizontal="right" vertical="center"/>
    </xf>
    <xf numFmtId="0" fontId="51" fillId="0" borderId="11" xfId="0" applyFont="1" applyBorder="1" applyAlignment="1"/>
    <xf numFmtId="0" fontId="51" fillId="0" borderId="10" xfId="0" applyFont="1" applyBorder="1" applyAlignment="1"/>
    <xf numFmtId="0" fontId="60" fillId="0" borderId="0" xfId="0" applyFont="1"/>
    <xf numFmtId="3" fontId="52" fillId="0" borderId="5" xfId="0" applyNumberFormat="1" applyFont="1" applyBorder="1" applyAlignment="1">
      <alignment horizontal="left"/>
    </xf>
    <xf numFmtId="0" fontId="58" fillId="34" borderId="13" xfId="0" applyFont="1" applyFill="1" applyBorder="1" applyAlignment="1">
      <alignment horizontal="center" vertical="top"/>
    </xf>
    <xf numFmtId="3" fontId="52" fillId="36" borderId="97" xfId="0" applyNumberFormat="1" applyFont="1" applyFill="1" applyBorder="1" applyAlignment="1">
      <alignment horizontal="left"/>
    </xf>
    <xf numFmtId="3" fontId="52" fillId="36" borderId="97" xfId="0" applyNumberFormat="1" applyFont="1" applyFill="1" applyBorder="1"/>
    <xf numFmtId="3" fontId="52" fillId="36" borderId="98" xfId="0" applyNumberFormat="1" applyFont="1" applyFill="1" applyBorder="1"/>
    <xf numFmtId="3" fontId="52" fillId="36" borderId="100" xfId="0" applyNumberFormat="1" applyFont="1" applyFill="1" applyBorder="1"/>
    <xf numFmtId="164" fontId="52" fillId="36" borderId="100" xfId="0" applyNumberFormat="1" applyFont="1" applyFill="1" applyBorder="1"/>
    <xf numFmtId="0" fontId="52" fillId="36" borderId="105" xfId="0" applyFont="1" applyFill="1" applyBorder="1"/>
    <xf numFmtId="164" fontId="52" fillId="36" borderId="106" xfId="0" applyNumberFormat="1" applyFont="1" applyFill="1" applyBorder="1"/>
    <xf numFmtId="164" fontId="52" fillId="36" borderId="107" xfId="0" applyNumberFormat="1" applyFont="1" applyFill="1" applyBorder="1"/>
    <xf numFmtId="0" fontId="58" fillId="34" borderId="8" xfId="0" applyFont="1" applyFill="1" applyBorder="1" applyAlignment="1">
      <alignment vertical="top"/>
    </xf>
    <xf numFmtId="0" fontId="7" fillId="0" borderId="0" xfId="100" applyNumberFormat="1" applyFont="1" applyBorder="1" applyAlignment="1">
      <alignment horizontal="center" vertical="center"/>
    </xf>
    <xf numFmtId="0" fontId="7" fillId="35" borderId="0" xfId="100" applyNumberFormat="1" applyFont="1" applyFill="1" applyBorder="1"/>
    <xf numFmtId="165" fontId="4" fillId="35" borderId="0" xfId="67" applyNumberFormat="1" applyFont="1" applyFill="1" applyBorder="1" applyAlignment="1">
      <alignment horizontal="right" wrapText="1"/>
    </xf>
    <xf numFmtId="165" fontId="4" fillId="35" borderId="0" xfId="67" applyNumberFormat="1" applyFont="1" applyFill="1" applyBorder="1" applyAlignment="1">
      <alignment horizontal="right"/>
    </xf>
    <xf numFmtId="3" fontId="4" fillId="35" borderId="0" xfId="0" applyNumberFormat="1" applyFont="1" applyFill="1" applyBorder="1" applyAlignment="1">
      <alignment horizontal="right"/>
    </xf>
    <xf numFmtId="165" fontId="57" fillId="0" borderId="0" xfId="0" applyNumberFormat="1" applyFont="1"/>
    <xf numFmtId="0" fontId="7" fillId="0" borderId="0" xfId="112" applyFont="1" applyAlignment="1">
      <alignment horizontal="left"/>
    </xf>
    <xf numFmtId="0" fontId="4" fillId="0" borderId="108" xfId="93" applyFont="1" applyBorder="1"/>
    <xf numFmtId="165" fontId="7" fillId="0" borderId="109" xfId="133" applyNumberFormat="1" applyFont="1" applyBorder="1"/>
    <xf numFmtId="0" fontId="4" fillId="0" borderId="110" xfId="93" applyFont="1" applyBorder="1"/>
    <xf numFmtId="3" fontId="52" fillId="0" borderId="8" xfId="67" applyNumberFormat="1" applyFont="1" applyFill="1" applyBorder="1" applyAlignment="1">
      <alignment horizontal="center"/>
    </xf>
    <xf numFmtId="3" fontId="52" fillId="0" borderId="8" xfId="132" applyNumberFormat="1" applyFont="1" applyFill="1" applyBorder="1" applyAlignment="1">
      <alignment horizontal="center"/>
    </xf>
    <xf numFmtId="3" fontId="52" fillId="0" borderId="5" xfId="67" applyNumberFormat="1" applyFont="1" applyBorder="1"/>
    <xf numFmtId="3" fontId="52" fillId="0" borderId="1" xfId="67" applyNumberFormat="1" applyFont="1" applyBorder="1" applyAlignment="1">
      <alignment vertical="center"/>
    </xf>
    <xf numFmtId="3" fontId="52" fillId="0" borderId="1" xfId="67" applyNumberFormat="1" applyFont="1" applyFill="1" applyBorder="1" applyAlignment="1">
      <alignment horizontal="right"/>
    </xf>
    <xf numFmtId="0" fontId="52" fillId="0" borderId="1" xfId="0" applyFont="1" applyFill="1" applyBorder="1" applyAlignment="1">
      <alignment horizontal="right"/>
    </xf>
    <xf numFmtId="0" fontId="7" fillId="0" borderId="9" xfId="0" applyFont="1" applyFill="1" applyBorder="1" applyAlignment="1">
      <alignment horizontal="center" wrapText="1"/>
    </xf>
    <xf numFmtId="165" fontId="52" fillId="0" borderId="9" xfId="67" applyNumberFormat="1" applyFont="1" applyFill="1" applyBorder="1"/>
    <xf numFmtId="165" fontId="52" fillId="0" borderId="9" xfId="67" applyNumberFormat="1" applyFont="1" applyFill="1" applyBorder="1" applyAlignment="1">
      <alignment horizontal="right"/>
    </xf>
    <xf numFmtId="9" fontId="4" fillId="0" borderId="10" xfId="132" applyFont="1" applyBorder="1" applyAlignment="1">
      <alignment horizontal="right"/>
    </xf>
    <xf numFmtId="9" fontId="4" fillId="35" borderId="111" xfId="132" applyFont="1" applyFill="1" applyBorder="1" applyAlignment="1">
      <alignment horizontal="right"/>
    </xf>
    <xf numFmtId="3" fontId="52" fillId="35" borderId="81" xfId="0" applyNumberFormat="1" applyFont="1" applyFill="1" applyBorder="1"/>
    <xf numFmtId="3" fontId="52" fillId="0" borderId="52" xfId="0" applyNumberFormat="1" applyFont="1" applyBorder="1"/>
    <xf numFmtId="3" fontId="52" fillId="35" borderId="54" xfId="0" applyNumberFormat="1" applyFont="1" applyFill="1" applyBorder="1"/>
    <xf numFmtId="165" fontId="52" fillId="35" borderId="90" xfId="67" applyNumberFormat="1" applyFont="1" applyFill="1" applyBorder="1"/>
    <xf numFmtId="3" fontId="52" fillId="35" borderId="3" xfId="0" applyNumberFormat="1" applyFont="1" applyFill="1" applyBorder="1"/>
    <xf numFmtId="3" fontId="52" fillId="35" borderId="63" xfId="0" applyNumberFormat="1" applyFont="1" applyFill="1" applyBorder="1"/>
    <xf numFmtId="165" fontId="4" fillId="0" borderId="0" xfId="67" applyNumberFormat="1" applyFont="1" applyFill="1" applyBorder="1" applyAlignment="1">
      <alignment horizontal="right"/>
    </xf>
    <xf numFmtId="3" fontId="52" fillId="0" borderId="1" xfId="67" applyNumberFormat="1" applyFont="1" applyFill="1" applyBorder="1" applyAlignment="1">
      <alignment horizontal="right" vertical="center"/>
    </xf>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7" fillId="38" borderId="95" xfId="0" applyFont="1" applyFill="1" applyBorder="1" applyAlignment="1">
      <alignment horizontal="center" vertical="center"/>
    </xf>
    <xf numFmtId="0" fontId="7" fillId="38" borderId="44" xfId="0" applyFont="1" applyFill="1" applyBorder="1" applyAlignment="1">
      <alignment horizontal="center" vertical="center" wrapText="1"/>
    </xf>
    <xf numFmtId="0" fontId="55" fillId="38" borderId="4" xfId="0" applyFont="1" applyFill="1" applyBorder="1" applyAlignment="1">
      <alignment vertical="center"/>
    </xf>
    <xf numFmtId="0" fontId="10" fillId="38" borderId="92" xfId="0" applyFont="1" applyFill="1" applyBorder="1" applyAlignment="1">
      <alignment vertical="center"/>
    </xf>
    <xf numFmtId="0" fontId="51" fillId="0" borderId="1" xfId="0" applyFont="1" applyFill="1" applyBorder="1"/>
    <xf numFmtId="9" fontId="52" fillId="0" borderId="1" xfId="0" applyNumberFormat="1" applyFont="1" applyFill="1" applyBorder="1"/>
    <xf numFmtId="9" fontId="52" fillId="0" borderId="1" xfId="0" applyNumberFormat="1" applyFont="1" applyBorder="1"/>
    <xf numFmtId="9" fontId="52" fillId="0" borderId="15" xfId="0" applyNumberFormat="1" applyFont="1" applyBorder="1"/>
    <xf numFmtId="0" fontId="7" fillId="0" borderId="130" xfId="0" applyFont="1" applyFill="1" applyBorder="1" applyAlignment="1">
      <alignment horizontal="center"/>
    </xf>
    <xf numFmtId="165" fontId="52" fillId="0" borderId="7" xfId="67" applyNumberFormat="1" applyFont="1" applyFill="1" applyBorder="1" applyAlignment="1">
      <alignment horizontal="center"/>
    </xf>
    <xf numFmtId="0" fontId="7" fillId="0" borderId="77" xfId="0" applyFont="1" applyFill="1" applyBorder="1" applyAlignment="1">
      <alignment horizontal="center"/>
    </xf>
    <xf numFmtId="0" fontId="7" fillId="0" borderId="83" xfId="0" applyFont="1" applyFill="1" applyBorder="1" applyAlignment="1">
      <alignment horizontal="center"/>
    </xf>
    <xf numFmtId="0" fontId="7" fillId="0" borderId="131" xfId="0" applyFont="1" applyFill="1" applyBorder="1" applyAlignment="1">
      <alignment horizontal="center"/>
    </xf>
    <xf numFmtId="1" fontId="51" fillId="36" borderId="85" xfId="67" applyNumberFormat="1" applyFont="1" applyFill="1" applyBorder="1" applyAlignment="1">
      <alignment horizontal="center"/>
    </xf>
    <xf numFmtId="0" fontId="51" fillId="37" borderId="74" xfId="0" applyFont="1" applyFill="1" applyBorder="1" applyAlignment="1">
      <alignment horizontal="center" vertical="center" wrapText="1"/>
    </xf>
    <xf numFmtId="164" fontId="52" fillId="37" borderId="75" xfId="132" applyNumberFormat="1" applyFont="1" applyFill="1" applyBorder="1"/>
    <xf numFmtId="164" fontId="52" fillId="37" borderId="68" xfId="132" applyNumberFormat="1" applyFont="1" applyFill="1" applyBorder="1"/>
    <xf numFmtId="0" fontId="7" fillId="0" borderId="8" xfId="0" applyFont="1" applyBorder="1" applyAlignment="1">
      <alignment horizontal="center"/>
    </xf>
    <xf numFmtId="3" fontId="52" fillId="0" borderId="13" xfId="67" applyNumberFormat="1" applyFont="1" applyBorder="1"/>
    <xf numFmtId="0" fontId="52" fillId="0" borderId="57" xfId="0" applyFont="1" applyBorder="1"/>
    <xf numFmtId="0" fontId="51" fillId="0" borderId="116" xfId="0" applyFont="1" applyBorder="1" applyAlignment="1">
      <alignment wrapText="1"/>
    </xf>
    <xf numFmtId="168" fontId="51" fillId="0" borderId="1" xfId="134" applyNumberFormat="1" applyFont="1" applyBorder="1" applyAlignment="1">
      <alignment horizontal="center" wrapText="1"/>
    </xf>
    <xf numFmtId="0" fontId="51" fillId="0" borderId="116" xfId="0" applyFont="1" applyBorder="1"/>
    <xf numFmtId="168" fontId="52" fillId="0" borderId="1" xfId="134" applyNumberFormat="1" applyFont="1" applyBorder="1" applyAlignment="1">
      <alignment horizontal="center"/>
    </xf>
    <xf numFmtId="165" fontId="52" fillId="0" borderId="1" xfId="67" applyNumberFormat="1" applyFont="1" applyBorder="1" applyAlignment="1">
      <alignment horizontal="center"/>
    </xf>
    <xf numFmtId="9" fontId="52" fillId="0" borderId="115" xfId="132" applyFont="1" applyBorder="1" applyAlignment="1">
      <alignment horizontal="center"/>
    </xf>
    <xf numFmtId="0" fontId="51" fillId="0" borderId="117" xfId="0" applyFont="1" applyBorder="1"/>
    <xf numFmtId="168" fontId="52" fillId="0" borderId="118" xfId="134" applyNumberFormat="1" applyFont="1" applyBorder="1" applyAlignment="1">
      <alignment horizontal="center"/>
    </xf>
    <xf numFmtId="165" fontId="52" fillId="0" borderId="118" xfId="67" applyNumberFormat="1" applyFont="1" applyBorder="1" applyAlignment="1">
      <alignment horizontal="center"/>
    </xf>
    <xf numFmtId="9" fontId="52" fillId="0" borderId="119" xfId="132" applyFont="1" applyBorder="1" applyAlignment="1">
      <alignment horizontal="center"/>
    </xf>
    <xf numFmtId="0" fontId="0" fillId="0" borderId="0" xfId="0"/>
    <xf numFmtId="0" fontId="0" fillId="0" borderId="0" xfId="0" applyNumberFormat="1"/>
    <xf numFmtId="49" fontId="0" fillId="0" borderId="0" xfId="0" applyNumberFormat="1"/>
    <xf numFmtId="0" fontId="51" fillId="38" borderId="11" xfId="0" applyFont="1" applyFill="1" applyBorder="1"/>
    <xf numFmtId="0" fontId="51" fillId="38" borderId="10" xfId="0" applyFont="1" applyFill="1" applyBorder="1"/>
    <xf numFmtId="0" fontId="7" fillId="38" borderId="8" xfId="105" applyFont="1" applyFill="1" applyBorder="1" applyAlignment="1">
      <alignment horizontal="left" vertical="center"/>
    </xf>
    <xf numFmtId="0" fontId="55" fillId="38" borderId="7" xfId="105" applyFont="1" applyFill="1" applyBorder="1" applyAlignment="1">
      <alignment vertical="center"/>
    </xf>
    <xf numFmtId="0" fontId="55" fillId="38" borderId="6" xfId="105" applyFont="1" applyFill="1" applyBorder="1" applyAlignment="1">
      <alignment vertical="center"/>
    </xf>
    <xf numFmtId="165" fontId="4" fillId="0" borderId="10" xfId="67" applyNumberFormat="1" applyFont="1" applyBorder="1"/>
    <xf numFmtId="0" fontId="4" fillId="0" borderId="8" xfId="0" applyFont="1" applyBorder="1" applyAlignment="1"/>
    <xf numFmtId="0" fontId="4" fillId="0" borderId="6" xfId="0" applyFont="1" applyBorder="1" applyAlignment="1"/>
    <xf numFmtId="0" fontId="4" fillId="0" borderId="13" xfId="0" applyFont="1" applyBorder="1" applyAlignment="1"/>
    <xf numFmtId="0" fontId="4" fillId="0" borderId="12" xfId="0" applyFont="1" applyBorder="1" applyAlignment="1"/>
    <xf numFmtId="0" fontId="51" fillId="0" borderId="11" xfId="0" applyFont="1" applyBorder="1" applyAlignment="1">
      <alignment horizontal="left"/>
    </xf>
    <xf numFmtId="0" fontId="52" fillId="0" borderId="0"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2" fillId="0" borderId="0" xfId="0" applyFont="1" applyFill="1" applyBorder="1" applyAlignment="1">
      <alignment horizontal="left" vertical="top" wrapText="1"/>
    </xf>
    <xf numFmtId="0" fontId="51" fillId="0" borderId="1" xfId="0" applyFont="1" applyBorder="1" applyAlignment="1">
      <alignment horizontal="center" wrapText="1"/>
    </xf>
    <xf numFmtId="0" fontId="51" fillId="0" borderId="1" xfId="0" applyFont="1" applyBorder="1" applyAlignment="1">
      <alignment horizont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51" fillId="0" borderId="11" xfId="0" applyFont="1" applyFill="1" applyBorder="1" applyAlignment="1">
      <alignment horizontal="center"/>
    </xf>
    <xf numFmtId="0" fontId="7" fillId="0" borderId="1" xfId="100" applyNumberFormat="1" applyFont="1" applyBorder="1" applyAlignment="1">
      <alignment horizontal="center" vertical="center" wrapText="1"/>
    </xf>
    <xf numFmtId="0" fontId="7" fillId="0" borderId="3" xfId="116" applyFont="1" applyBorder="1" applyAlignment="1">
      <alignment horizontal="center" vertical="center"/>
    </xf>
    <xf numFmtId="0" fontId="4" fillId="0" borderId="0" xfId="0" applyFont="1" applyFill="1" applyBorder="1" applyAlignment="1">
      <alignment horizontal="left" vertical="top" wrapText="1"/>
    </xf>
    <xf numFmtId="0" fontId="64" fillId="0" borderId="0" xfId="0" applyFont="1"/>
    <xf numFmtId="0" fontId="4" fillId="0" borderId="0" xfId="92" applyFont="1" applyBorder="1" applyAlignment="1">
      <alignment horizontal="left" vertical="center"/>
    </xf>
    <xf numFmtId="0" fontId="4" fillId="0" borderId="0" xfId="92" applyFont="1" applyBorder="1" applyAlignment="1">
      <alignment horizontal="center" vertical="center" wrapText="1"/>
    </xf>
    <xf numFmtId="0" fontId="52" fillId="0" borderId="0" xfId="0" applyFont="1" applyBorder="1" applyAlignment="1">
      <alignment horizontal="left" vertical="center" wrapText="1"/>
    </xf>
    <xf numFmtId="0" fontId="52" fillId="0" borderId="8" xfId="0" applyFont="1" applyBorder="1"/>
    <xf numFmtId="165" fontId="52" fillId="0" borderId="8" xfId="67" applyNumberFormat="1" applyFont="1" applyBorder="1"/>
    <xf numFmtId="165" fontId="52" fillId="0" borderId="6" xfId="67" applyNumberFormat="1" applyFont="1" applyBorder="1"/>
    <xf numFmtId="0" fontId="52" fillId="0" borderId="3" xfId="0" applyFont="1" applyBorder="1"/>
    <xf numFmtId="0" fontId="52" fillId="0" borderId="4" xfId="0" applyFont="1" applyBorder="1"/>
    <xf numFmtId="165" fontId="52" fillId="0" borderId="13" xfId="67" applyNumberFormat="1" applyFont="1" applyBorder="1"/>
    <xf numFmtId="165" fontId="52" fillId="0" borderId="14" xfId="67" applyNumberFormat="1" applyFont="1" applyBorder="1"/>
    <xf numFmtId="165" fontId="52" fillId="0" borderId="12" xfId="67" applyNumberFormat="1" applyFont="1" applyBorder="1"/>
    <xf numFmtId="0" fontId="52" fillId="0" borderId="5" xfId="0" applyFont="1" applyBorder="1"/>
    <xf numFmtId="164" fontId="52" fillId="0" borderId="6" xfId="132" applyNumberFormat="1" applyFont="1" applyBorder="1"/>
    <xf numFmtId="164" fontId="52" fillId="0" borderId="3" xfId="132" applyNumberFormat="1" applyFont="1" applyBorder="1"/>
    <xf numFmtId="164" fontId="63" fillId="0" borderId="0" xfId="0" applyNumberFormat="1" applyFont="1" applyFill="1" applyBorder="1" applyAlignment="1">
      <alignment vertical="center"/>
    </xf>
    <xf numFmtId="164" fontId="52" fillId="0" borderId="2" xfId="132" applyNumberFormat="1" applyFont="1" applyBorder="1"/>
    <xf numFmtId="164" fontId="52" fillId="0" borderId="4" xfId="132" applyNumberFormat="1" applyFont="1" applyBorder="1"/>
    <xf numFmtId="0" fontId="52" fillId="0" borderId="13" xfId="0" applyFont="1" applyBorder="1"/>
    <xf numFmtId="0" fontId="52" fillId="0" borderId="12" xfId="0" applyFont="1" applyBorder="1"/>
    <xf numFmtId="0" fontId="52" fillId="0" borderId="10" xfId="0" applyFont="1" applyBorder="1" applyAlignment="1">
      <alignment wrapText="1"/>
    </xf>
    <xf numFmtId="0" fontId="52" fillId="0" borderId="0" xfId="0" applyFont="1" applyAlignment="1">
      <alignment wrapText="1"/>
    </xf>
    <xf numFmtId="0" fontId="51" fillId="0" borderId="1" xfId="0" applyFont="1" applyFill="1" applyBorder="1" applyAlignment="1">
      <alignment horizontal="center" wrapText="1"/>
    </xf>
    <xf numFmtId="0" fontId="51" fillId="0" borderId="1" xfId="0" applyFont="1" applyFill="1" applyBorder="1" applyAlignment="1">
      <alignment horizontal="center"/>
    </xf>
    <xf numFmtId="9" fontId="52" fillId="0" borderId="0" xfId="132" applyFont="1"/>
    <xf numFmtId="165" fontId="51" fillId="0" borderId="5" xfId="67" applyNumberFormat="1" applyFont="1" applyBorder="1" applyAlignment="1">
      <alignment horizontal="center" wrapText="1"/>
    </xf>
    <xf numFmtId="165" fontId="51" fillId="0" borderId="83" xfId="67" applyNumberFormat="1" applyFont="1" applyBorder="1" applyAlignment="1">
      <alignment horizontal="center" wrapText="1"/>
    </xf>
    <xf numFmtId="0" fontId="52" fillId="0" borderId="0" xfId="0" applyNumberFormat="1" applyFont="1"/>
    <xf numFmtId="49" fontId="52" fillId="0" borderId="0" xfId="0" applyNumberFormat="1" applyFont="1"/>
    <xf numFmtId="0" fontId="52" fillId="0" borderId="0" xfId="0" applyFont="1" applyFill="1" applyAlignment="1">
      <alignment horizontal="left" vertical="center"/>
    </xf>
    <xf numFmtId="0" fontId="4" fillId="0" borderId="0" xfId="100" applyFont="1" applyFill="1" applyBorder="1" applyAlignment="1">
      <alignment horizontal="left" vertical="center"/>
    </xf>
    <xf numFmtId="0" fontId="52" fillId="0" borderId="0" xfId="0" applyFont="1" applyFill="1" applyAlignment="1">
      <alignment horizontal="left"/>
    </xf>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55" fillId="38" borderId="11" xfId="0" applyFont="1" applyFill="1" applyBorder="1" applyAlignment="1">
      <alignment horizontal="center"/>
    </xf>
    <xf numFmtId="0" fontId="55" fillId="38" borderId="15" xfId="0" applyFont="1" applyFill="1" applyBorder="1" applyAlignment="1">
      <alignment horizontal="center"/>
    </xf>
    <xf numFmtId="0" fontId="55" fillId="38" borderId="10" xfId="0" applyFont="1" applyFill="1" applyBorder="1" applyAlignment="1">
      <alignment horizont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1" fillId="0" borderId="1" xfId="0" applyFont="1" applyBorder="1" applyAlignment="1">
      <alignment horizontal="center" wrapText="1"/>
    </xf>
    <xf numFmtId="0" fontId="51" fillId="0" borderId="1" xfId="0" applyFont="1" applyBorder="1" applyAlignment="1">
      <alignment horizontal="center"/>
    </xf>
    <xf numFmtId="0" fontId="55" fillId="38" borderId="13" xfId="0" applyFont="1" applyFill="1" applyBorder="1" applyAlignment="1">
      <alignment horizontal="center" vertical="center"/>
    </xf>
    <xf numFmtId="0" fontId="55" fillId="38" borderId="14" xfId="0" applyFont="1" applyFill="1" applyBorder="1" applyAlignment="1">
      <alignment horizontal="center" vertical="center"/>
    </xf>
    <xf numFmtId="0" fontId="55" fillId="38" borderId="12" xfId="0" applyFont="1" applyFill="1" applyBorder="1" applyAlignment="1">
      <alignment horizontal="center" vertical="center"/>
    </xf>
    <xf numFmtId="0" fontId="51" fillId="0" borderId="112" xfId="0" applyFont="1" applyBorder="1" applyAlignment="1">
      <alignment horizontal="center"/>
    </xf>
    <xf numFmtId="0" fontId="51" fillId="0" borderId="113" xfId="0" applyFont="1" applyBorder="1" applyAlignment="1">
      <alignment horizontal="center"/>
    </xf>
    <xf numFmtId="0" fontId="51" fillId="0" borderId="114" xfId="0" applyFont="1" applyBorder="1" applyAlignment="1">
      <alignment horizontal="center"/>
    </xf>
    <xf numFmtId="9" fontId="51" fillId="0" borderId="115" xfId="132" applyFont="1" applyBorder="1" applyAlignment="1">
      <alignment horizontal="center" wrapText="1"/>
    </xf>
    <xf numFmtId="0" fontId="52" fillId="0" borderId="6" xfId="0" applyFont="1" applyFill="1" applyBorder="1" applyAlignment="1">
      <alignment vertical="top" wrapText="1"/>
    </xf>
    <xf numFmtId="0" fontId="52" fillId="0" borderId="3" xfId="0" applyFont="1" applyFill="1" applyBorder="1" applyAlignment="1">
      <alignment vertical="top" wrapText="1"/>
    </xf>
    <xf numFmtId="0" fontId="52" fillId="0" borderId="8" xfId="0" applyFont="1" applyFill="1" applyBorder="1" applyAlignment="1">
      <alignment vertical="top" wrapText="1"/>
    </xf>
    <xf numFmtId="0" fontId="6" fillId="0" borderId="3" xfId="107" applyFont="1" applyFill="1" applyBorder="1" applyAlignment="1">
      <alignment horizontal="center" vertical="center"/>
    </xf>
    <xf numFmtId="0" fontId="6" fillId="0" borderId="4" xfId="107" applyFont="1" applyFill="1" applyBorder="1" applyAlignment="1">
      <alignment horizontal="center" vertical="center"/>
    </xf>
    <xf numFmtId="0" fontId="6" fillId="0" borderId="63" xfId="107" applyFont="1" applyFill="1" applyBorder="1" applyAlignment="1">
      <alignment horizontal="center" vertical="center"/>
    </xf>
    <xf numFmtId="0" fontId="6" fillId="0" borderId="89" xfId="107" applyFont="1" applyFill="1" applyBorder="1" applyAlignment="1">
      <alignment horizontal="center" vertical="center"/>
    </xf>
    <xf numFmtId="0" fontId="51" fillId="0" borderId="123" xfId="0" applyFont="1" applyBorder="1" applyAlignment="1">
      <alignment horizontal="left"/>
    </xf>
    <xf numFmtId="0" fontId="51" fillId="0" borderId="124" xfId="0" applyFont="1" applyBorder="1" applyAlignment="1">
      <alignment horizontal="left"/>
    </xf>
    <xf numFmtId="0" fontId="51" fillId="0" borderId="125" xfId="0" applyFont="1" applyBorder="1" applyAlignment="1">
      <alignment horizontal="left"/>
    </xf>
    <xf numFmtId="0" fontId="55" fillId="38" borderId="126" xfId="0" applyFont="1" applyFill="1" applyBorder="1" applyAlignment="1">
      <alignment horizontal="center" vertical="center"/>
    </xf>
    <xf numFmtId="0" fontId="55" fillId="38" borderId="55" xfId="0" applyFont="1" applyFill="1" applyBorder="1" applyAlignment="1">
      <alignment horizontal="center" vertical="center"/>
    </xf>
    <xf numFmtId="0" fontId="55" fillId="38" borderId="127"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1" fillId="0" borderId="2" xfId="0" applyFont="1" applyBorder="1" applyAlignment="1">
      <alignment horizontal="left"/>
    </xf>
    <xf numFmtId="0" fontId="52" fillId="0" borderId="128" xfId="0" applyFont="1" applyBorder="1" applyAlignment="1">
      <alignment horizontal="left" vertical="top" wrapText="1"/>
    </xf>
    <xf numFmtId="0" fontId="52" fillId="0" borderId="56" xfId="0" applyFont="1" applyBorder="1" applyAlignment="1">
      <alignment horizontal="left" vertical="top" wrapText="1"/>
    </xf>
    <xf numFmtId="0" fontId="52" fillId="0" borderId="129" xfId="0" applyFont="1" applyBorder="1" applyAlignment="1">
      <alignment horizontal="left" vertical="top" wrapText="1"/>
    </xf>
    <xf numFmtId="0" fontId="6" fillId="0" borderId="69" xfId="107" applyFont="1" applyFill="1" applyBorder="1" applyAlignment="1">
      <alignment horizontal="center" vertical="center"/>
    </xf>
    <xf numFmtId="0" fontId="6" fillId="0" borderId="70" xfId="107" applyFont="1" applyFill="1" applyBorder="1" applyAlignment="1">
      <alignment horizontal="center" vertical="center"/>
    </xf>
    <xf numFmtId="0" fontId="6" fillId="0" borderId="66" xfId="107" applyFont="1" applyFill="1" applyBorder="1" applyAlignment="1">
      <alignment horizontal="center" vertical="center"/>
    </xf>
    <xf numFmtId="0" fontId="6" fillId="0" borderId="67" xfId="107" applyFont="1" applyFill="1" applyBorder="1" applyAlignment="1">
      <alignment horizontal="center" vertical="center"/>
    </xf>
    <xf numFmtId="0" fontId="51" fillId="0" borderId="4" xfId="0" applyFont="1" applyBorder="1" applyAlignment="1">
      <alignment horizontal="center" vertical="center"/>
    </xf>
    <xf numFmtId="0" fontId="51" fillId="36" borderId="96" xfId="0" applyFont="1" applyFill="1" applyBorder="1" applyAlignment="1">
      <alignment horizontal="center" vertical="center"/>
    </xf>
    <xf numFmtId="0" fontId="51" fillId="36" borderId="99" xfId="0" applyFont="1" applyFill="1" applyBorder="1" applyAlignment="1">
      <alignment horizontal="center" vertical="center"/>
    </xf>
    <xf numFmtId="0" fontId="51" fillId="36" borderId="101" xfId="0" applyFont="1" applyFill="1" applyBorder="1" applyAlignment="1">
      <alignment horizontal="center" vertical="center"/>
    </xf>
    <xf numFmtId="0" fontId="51" fillId="36" borderId="102" xfId="0" applyFont="1" applyFill="1" applyBorder="1" applyAlignment="1">
      <alignment horizontal="center" vertical="center"/>
    </xf>
    <xf numFmtId="0" fontId="51" fillId="36" borderId="103" xfId="0" applyFont="1" applyFill="1" applyBorder="1" applyAlignment="1">
      <alignment horizontal="center" vertical="center"/>
    </xf>
    <xf numFmtId="0" fontId="51" fillId="36" borderId="104" xfId="0" applyFont="1" applyFill="1" applyBorder="1" applyAlignment="1">
      <alignment horizontal="center" vertical="center"/>
    </xf>
    <xf numFmtId="0" fontId="51" fillId="0" borderId="1" xfId="0" applyFont="1" applyBorder="1" applyAlignment="1">
      <alignment horizontal="left"/>
    </xf>
    <xf numFmtId="0" fontId="55" fillId="38" borderId="1" xfId="0" applyFont="1" applyFill="1" applyBorder="1" applyAlignment="1">
      <alignment horizontal="left" vertical="center"/>
    </xf>
    <xf numFmtId="0" fontId="52" fillId="0" borderId="1" xfId="0" applyFont="1" applyBorder="1" applyAlignment="1">
      <alignment horizontal="left" vertical="top" wrapText="1"/>
    </xf>
    <xf numFmtId="0" fontId="51" fillId="0" borderId="8" xfId="0" applyFont="1" applyBorder="1" applyAlignment="1">
      <alignment horizontal="center" wrapText="1"/>
    </xf>
    <xf numFmtId="0" fontId="51" fillId="0" borderId="7" xfId="0" applyFont="1" applyBorder="1" applyAlignment="1">
      <alignment horizontal="center" wrapText="1"/>
    </xf>
    <xf numFmtId="0" fontId="51" fillId="0" borderId="6" xfId="0" applyFont="1" applyBorder="1" applyAlignment="1">
      <alignment horizontal="center" wrapText="1"/>
    </xf>
    <xf numFmtId="0" fontId="52" fillId="0" borderId="8" xfId="0" applyFont="1" applyBorder="1" applyAlignment="1">
      <alignment horizontal="center"/>
    </xf>
    <xf numFmtId="0" fontId="52" fillId="0" borderId="7"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52" fillId="0" borderId="11" xfId="0" applyFont="1" applyBorder="1" applyAlignment="1">
      <alignment horizontal="center"/>
    </xf>
    <xf numFmtId="0" fontId="52" fillId="0" borderId="10" xfId="0" applyFont="1" applyBorder="1" applyAlignment="1">
      <alignment horizontal="center"/>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55" fillId="38" borderId="11" xfId="0" applyFont="1" applyFill="1" applyBorder="1" applyAlignment="1">
      <alignment horizontal="center" vertical="center"/>
    </xf>
    <xf numFmtId="0" fontId="55" fillId="38" borderId="15" xfId="0" applyFont="1" applyFill="1" applyBorder="1" applyAlignment="1">
      <alignment horizontal="center" vertical="center"/>
    </xf>
    <xf numFmtId="0" fontId="55" fillId="38" borderId="10"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55" fillId="38" borderId="9" xfId="0" applyFont="1" applyFill="1" applyBorder="1" applyAlignment="1">
      <alignment horizontal="left" vertical="center"/>
    </xf>
    <xf numFmtId="0" fontId="55" fillId="38" borderId="0" xfId="0" applyFont="1" applyFill="1" applyBorder="1" applyAlignment="1">
      <alignment horizontal="left" vertical="center"/>
    </xf>
    <xf numFmtId="0" fontId="7" fillId="0" borderId="120" xfId="0" applyFont="1" applyFill="1" applyBorder="1" applyAlignment="1">
      <alignment horizontal="center" vertical="center" wrapText="1"/>
    </xf>
    <xf numFmtId="0" fontId="7" fillId="0" borderId="121" xfId="0" applyFont="1" applyFill="1" applyBorder="1" applyAlignment="1">
      <alignment horizontal="center" vertical="center" wrapText="1"/>
    </xf>
    <xf numFmtId="0" fontId="7" fillId="0" borderId="122" xfId="0" applyFont="1" applyFill="1" applyBorder="1" applyAlignment="1">
      <alignment horizontal="center" vertical="center" wrapText="1"/>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horizontal="left" vertical="top" wrapText="1"/>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52" fillId="0" borderId="33"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45" xfId="0" applyFont="1" applyBorder="1" applyAlignment="1">
      <alignment horizontal="center" vertical="center" wrapText="1"/>
    </xf>
    <xf numFmtId="0" fontId="51" fillId="0" borderId="0" xfId="0" applyFont="1" applyAlignment="1">
      <alignment horizontal="center" vertical="center"/>
    </xf>
    <xf numFmtId="0" fontId="52" fillId="0" borderId="29"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46"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7" xfId="0" applyFont="1" applyBorder="1" applyAlignment="1">
      <alignment horizontal="center" vertical="center" wrapText="1"/>
    </xf>
    <xf numFmtId="0" fontId="7" fillId="33" borderId="9" xfId="0" applyFont="1" applyFill="1" applyBorder="1" applyAlignment="1">
      <alignment horizontal="center" wrapText="1"/>
    </xf>
    <xf numFmtId="0" fontId="52" fillId="0" borderId="1" xfId="0" applyFont="1" applyFill="1" applyBorder="1" applyAlignment="1">
      <alignment horizontal="left" vertical="top" wrapText="1"/>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76" xfId="0" applyFont="1" applyFill="1" applyBorder="1" applyAlignment="1">
      <alignment horizontal="center" vertical="center" wrapText="1"/>
    </xf>
    <xf numFmtId="0" fontId="52" fillId="0" borderId="0" xfId="0" applyFont="1" applyBorder="1" applyAlignment="1">
      <alignment horizontal="left"/>
    </xf>
    <xf numFmtId="0" fontId="52" fillId="0" borderId="0" xfId="0" applyFont="1" applyAlignment="1">
      <alignment horizontal="left" wrapText="1"/>
    </xf>
    <xf numFmtId="0" fontId="4" fillId="0" borderId="0" xfId="112" applyFont="1" applyAlignment="1">
      <alignment horizontal="left"/>
    </xf>
    <xf numFmtId="0" fontId="4" fillId="0" borderId="14" xfId="112" applyFont="1" applyBorder="1" applyAlignment="1">
      <alignment horizont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55" fillId="38" borderId="11" xfId="0" applyFont="1" applyFill="1" applyBorder="1" applyAlignment="1">
      <alignment horizontal="left" vertical="center"/>
    </xf>
    <xf numFmtId="0" fontId="55" fillId="38" borderId="15" xfId="0" applyFont="1" applyFill="1" applyBorder="1" applyAlignment="1">
      <alignment horizontal="left" vertical="center"/>
    </xf>
    <xf numFmtId="0" fontId="51" fillId="0" borderId="3" xfId="0" applyFont="1" applyBorder="1" applyAlignment="1">
      <alignment horizontal="center"/>
    </xf>
    <xf numFmtId="0" fontId="7" fillId="0" borderId="77" xfId="0" applyFont="1" applyFill="1" applyBorder="1" applyAlignment="1">
      <alignment horizontal="center" wrapText="1"/>
    </xf>
    <xf numFmtId="0" fontId="7" fillId="0" borderId="83" xfId="0" applyFont="1" applyFill="1" applyBorder="1" applyAlignment="1">
      <alignment horizontal="center" wrapText="1"/>
    </xf>
    <xf numFmtId="0" fontId="7" fillId="0" borderId="84" xfId="0" applyFont="1" applyFill="1" applyBorder="1" applyAlignment="1">
      <alignment horizont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51" fillId="0" borderId="86" xfId="0" applyFont="1" applyFill="1" applyBorder="1" applyAlignment="1">
      <alignment horizontal="center" wrapText="1"/>
    </xf>
    <xf numFmtId="0" fontId="51" fillId="0" borderId="132" xfId="0" applyFont="1" applyFill="1" applyBorder="1" applyAlignment="1">
      <alignment horizontal="center" wrapText="1"/>
    </xf>
    <xf numFmtId="0" fontId="51" fillId="0" borderId="111" xfId="0" applyFont="1" applyFill="1" applyBorder="1" applyAlignment="1">
      <alignment horizontal="center" wrapText="1"/>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7" fillId="0" borderId="8" xfId="112" applyFont="1" applyBorder="1" applyAlignment="1">
      <alignment horizontal="center"/>
    </xf>
    <xf numFmtId="0" fontId="7" fillId="0" borderId="7" xfId="112" applyFont="1" applyBorder="1" applyAlignment="1">
      <alignment horizontal="center"/>
    </xf>
    <xf numFmtId="0" fontId="7" fillId="0" borderId="6" xfId="112" applyFont="1" applyBorder="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3" xfId="112" applyFont="1" applyBorder="1" applyAlignment="1">
      <alignment horizontal="center" vertical="center" wrapText="1"/>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51" fillId="0" borderId="11" xfId="0" applyFont="1" applyFill="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88" xfId="0" applyNumberFormat="1" applyFont="1" applyBorder="1" applyAlignment="1">
      <alignment horizontal="center"/>
    </xf>
    <xf numFmtId="0" fontId="55" fillId="38" borderId="10" xfId="0" applyFont="1" applyFill="1" applyBorder="1" applyAlignment="1">
      <alignment horizontal="left" vertical="center"/>
    </xf>
    <xf numFmtId="0" fontId="7" fillId="0" borderId="49" xfId="100" applyNumberFormat="1" applyFont="1" applyBorder="1" applyAlignment="1">
      <alignment horizontal="center" wrapText="1"/>
    </xf>
    <xf numFmtId="0" fontId="7" fillId="0" borderId="50" xfId="100" applyNumberFormat="1" applyFont="1" applyBorder="1" applyAlignment="1">
      <alignment horizontal="center" wrapText="1"/>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74" xfId="100" applyNumberFormat="1" applyFont="1" applyBorder="1" applyAlignment="1">
      <alignment horizontal="center" vertical="center" wrapText="1"/>
    </xf>
    <xf numFmtId="0" fontId="7" fillId="0" borderId="75" xfId="100" applyNumberFormat="1" applyFont="1" applyBorder="1" applyAlignment="1">
      <alignment horizontal="center" vertical="center" wrapText="1"/>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5">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omma 3" xfId="133"/>
    <cellStyle name="Currency" xfId="134"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90D1CE"/>
      <color rgb="FFD1E0B2"/>
      <color rgb="FF005F84"/>
      <color rgb="FFB2CB7F"/>
      <color rgb="FF7DBD3D"/>
      <color rgb="FFBD92DE"/>
      <color rgb="FFB7DEE8"/>
      <color rgb="FFFC9E4C"/>
      <color rgb="FFDFACA9"/>
      <color rgb="FF01B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sz="1200" b="0" i="0" baseline="0">
                <a:effectLst/>
                <a:latin typeface="Tahoma" panose="020B0604030504040204" pitchFamily="34" charset="0"/>
                <a:ea typeface="Tahoma" panose="020B0604030504040204" pitchFamily="34" charset="0"/>
                <a:cs typeface="Tahoma" panose="020B0604030504040204" pitchFamily="34" charset="0"/>
              </a:rPr>
              <a:t>Average Annual Earnings of 2007 Graduates over 10 Years</a:t>
            </a:r>
            <a:endParaRPr lang="en-US" sz="1200">
              <a:effectLst/>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21394606924134482"/>
          <c:y val="6.111281128907219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autoTitleDeleted val="0"/>
    <c:plotArea>
      <c:layout>
        <c:manualLayout>
          <c:layoutTarget val="inner"/>
          <c:xMode val="edge"/>
          <c:yMode val="edge"/>
          <c:x val="0.13207841383631866"/>
          <c:y val="0.22617152961980549"/>
          <c:w val="0.69112110986126729"/>
          <c:h val="0.58018152903300879"/>
        </c:manualLayout>
      </c:layout>
      <c:barChart>
        <c:barDir val="col"/>
        <c:grouping val="clustered"/>
        <c:varyColors val="0"/>
        <c:ser>
          <c:idx val="0"/>
          <c:order val="0"/>
          <c:tx>
            <c:v>2008 (1 year)</c:v>
          </c:tx>
          <c:spPr>
            <a:solidFill>
              <a:srgbClr val="005F84"/>
            </a:solidFill>
            <a:ln>
              <a:noFill/>
            </a:ln>
            <a:effectLst/>
          </c:spPr>
          <c:invertIfNegative val="0"/>
          <c:cat>
            <c:strLit>
              <c:ptCount val="5"/>
              <c:pt idx="0">
                <c:v>Certificate</c:v>
              </c:pt>
              <c:pt idx="1">
                <c:v>Associate</c:v>
              </c:pt>
              <c:pt idx="2">
                <c:v>Baccalaureate</c:v>
              </c:pt>
              <c:pt idx="3">
                <c:v>Master's</c:v>
              </c:pt>
              <c:pt idx="4">
                <c:v>Doctoral</c:v>
              </c:pt>
            </c:strLit>
          </c:cat>
          <c:val>
            <c:numLit>
              <c:formatCode>General</c:formatCode>
              <c:ptCount val="5"/>
              <c:pt idx="0">
                <c:v>33807.1536551155</c:v>
              </c:pt>
              <c:pt idx="1">
                <c:v>42645.4214269972</c:v>
              </c:pt>
              <c:pt idx="2">
                <c:v>36195.222434257303</c:v>
              </c:pt>
              <c:pt idx="3">
                <c:v>49048.158222222199</c:v>
              </c:pt>
              <c:pt idx="4">
                <c:v>73173.599696969701</c:v>
              </c:pt>
            </c:numLit>
          </c:val>
          <c:extLst xmlns:c16r2="http://schemas.microsoft.com/office/drawing/2015/06/chart">
            <c:ext xmlns:c16="http://schemas.microsoft.com/office/drawing/2014/chart" uri="{C3380CC4-5D6E-409C-BE32-E72D297353CC}">
              <c16:uniqueId val="{00000000-8330-424D-8B80-FFFA8F9A6575}"/>
            </c:ext>
          </c:extLst>
        </c:ser>
        <c:ser>
          <c:idx val="1"/>
          <c:order val="1"/>
          <c:tx>
            <c:v>2012 (5 years)</c:v>
          </c:tx>
          <c:spPr>
            <a:solidFill>
              <a:srgbClr val="F6B11A"/>
            </a:solidFill>
            <a:ln>
              <a:noFill/>
            </a:ln>
            <a:effectLst/>
          </c:spPr>
          <c:invertIfNegative val="0"/>
          <c:cat>
            <c:strLit>
              <c:ptCount val="5"/>
              <c:pt idx="0">
                <c:v>Certificate</c:v>
              </c:pt>
              <c:pt idx="1">
                <c:v>Associate</c:v>
              </c:pt>
              <c:pt idx="2">
                <c:v>Baccalaureate</c:v>
              </c:pt>
              <c:pt idx="3">
                <c:v>Master's</c:v>
              </c:pt>
              <c:pt idx="4">
                <c:v>Doctoral</c:v>
              </c:pt>
            </c:strLit>
          </c:cat>
          <c:val>
            <c:numLit>
              <c:formatCode>General</c:formatCode>
              <c:ptCount val="5"/>
              <c:pt idx="0">
                <c:v>43826.619350649402</c:v>
              </c:pt>
              <c:pt idx="1">
                <c:v>54457.981787356402</c:v>
              </c:pt>
              <c:pt idx="2">
                <c:v>48840.232510921203</c:v>
              </c:pt>
              <c:pt idx="3">
                <c:v>60944.245978623898</c:v>
              </c:pt>
              <c:pt idx="4">
                <c:v>98350.610888888899</c:v>
              </c:pt>
            </c:numLit>
          </c:val>
          <c:extLst xmlns:c16r2="http://schemas.microsoft.com/office/drawing/2015/06/chart">
            <c:ext xmlns:c16="http://schemas.microsoft.com/office/drawing/2014/chart" uri="{C3380CC4-5D6E-409C-BE32-E72D297353CC}">
              <c16:uniqueId val="{00000001-8330-424D-8B80-FFFA8F9A6575}"/>
            </c:ext>
          </c:extLst>
        </c:ser>
        <c:ser>
          <c:idx val="2"/>
          <c:order val="2"/>
          <c:tx>
            <c:v>2017 (10 years)</c:v>
          </c:tx>
          <c:spPr>
            <a:solidFill>
              <a:srgbClr val="4BACC6"/>
            </a:solidFill>
            <a:ln>
              <a:noFill/>
            </a:ln>
            <a:effectLst/>
          </c:spPr>
          <c:invertIfNegative val="0"/>
          <c:cat>
            <c:strLit>
              <c:ptCount val="5"/>
              <c:pt idx="0">
                <c:v>Certificate</c:v>
              </c:pt>
              <c:pt idx="1">
                <c:v>Associate</c:v>
              </c:pt>
              <c:pt idx="2">
                <c:v>Baccalaureate</c:v>
              </c:pt>
              <c:pt idx="3">
                <c:v>Master's</c:v>
              </c:pt>
              <c:pt idx="4">
                <c:v>Doctoral</c:v>
              </c:pt>
            </c:strLit>
          </c:cat>
          <c:val>
            <c:numLit>
              <c:formatCode>General</c:formatCode>
              <c:ptCount val="5"/>
              <c:pt idx="0">
                <c:v>55820.553549295699</c:v>
              </c:pt>
              <c:pt idx="1">
                <c:v>68103.467962628099</c:v>
              </c:pt>
              <c:pt idx="2">
                <c:v>64866.438215590802</c:v>
              </c:pt>
              <c:pt idx="3">
                <c:v>76587.469233473996</c:v>
              </c:pt>
              <c:pt idx="4">
                <c:v>101861.953950617</c:v>
              </c:pt>
            </c:numLit>
          </c:val>
          <c:extLst xmlns:c16r2="http://schemas.microsoft.com/office/drawing/2015/06/chart">
            <c:ext xmlns:c16="http://schemas.microsoft.com/office/drawing/2014/chart" uri="{C3380CC4-5D6E-409C-BE32-E72D297353CC}">
              <c16:uniqueId val="{00000002-8330-424D-8B80-FFFA8F9A6575}"/>
            </c:ext>
          </c:extLst>
        </c:ser>
        <c:dLbls>
          <c:showLegendKey val="0"/>
          <c:showVal val="0"/>
          <c:showCatName val="0"/>
          <c:showSerName val="0"/>
          <c:showPercent val="0"/>
          <c:showBubbleSize val="0"/>
        </c:dLbls>
        <c:gapWidth val="50"/>
        <c:axId val="274622896"/>
        <c:axId val="274623456"/>
      </c:barChart>
      <c:catAx>
        <c:axId val="27462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274623456"/>
        <c:crosses val="autoZero"/>
        <c:auto val="1"/>
        <c:lblAlgn val="ctr"/>
        <c:lblOffset val="100"/>
        <c:noMultiLvlLbl val="0"/>
      </c:catAx>
      <c:valAx>
        <c:axId val="27462345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274622896"/>
        <c:crosses val="autoZero"/>
        <c:crossBetween val="between"/>
      </c:valAx>
      <c:spPr>
        <a:noFill/>
        <a:ln>
          <a:noFill/>
        </a:ln>
        <a:effectLst/>
      </c:spPr>
    </c:plotArea>
    <c:legend>
      <c:legendPos val="r"/>
      <c:layout>
        <c:manualLayout>
          <c:xMode val="edge"/>
          <c:yMode val="edge"/>
          <c:x val="0.83002921509811278"/>
          <c:y val="0.38938906710735238"/>
          <c:w val="0.14742969628796398"/>
          <c:h val="0.337867211043064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 '!$A$22</c:f>
              <c:strCache>
                <c:ptCount val="1"/>
                <c:pt idx="0">
                  <c:v>Southeast</c:v>
                </c:pt>
              </c:strCache>
            </c:strRef>
          </c:tx>
          <c:spPr>
            <a:solidFill>
              <a:srgbClr val="90D1CE"/>
            </a:solidFill>
            <a:ln>
              <a:noFill/>
            </a:ln>
            <a:effectLst/>
          </c:spPr>
          <c:invertIfNegative val="0"/>
          <c:dLbls>
            <c:dLbl>
              <c:idx val="0"/>
              <c:layout>
                <c:manualLayout>
                  <c:x val="-8.3333333333333332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C1D-41FD-9EBB-132E54A644B5}"/>
                </c:ext>
                <c:ext xmlns:c15="http://schemas.microsoft.com/office/drawing/2012/chart" uri="{CE6537A1-D6FC-4f65-9D91-7224C49458BB}"/>
              </c:extLst>
            </c:dLbl>
            <c:dLbl>
              <c:idx val="1"/>
              <c:layout>
                <c:manualLayout>
                  <c:x val="-8.3333333333333332E-3"/>
                  <c:y val="-8.4875562720133283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C1D-41FD-9EBB-132E54A644B5}"/>
                </c:ext>
                <c:ext xmlns:c15="http://schemas.microsoft.com/office/drawing/2012/chart" uri="{CE6537A1-D6FC-4f65-9D91-7224C49458BB}"/>
              </c:extLst>
            </c:dLbl>
            <c:dLbl>
              <c:idx val="3"/>
              <c:layout>
                <c:manualLayout>
                  <c:x val="-1.6666666666666666E-2"/>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C1D-41FD-9EBB-132E54A644B5}"/>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2-yr</c:v>
                  </c:pt>
                  <c:pt idx="1">
                    <c:v>% Public Univ</c:v>
                  </c:pt>
                  <c:pt idx="2">
                    <c:v>% Independent</c:v>
                  </c:pt>
                  <c:pt idx="3">
                    <c:v>% Total Enrolled in Higher Ed</c:v>
                  </c:pt>
                </c:lvl>
                <c:lvl>
                  <c:pt idx="0">
                    <c:v>Percentage of HS Grads Enrolled in Higher Education</c:v>
                  </c:pt>
                </c:lvl>
              </c:multiLvlStrCache>
            </c:multiLvlStrRef>
          </c:cat>
          <c:val>
            <c:numRef>
              <c:f>'HS to Coll. '!$H$22:$K$22</c:f>
              <c:numCache>
                <c:formatCode>0.0%</c:formatCode>
                <c:ptCount val="4"/>
                <c:pt idx="0">
                  <c:v>0.23426362208529661</c:v>
                </c:pt>
                <c:pt idx="1">
                  <c:v>0.22701461882324514</c:v>
                </c:pt>
                <c:pt idx="2">
                  <c:v>1.9572308807538963E-2</c:v>
                </c:pt>
                <c:pt idx="3">
                  <c:v>0.48085054971608071</c:v>
                </c:pt>
              </c:numCache>
            </c:numRef>
          </c:val>
          <c:extLst xmlns:c16r2="http://schemas.microsoft.com/office/drawing/2015/06/chart">
            <c:ext xmlns:c16="http://schemas.microsoft.com/office/drawing/2014/chart" uri="{C3380CC4-5D6E-409C-BE32-E72D297353CC}">
              <c16:uniqueId val="{00000000-D931-44E7-8951-AAF2C8330365}"/>
            </c:ext>
          </c:extLst>
        </c:ser>
        <c:ser>
          <c:idx val="1"/>
          <c:order val="1"/>
          <c:tx>
            <c:strRef>
              <c:f>'HS to Coll. '!$A$23</c:f>
              <c:strCache>
                <c:ptCount val="1"/>
                <c:pt idx="0">
                  <c:v>Statewide</c:v>
                </c:pt>
              </c:strCache>
            </c:strRef>
          </c:tx>
          <c:spPr>
            <a:solidFill>
              <a:schemeClr val="tx1">
                <a:lumMod val="75000"/>
                <a:lumOff val="25000"/>
              </a:schemeClr>
            </a:solidFill>
            <a:ln>
              <a:noFill/>
            </a:ln>
            <a:effectLst/>
          </c:spPr>
          <c:invertIfNegative val="0"/>
          <c:dLbls>
            <c:dLbl>
              <c:idx val="1"/>
              <c:layout>
                <c:manualLayout>
                  <c:x val="1.9444444444444393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C1D-41FD-9EBB-132E54A644B5}"/>
                </c:ext>
                <c:ext xmlns:c15="http://schemas.microsoft.com/office/drawing/2012/chart" uri="{CE6537A1-D6FC-4f65-9D91-7224C49458BB}"/>
              </c:extLst>
            </c:dLbl>
            <c:dLbl>
              <c:idx val="3"/>
              <c:layout>
                <c:manualLayout>
                  <c:x val="8.3333333333332309E-3"/>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C1D-41FD-9EBB-132E54A644B5}"/>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2-yr</c:v>
                  </c:pt>
                  <c:pt idx="1">
                    <c:v>% Public Univ</c:v>
                  </c:pt>
                  <c:pt idx="2">
                    <c:v>% Independent</c:v>
                  </c:pt>
                  <c:pt idx="3">
                    <c:v>% Total Enrolled in Higher Ed</c:v>
                  </c:pt>
                </c:lvl>
                <c:lvl>
                  <c:pt idx="0">
                    <c:v>Percentage of HS Grads Enrolled in Higher Education</c:v>
                  </c:pt>
                </c:lvl>
              </c:multiLvlStrCache>
            </c:multiLvlStrRef>
          </c:cat>
          <c:val>
            <c:numRef>
              <c:f>'HS to Coll. '!$H$23:$K$23</c:f>
              <c:numCache>
                <c:formatCode>0.0%</c:formatCode>
                <c:ptCount val="4"/>
                <c:pt idx="0">
                  <c:v>0.2504643229988589</c:v>
                </c:pt>
                <c:pt idx="1">
                  <c:v>0.23007659812085751</c:v>
                </c:pt>
                <c:pt idx="2">
                  <c:v>3.5419043919493069E-2</c:v>
                </c:pt>
                <c:pt idx="3">
                  <c:v>0.51595996503920949</c:v>
                </c:pt>
              </c:numCache>
            </c:numRef>
          </c:val>
          <c:extLst xmlns:c16r2="http://schemas.microsoft.com/office/drawing/2015/06/char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279592192"/>
        <c:axId val="279592752"/>
      </c:barChart>
      <c:catAx>
        <c:axId val="27959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592752"/>
        <c:crosses val="autoZero"/>
        <c:auto val="1"/>
        <c:lblAlgn val="ctr"/>
        <c:lblOffset val="100"/>
        <c:noMultiLvlLbl val="0"/>
      </c:catAx>
      <c:valAx>
        <c:axId val="279592752"/>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592192"/>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All Areas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Readiness'!$B$64</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Readiness'!$C$64:$E$64</c:f>
              <c:numCache>
                <c:formatCode>0.0%</c:formatCode>
                <c:ptCount val="3"/>
                <c:pt idx="0">
                  <c:v>0.58025570107649338</c:v>
                </c:pt>
                <c:pt idx="1">
                  <c:v>0.61031989341198101</c:v>
                </c:pt>
                <c:pt idx="2">
                  <c:v>0.61657016940163278</c:v>
                </c:pt>
              </c:numCache>
            </c:numRef>
          </c:val>
          <c:smooth val="0"/>
          <c:extLst xmlns:c16r2="http://schemas.microsoft.com/office/drawing/2015/06/chart">
            <c:ext xmlns:c16="http://schemas.microsoft.com/office/drawing/2014/chart" uri="{C3380CC4-5D6E-409C-BE32-E72D297353CC}">
              <c16:uniqueId val="{00000000-D75D-49A9-A343-DD0E31A2E230}"/>
            </c:ext>
          </c:extLst>
        </c:ser>
        <c:ser>
          <c:idx val="1"/>
          <c:order val="1"/>
          <c:tx>
            <c:strRef>
              <c:f>'HS to Coll - College Readiness'!$B$65</c:f>
              <c:strCache>
                <c:ptCount val="1"/>
                <c:pt idx="0">
                  <c:v>Southeast</c:v>
                </c:pt>
              </c:strCache>
            </c:strRef>
          </c:tx>
          <c:spPr>
            <a:ln w="28575" cap="rnd">
              <a:solidFill>
                <a:srgbClr val="90D1CE"/>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Readiness'!$C$65:$E$65</c:f>
              <c:numCache>
                <c:formatCode>0.0%</c:formatCode>
                <c:ptCount val="3"/>
                <c:pt idx="0">
                  <c:v>0.54166666666666663</c:v>
                </c:pt>
                <c:pt idx="1">
                  <c:v>0.57536764705882404</c:v>
                </c:pt>
                <c:pt idx="2">
                  <c:v>0.58339879549620322</c:v>
                </c:pt>
              </c:numCache>
            </c:numRef>
          </c:val>
          <c:smooth val="0"/>
          <c:extLst xmlns:c16r2="http://schemas.microsoft.com/office/drawing/2015/06/chart">
            <c:ext xmlns:c16="http://schemas.microsoft.com/office/drawing/2014/chart" uri="{C3380CC4-5D6E-409C-BE32-E72D297353CC}">
              <c16:uniqueId val="{00000001-D75D-49A9-A343-DD0E31A2E230}"/>
            </c:ext>
          </c:extLst>
        </c:ser>
        <c:dLbls>
          <c:showLegendKey val="0"/>
          <c:showVal val="0"/>
          <c:showCatName val="0"/>
          <c:showSerName val="0"/>
          <c:showPercent val="0"/>
          <c:showBubbleSize val="0"/>
        </c:dLbls>
        <c:smooth val="0"/>
        <c:axId val="279429472"/>
        <c:axId val="279430032"/>
      </c:lineChart>
      <c:catAx>
        <c:axId val="279429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430032"/>
        <c:crosses val="autoZero"/>
        <c:auto val="1"/>
        <c:lblAlgn val="ctr"/>
        <c:lblOffset val="100"/>
        <c:noMultiLvlLbl val="0"/>
      </c:catAx>
      <c:valAx>
        <c:axId val="27943003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42947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Math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Readiness'!$B$66</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Readiness'!$C$66:$E$66</c:f>
              <c:numCache>
                <c:formatCode>0.0%</c:formatCode>
                <c:ptCount val="3"/>
                <c:pt idx="0">
                  <c:v>0.63255511266574471</c:v>
                </c:pt>
                <c:pt idx="1">
                  <c:v>0.65267052142755499</c:v>
                </c:pt>
                <c:pt idx="2">
                  <c:v>0.65129024314785233</c:v>
                </c:pt>
              </c:numCache>
            </c:numRef>
          </c:val>
          <c:smooth val="0"/>
          <c:extLst xmlns:c16r2="http://schemas.microsoft.com/office/drawing/2015/06/chart">
            <c:ext xmlns:c16="http://schemas.microsoft.com/office/drawing/2014/chart" uri="{C3380CC4-5D6E-409C-BE32-E72D297353CC}">
              <c16:uniqueId val="{00000000-8D5F-4DB1-9FF6-D25DF6B82831}"/>
            </c:ext>
          </c:extLst>
        </c:ser>
        <c:ser>
          <c:idx val="1"/>
          <c:order val="1"/>
          <c:tx>
            <c:strRef>
              <c:f>'HS to Coll - College Readiness'!$B$67</c:f>
              <c:strCache>
                <c:ptCount val="1"/>
                <c:pt idx="0">
                  <c:v>Southeast</c:v>
                </c:pt>
              </c:strCache>
            </c:strRef>
          </c:tx>
          <c:spPr>
            <a:ln w="28575" cap="rnd">
              <a:solidFill>
                <a:srgbClr val="90D1CE"/>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Readiness'!$C$67:$E$67</c:f>
              <c:numCache>
                <c:formatCode>0.0%</c:formatCode>
                <c:ptCount val="3"/>
                <c:pt idx="0">
                  <c:v>0.60470779220779225</c:v>
                </c:pt>
                <c:pt idx="1">
                  <c:v>0.61502100840336105</c:v>
                </c:pt>
                <c:pt idx="2">
                  <c:v>0.6171772715370516</c:v>
                </c:pt>
              </c:numCache>
            </c:numRef>
          </c:val>
          <c:smooth val="0"/>
          <c:extLst xmlns:c16r2="http://schemas.microsoft.com/office/drawing/2015/06/chart">
            <c:ext xmlns:c16="http://schemas.microsoft.com/office/drawing/2014/chart" uri="{C3380CC4-5D6E-409C-BE32-E72D297353CC}">
              <c16:uniqueId val="{00000001-8D5F-4DB1-9FF6-D25DF6B82831}"/>
            </c:ext>
          </c:extLst>
        </c:ser>
        <c:dLbls>
          <c:showLegendKey val="0"/>
          <c:showVal val="0"/>
          <c:showCatName val="0"/>
          <c:showSerName val="0"/>
          <c:showPercent val="0"/>
          <c:showBubbleSize val="0"/>
        </c:dLbls>
        <c:smooth val="0"/>
        <c:axId val="279433392"/>
        <c:axId val="279433952"/>
      </c:lineChart>
      <c:catAx>
        <c:axId val="27943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433952"/>
        <c:crosses val="autoZero"/>
        <c:auto val="1"/>
        <c:lblAlgn val="ctr"/>
        <c:lblOffset val="100"/>
        <c:noMultiLvlLbl val="0"/>
      </c:catAx>
      <c:valAx>
        <c:axId val="27943395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43339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Writing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Readiness'!$B$68</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Readiness'!$C$68:$E$68</c:f>
              <c:numCache>
                <c:formatCode>0.0%</c:formatCode>
                <c:ptCount val="3"/>
                <c:pt idx="0">
                  <c:v>0.77828845684535919</c:v>
                </c:pt>
                <c:pt idx="1">
                  <c:v>0.85554995019855895</c:v>
                </c:pt>
                <c:pt idx="2">
                  <c:v>0.88040232098547178</c:v>
                </c:pt>
              </c:numCache>
            </c:numRef>
          </c:val>
          <c:smooth val="0"/>
          <c:extLst xmlns:c16r2="http://schemas.microsoft.com/office/drawing/2015/06/chart">
            <c:ext xmlns:c16="http://schemas.microsoft.com/office/drawing/2014/chart" uri="{C3380CC4-5D6E-409C-BE32-E72D297353CC}">
              <c16:uniqueId val="{00000000-1ACA-4BDF-9E96-6D0A0E8183E3}"/>
            </c:ext>
          </c:extLst>
        </c:ser>
        <c:ser>
          <c:idx val="1"/>
          <c:order val="1"/>
          <c:tx>
            <c:strRef>
              <c:f>'HS to Coll - College Readiness'!$B$69</c:f>
              <c:strCache>
                <c:ptCount val="1"/>
                <c:pt idx="0">
                  <c:v>Southeast</c:v>
                </c:pt>
              </c:strCache>
            </c:strRef>
          </c:tx>
          <c:spPr>
            <a:ln w="28575" cap="rnd">
              <a:solidFill>
                <a:srgbClr val="90D1CE"/>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Readiness'!$C$69:$E$69</c:f>
              <c:numCache>
                <c:formatCode>0.0%</c:formatCode>
                <c:ptCount val="3"/>
                <c:pt idx="0">
                  <c:v>0.71509740259740262</c:v>
                </c:pt>
                <c:pt idx="1">
                  <c:v>0.85294117647058798</c:v>
                </c:pt>
                <c:pt idx="2">
                  <c:v>0.88609583660644142</c:v>
                </c:pt>
              </c:numCache>
            </c:numRef>
          </c:val>
          <c:smooth val="0"/>
          <c:extLst xmlns:c16r2="http://schemas.microsoft.com/office/drawing/2015/06/chart">
            <c:ext xmlns:c16="http://schemas.microsoft.com/office/drawing/2014/chart" uri="{C3380CC4-5D6E-409C-BE32-E72D297353CC}">
              <c16:uniqueId val="{00000001-1ACA-4BDF-9E96-6D0A0E8183E3}"/>
            </c:ext>
          </c:extLst>
        </c:ser>
        <c:dLbls>
          <c:showLegendKey val="0"/>
          <c:showVal val="0"/>
          <c:showCatName val="0"/>
          <c:showSerName val="0"/>
          <c:showPercent val="0"/>
          <c:showBubbleSize val="0"/>
        </c:dLbls>
        <c:smooth val="0"/>
        <c:axId val="278960448"/>
        <c:axId val="278961008"/>
      </c:lineChart>
      <c:catAx>
        <c:axId val="278960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61008"/>
        <c:crosses val="autoZero"/>
        <c:auto val="1"/>
        <c:lblAlgn val="ctr"/>
        <c:lblOffset val="100"/>
        <c:noMultiLvlLbl val="0"/>
      </c:catAx>
      <c:valAx>
        <c:axId val="278961008"/>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6044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Reading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Readiness'!$B$70</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Readiness'!$C$70:$E$70</c:f>
              <c:numCache>
                <c:formatCode>0.0%</c:formatCode>
                <c:ptCount val="3"/>
                <c:pt idx="0">
                  <c:v>0.75913799181105779</c:v>
                </c:pt>
                <c:pt idx="1">
                  <c:v>0.78695978371945596</c:v>
                </c:pt>
                <c:pt idx="2">
                  <c:v>0.78861100763349135</c:v>
                </c:pt>
              </c:numCache>
            </c:numRef>
          </c:val>
          <c:smooth val="0"/>
          <c:extLst xmlns:c16r2="http://schemas.microsoft.com/office/drawing/2015/06/chart">
            <c:ext xmlns:c16="http://schemas.microsoft.com/office/drawing/2014/chart" uri="{C3380CC4-5D6E-409C-BE32-E72D297353CC}">
              <c16:uniqueId val="{00000000-FB0D-438A-8747-7BFD524773BE}"/>
            </c:ext>
          </c:extLst>
        </c:ser>
        <c:ser>
          <c:idx val="1"/>
          <c:order val="1"/>
          <c:tx>
            <c:strRef>
              <c:f>'HS to Coll - College Readiness'!$B$71</c:f>
              <c:strCache>
                <c:ptCount val="1"/>
                <c:pt idx="0">
                  <c:v>Southeast</c:v>
                </c:pt>
              </c:strCache>
            </c:strRef>
          </c:tx>
          <c:spPr>
            <a:ln w="28575" cap="rnd">
              <a:solidFill>
                <a:srgbClr val="90D1CE"/>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Readiness'!$C$71:$E$71</c:f>
              <c:numCache>
                <c:formatCode>0.0%</c:formatCode>
                <c:ptCount val="3"/>
                <c:pt idx="0">
                  <c:v>0.73430735930735935</c:v>
                </c:pt>
                <c:pt idx="1">
                  <c:v>0.75997899159663895</c:v>
                </c:pt>
                <c:pt idx="2">
                  <c:v>0.7677402461377324</c:v>
                </c:pt>
              </c:numCache>
            </c:numRef>
          </c:val>
          <c:smooth val="0"/>
          <c:extLst xmlns:c16r2="http://schemas.microsoft.com/office/drawing/2015/06/chart">
            <c:ext xmlns:c16="http://schemas.microsoft.com/office/drawing/2014/chart" uri="{C3380CC4-5D6E-409C-BE32-E72D297353CC}">
              <c16:uniqueId val="{00000001-FB0D-438A-8747-7BFD524773BE}"/>
            </c:ext>
          </c:extLst>
        </c:ser>
        <c:dLbls>
          <c:showLegendKey val="0"/>
          <c:showVal val="0"/>
          <c:showCatName val="0"/>
          <c:showSerName val="0"/>
          <c:showPercent val="0"/>
          <c:showBubbleSize val="0"/>
        </c:dLbls>
        <c:smooth val="0"/>
        <c:axId val="278964368"/>
        <c:axId val="278964928"/>
      </c:lineChart>
      <c:catAx>
        <c:axId val="27896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64928"/>
        <c:crosses val="autoZero"/>
        <c:auto val="1"/>
        <c:lblAlgn val="ctr"/>
        <c:lblOffset val="100"/>
        <c:noMultiLvlLbl val="0"/>
      </c:catAx>
      <c:valAx>
        <c:axId val="278964928"/>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6436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8th Grade Cohort (FY2008) that Graduate from HS, Enroll in HE &amp; Complete HE (FY2018)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331277340332459"/>
          <c:h val="0.57962379702537181"/>
        </c:manualLayout>
      </c:layout>
      <c:barChart>
        <c:barDir val="col"/>
        <c:grouping val="clustered"/>
        <c:varyColors val="0"/>
        <c:ser>
          <c:idx val="0"/>
          <c:order val="0"/>
          <c:tx>
            <c:strRef>
              <c:f>'HS to Coll - College Readiness'!$B$55</c:f>
              <c:strCache>
                <c:ptCount val="1"/>
                <c:pt idx="0">
                  <c:v>High School Graduate in FY11-13</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520-479D-9628-35181A66D436}"/>
              </c:ext>
            </c:extLst>
          </c:dPt>
          <c:dPt>
            <c:idx val="1"/>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B520-479D-9628-35181A66D436}"/>
              </c:ext>
            </c:extLst>
          </c:dPt>
          <c:dPt>
            <c:idx val="2"/>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B520-479D-9628-35181A66D436}"/>
              </c:ext>
            </c:extLst>
          </c:dPt>
          <c:dPt>
            <c:idx val="3"/>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7-B520-479D-9628-35181A66D436}"/>
              </c:ext>
            </c:extLst>
          </c:dPt>
          <c:dLbls>
            <c:dLbl>
              <c:idx val="1"/>
              <c:layout>
                <c:manualLayout>
                  <c:x val="0"/>
                  <c:y val="2.171552660152012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Readiness'!$B$56:$B$59</c:f>
              <c:numCache>
                <c:formatCode>0%</c:formatCode>
                <c:ptCount val="4"/>
                <c:pt idx="0">
                  <c:v>0.78813257305773343</c:v>
                </c:pt>
                <c:pt idx="1">
                  <c:v>0.75911854103343468</c:v>
                </c:pt>
                <c:pt idx="2">
                  <c:v>0.7803422204536411</c:v>
                </c:pt>
                <c:pt idx="3">
                  <c:v>0.82775119617224879</c:v>
                </c:pt>
              </c:numCache>
            </c:numRef>
          </c:val>
          <c:extLst xmlns:c16r2="http://schemas.microsoft.com/office/drawing/2015/06/chart">
            <c:ext xmlns:c16="http://schemas.microsoft.com/office/drawing/2014/chart" uri="{C3380CC4-5D6E-409C-BE32-E72D297353CC}">
              <c16:uniqueId val="{00000008-B520-479D-9628-35181A66D436}"/>
            </c:ext>
          </c:extLst>
        </c:ser>
        <c:ser>
          <c:idx val="1"/>
          <c:order val="1"/>
          <c:tx>
            <c:strRef>
              <c:f>'HS to Coll - College Readiness'!$C$55</c:f>
              <c:strCache>
                <c:ptCount val="1"/>
                <c:pt idx="0">
                  <c:v>Enrolled in HE</c:v>
                </c:pt>
              </c:strCache>
            </c:strRef>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A-B520-479D-9628-35181A66D436}"/>
              </c:ext>
            </c:extLst>
          </c:dPt>
          <c:dPt>
            <c:idx val="1"/>
            <c:invertIfNegative val="0"/>
            <c:bubble3D val="0"/>
            <c:spPr>
              <a:pattFill prst="dkDnDiag">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C-B520-479D-9628-35181A66D436}"/>
              </c:ext>
            </c:extLst>
          </c:dPt>
          <c:dPt>
            <c:idx val="2"/>
            <c:invertIfNegative val="0"/>
            <c:bubble3D val="0"/>
            <c:spPr>
              <a:pattFill prst="dkDnDiag">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E-B520-479D-9628-35181A66D436}"/>
              </c:ext>
            </c:extLst>
          </c:dPt>
          <c:dPt>
            <c:idx val="3"/>
            <c:invertIfNegative val="0"/>
            <c:bubble3D val="0"/>
            <c:spPr>
              <a:pattFill prst="dkDnDiag">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0-B520-479D-9628-35181A66D436}"/>
              </c:ext>
            </c:extLst>
          </c:dPt>
          <c:dLbls>
            <c:dLbl>
              <c:idx val="0"/>
              <c:layout>
                <c:manualLayout>
                  <c:x val="5.5555555555555809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B520-479D-9628-35181A66D436}"/>
                </c:ext>
                <c:ext xmlns:c15="http://schemas.microsoft.com/office/drawing/2012/chart" uri="{CE6537A1-D6FC-4f65-9D91-7224C49458BB}"/>
              </c:extLst>
            </c:dLbl>
            <c:dLbl>
              <c:idx val="1"/>
              <c:layout>
                <c:manualLayout>
                  <c:x val="8.3332565885404202E-3"/>
                  <c:y val="2.60586319218241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B520-479D-9628-35181A66D436}"/>
                </c:ext>
                <c:ext xmlns:c15="http://schemas.microsoft.com/office/drawing/2012/chart" uri="{CE6537A1-D6FC-4f65-9D91-7224C49458BB}"/>
              </c:extLst>
            </c:dLbl>
            <c:dLbl>
              <c:idx val="2"/>
              <c:layout>
                <c:manualLayout>
                  <c:x val="5.5555043923603119E-3"/>
                  <c:y val="1.737242128121599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B520-479D-9628-35181A66D436}"/>
                </c:ext>
                <c:ext xmlns:c15="http://schemas.microsoft.com/office/drawing/2012/chart" uri="{CE6537A1-D6FC-4f65-9D91-7224C49458BB}"/>
              </c:extLst>
            </c:dLbl>
            <c:dLbl>
              <c:idx val="3"/>
              <c:layout>
                <c:manualLayout>
                  <c:x val="5.5555555555555558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Readiness'!$C$56:$C$59</c:f>
              <c:numCache>
                <c:formatCode>0%</c:formatCode>
                <c:ptCount val="4"/>
                <c:pt idx="0">
                  <c:v>0.53118317890235212</c:v>
                </c:pt>
                <c:pt idx="1">
                  <c:v>0.39665653495440728</c:v>
                </c:pt>
                <c:pt idx="2">
                  <c:v>0.52526860326303226</c:v>
                </c:pt>
                <c:pt idx="3">
                  <c:v>0.66028708133971292</c:v>
                </c:pt>
              </c:numCache>
            </c:numRef>
          </c:val>
          <c:extLst xmlns:c16r2="http://schemas.microsoft.com/office/drawing/2015/06/chart">
            <c:ext xmlns:c16="http://schemas.microsoft.com/office/drawing/2014/chart" uri="{C3380CC4-5D6E-409C-BE32-E72D297353CC}">
              <c16:uniqueId val="{00000011-B520-479D-9628-35181A66D436}"/>
            </c:ext>
          </c:extLst>
        </c:ser>
        <c:ser>
          <c:idx val="2"/>
          <c:order val="2"/>
          <c:tx>
            <c:strRef>
              <c:f>'HS to Coll - College Readiness'!$D$55</c:f>
              <c:strCache>
                <c:ptCount val="1"/>
                <c:pt idx="0">
                  <c:v>HE Degree or Certificate in Texas</c:v>
                </c:pt>
              </c:strCache>
            </c:strRef>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3-B520-479D-9628-35181A66D436}"/>
              </c:ext>
            </c:extLst>
          </c:dPt>
          <c:dPt>
            <c:idx val="2"/>
            <c:invertIfNegative val="0"/>
            <c:bubble3D val="0"/>
            <c:spPr>
              <a:pattFill prst="pct9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5-B520-479D-9628-35181A66D436}"/>
              </c:ext>
            </c:extLst>
          </c:dPt>
          <c:dPt>
            <c:idx val="3"/>
            <c:invertIfNegative val="0"/>
            <c:bubble3D val="0"/>
            <c:spPr>
              <a:pattFill prst="pct9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7-B520-479D-9628-35181A66D43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Readiness'!$D$56:$D$59</c:f>
              <c:numCache>
                <c:formatCode>0%</c:formatCode>
                <c:ptCount val="4"/>
                <c:pt idx="0">
                  <c:v>0.2453670705630791</c:v>
                </c:pt>
                <c:pt idx="1">
                  <c:v>0.17857142857142858</c:v>
                </c:pt>
                <c:pt idx="2">
                  <c:v>0.13768404297652209</c:v>
                </c:pt>
                <c:pt idx="3">
                  <c:v>0.38277511961722488</c:v>
                </c:pt>
              </c:numCache>
            </c:numRef>
          </c:val>
          <c:extLst xmlns:c16r2="http://schemas.microsoft.com/office/drawing/2015/06/chart">
            <c:ext xmlns:c16="http://schemas.microsoft.com/office/drawing/2014/chart" uri="{C3380CC4-5D6E-409C-BE32-E72D297353CC}">
              <c16:uniqueId val="{00000018-B520-479D-9628-35181A66D436}"/>
            </c:ext>
          </c:extLst>
        </c:ser>
        <c:dLbls>
          <c:dLblPos val="outEnd"/>
          <c:showLegendKey val="0"/>
          <c:showVal val="1"/>
          <c:showCatName val="0"/>
          <c:showSerName val="0"/>
          <c:showPercent val="0"/>
          <c:showBubbleSize val="0"/>
        </c:dLbls>
        <c:gapWidth val="219"/>
        <c:axId val="278952768"/>
        <c:axId val="278953328"/>
      </c:barChart>
      <c:catAx>
        <c:axId val="27895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53328"/>
        <c:crosses val="autoZero"/>
        <c:auto val="1"/>
        <c:lblAlgn val="ctr"/>
        <c:lblOffset val="100"/>
        <c:noMultiLvlLbl val="0"/>
      </c:catAx>
      <c:valAx>
        <c:axId val="27895332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52768"/>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 2018 High School Graduates in Higher Ed-  Performance on TSI Readiness Measures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strRef>
              <c:f>[3]Southeast!$A$3</c:f>
              <c:strCache>
                <c:ptCount val="1"/>
                <c:pt idx="0">
                  <c:v>Southeast TX</c:v>
                </c:pt>
              </c:strCache>
            </c:strRef>
          </c:tx>
          <c:spPr>
            <a:solidFill>
              <a:srgbClr val="90D1CE"/>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[3]Southeast!$B$2:$E$2</c:f>
              <c:strCache>
                <c:ptCount val="4"/>
                <c:pt idx="0">
                  <c:v>All areas</c:v>
                </c:pt>
                <c:pt idx="1">
                  <c:v>Math</c:v>
                </c:pt>
                <c:pt idx="2">
                  <c:v>Writing</c:v>
                </c:pt>
                <c:pt idx="3">
                  <c:v>Reading</c:v>
                </c:pt>
              </c:strCache>
            </c:strRef>
          </c:cat>
          <c:val>
            <c:numRef>
              <c:f>[3]Southeast!$B$3:$E$3</c:f>
              <c:numCache>
                <c:formatCode>General</c:formatCode>
                <c:ptCount val="4"/>
                <c:pt idx="0">
                  <c:v>0.58339879549620322</c:v>
                </c:pt>
                <c:pt idx="1">
                  <c:v>0.6171772715370516</c:v>
                </c:pt>
                <c:pt idx="2">
                  <c:v>0.88609583660644142</c:v>
                </c:pt>
                <c:pt idx="3">
                  <c:v>0.7677402461377324</c:v>
                </c:pt>
              </c:numCache>
            </c:numRef>
          </c:val>
          <c:extLst xmlns:c16r2="http://schemas.microsoft.com/office/drawing/2015/06/chart">
            <c:ext xmlns:c16="http://schemas.microsoft.com/office/drawing/2014/chart" uri="{C3380CC4-5D6E-409C-BE32-E72D297353CC}">
              <c16:uniqueId val="{00000000-27A6-4A59-B9D7-28291D9ECCED}"/>
            </c:ext>
          </c:extLst>
        </c:ser>
        <c:ser>
          <c:idx val="1"/>
          <c:order val="1"/>
          <c:tx>
            <c:strRef>
              <c:f>[3]Southeast!$A$4</c:f>
              <c:strCache>
                <c:ptCount val="1"/>
                <c:pt idx="0">
                  <c:v>Statewide</c:v>
                </c:pt>
              </c:strCache>
            </c:strRef>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[3]Southeast!$B$2:$E$2</c:f>
              <c:strCache>
                <c:ptCount val="4"/>
                <c:pt idx="0">
                  <c:v>All areas</c:v>
                </c:pt>
                <c:pt idx="1">
                  <c:v>Math</c:v>
                </c:pt>
                <c:pt idx="2">
                  <c:v>Writing</c:v>
                </c:pt>
                <c:pt idx="3">
                  <c:v>Reading</c:v>
                </c:pt>
              </c:strCache>
            </c:strRef>
          </c:cat>
          <c:val>
            <c:numRef>
              <c:f>[3]Southeast!$B$4:$E$4</c:f>
              <c:numCache>
                <c:formatCode>General</c:formatCode>
                <c:ptCount val="4"/>
                <c:pt idx="0">
                  <c:v>0.61657016940163278</c:v>
                </c:pt>
                <c:pt idx="1">
                  <c:v>0.65129024314785233</c:v>
                </c:pt>
                <c:pt idx="2">
                  <c:v>0.88040232098547178</c:v>
                </c:pt>
                <c:pt idx="3">
                  <c:v>0.78861100763349135</c:v>
                </c:pt>
              </c:numCache>
            </c:numRef>
          </c:val>
          <c:extLst xmlns:c16r2="http://schemas.microsoft.com/office/drawing/2015/06/chart">
            <c:ext xmlns:c16="http://schemas.microsoft.com/office/drawing/2014/chart" uri="{C3380CC4-5D6E-409C-BE32-E72D297353CC}">
              <c16:uniqueId val="{00000001-27A6-4A59-B9D7-28291D9ECCED}"/>
            </c:ext>
          </c:extLst>
        </c:ser>
        <c:dLbls>
          <c:dLblPos val="outEnd"/>
          <c:showLegendKey val="0"/>
          <c:showVal val="1"/>
          <c:showCatName val="0"/>
          <c:showSerName val="0"/>
          <c:showPercent val="0"/>
          <c:showBubbleSize val="0"/>
        </c:dLbls>
        <c:gapWidth val="219"/>
        <c:overlap val="-27"/>
        <c:axId val="278956688"/>
        <c:axId val="280737888"/>
      </c:barChart>
      <c:catAx>
        <c:axId val="278956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0737888"/>
        <c:crosses val="autoZero"/>
        <c:auto val="1"/>
        <c:lblAlgn val="ctr"/>
        <c:lblOffset val="100"/>
        <c:noMultiLvlLbl val="0"/>
      </c:catAx>
      <c:valAx>
        <c:axId val="280737888"/>
        <c:scaling>
          <c:orientation val="minMax"/>
          <c:max val="1"/>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56688"/>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Residence'!$D$12:$D$15</c:f>
              <c:numCache>
                <c:formatCode>#,##0</c:formatCode>
                <c:ptCount val="4"/>
                <c:pt idx="0">
                  <c:v>11379</c:v>
                </c:pt>
                <c:pt idx="1">
                  <c:v>8455</c:v>
                </c:pt>
                <c:pt idx="2">
                  <c:v>8563</c:v>
                </c:pt>
                <c:pt idx="3">
                  <c:v>7859</c:v>
                </c:pt>
              </c:numCache>
            </c:numRef>
          </c:val>
          <c:extLst xmlns:c16r2="http://schemas.microsoft.com/office/drawing/2015/06/char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Residence'!$E$12:$E$15</c:f>
              <c:numCache>
                <c:formatCode>#,##0</c:formatCode>
                <c:ptCount val="4"/>
                <c:pt idx="0">
                  <c:v>652</c:v>
                </c:pt>
                <c:pt idx="1">
                  <c:v>757</c:v>
                </c:pt>
                <c:pt idx="2">
                  <c:v>2084</c:v>
                </c:pt>
                <c:pt idx="3">
                  <c:v>3779</c:v>
                </c:pt>
              </c:numCache>
            </c:numRef>
          </c:val>
          <c:extLst xmlns:c16r2="http://schemas.microsoft.com/office/drawing/2015/06/char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Residence'!$F$12:$F$15</c:f>
              <c:numCache>
                <c:formatCode>#,##0</c:formatCode>
                <c:ptCount val="4"/>
                <c:pt idx="0">
                  <c:v>2584</c:v>
                </c:pt>
                <c:pt idx="1">
                  <c:v>2648</c:v>
                </c:pt>
                <c:pt idx="2">
                  <c:v>2589</c:v>
                </c:pt>
                <c:pt idx="3">
                  <c:v>3303</c:v>
                </c:pt>
              </c:numCache>
            </c:numRef>
          </c:val>
          <c:extLst xmlns:c16r2="http://schemas.microsoft.com/office/drawing/2015/06/char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Residence'!$G$12:$G$15</c:f>
              <c:numCache>
                <c:formatCode>#,##0</c:formatCode>
                <c:ptCount val="4"/>
                <c:pt idx="0">
                  <c:v>618</c:v>
                </c:pt>
                <c:pt idx="1">
                  <c:v>361</c:v>
                </c:pt>
                <c:pt idx="2">
                  <c:v>1307</c:v>
                </c:pt>
                <c:pt idx="3">
                  <c:v>828</c:v>
                </c:pt>
              </c:numCache>
            </c:numRef>
          </c:val>
          <c:extLst xmlns:c16r2="http://schemas.microsoft.com/office/drawing/2015/06/char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280742368"/>
        <c:axId val="280742928"/>
      </c:barChart>
      <c:catAx>
        <c:axId val="280742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0742928"/>
        <c:crosses val="autoZero"/>
        <c:auto val="1"/>
        <c:lblAlgn val="ctr"/>
        <c:lblOffset val="100"/>
        <c:noMultiLvlLbl val="0"/>
      </c:catAx>
      <c:valAx>
        <c:axId val="280742928"/>
        <c:scaling>
          <c:orientation val="minMax"/>
          <c:max val="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0742368"/>
        <c:crosses val="autoZero"/>
        <c:crossBetween val="between"/>
      </c:valAx>
      <c:spPr>
        <a:noFill/>
        <a:ln>
          <a:noFill/>
        </a:ln>
        <a:effectLst/>
      </c:spPr>
    </c:plotArea>
    <c:legend>
      <c:legendPos val="b"/>
      <c:layout>
        <c:manualLayout>
          <c:xMode val="edge"/>
          <c:yMode val="edge"/>
          <c:x val="0.23561111111111105"/>
          <c:y val="0.21359231065645881"/>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2018</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Region'!$C$36</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1-60B5-41F7-8C9C-BF5F2CE4782A}"/>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60B5-41F7-8C9C-BF5F2CE4782A}"/>
              </c:ext>
            </c:extLst>
          </c:dPt>
          <c:dPt>
            <c:idx val="4"/>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60B5-41F7-8C9C-BF5F2CE4782A}"/>
              </c:ext>
            </c:extLst>
          </c:dPt>
          <c:dPt>
            <c:idx val="5"/>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7-60B5-41F7-8C9C-BF5F2CE4782A}"/>
              </c:ext>
            </c:extLst>
          </c:dPt>
          <c:dPt>
            <c:idx val="6"/>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9-60B5-41F7-8C9C-BF5F2CE4782A}"/>
              </c:ext>
            </c:extLst>
          </c:dPt>
          <c:dPt>
            <c:idx val="7"/>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B-60B5-41F7-8C9C-BF5F2CE4782A}"/>
              </c:ext>
            </c:extLst>
          </c:dPt>
          <c:dLbls>
            <c:numFmt formatCode="0%" sourceLinked="0"/>
            <c:spPr>
              <a:noFill/>
              <a:ln>
                <a:noFill/>
              </a:ln>
              <a:effectLst/>
            </c:spPr>
            <c:txPr>
              <a:bodyPr rot="0" spcFirstLastPara="1" vertOverflow="overflow" horzOverflow="overflow"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Region'!$A$37:$B$44</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Region'!$C$37:$C$44</c:f>
              <c:numCache>
                <c:formatCode>0.0%</c:formatCode>
                <c:ptCount val="8"/>
                <c:pt idx="0">
                  <c:v>0.63947294645360242</c:v>
                </c:pt>
                <c:pt idx="1">
                  <c:v>0.59760460413750194</c:v>
                </c:pt>
                <c:pt idx="2">
                  <c:v>0.6551998409226486</c:v>
                </c:pt>
                <c:pt idx="3">
                  <c:v>0.56310995445673395</c:v>
                </c:pt>
                <c:pt idx="4">
                  <c:v>0.6551998409226486</c:v>
                </c:pt>
                <c:pt idx="5">
                  <c:v>0.56310995445673395</c:v>
                </c:pt>
                <c:pt idx="6">
                  <c:v>0.50140845070422535</c:v>
                </c:pt>
                <c:pt idx="7">
                  <c:v>0.59459459459459463</c:v>
                </c:pt>
              </c:numCache>
            </c:numRef>
          </c:val>
          <c:extLst xmlns:c16r2="http://schemas.microsoft.com/office/drawing/2015/06/chart">
            <c:ext xmlns:c16="http://schemas.microsoft.com/office/drawing/2014/chart" uri="{C3380CC4-5D6E-409C-BE32-E72D297353CC}">
              <c16:uniqueId val="{0000000E-60B5-41F7-8C9C-BF5F2CE4782A}"/>
            </c:ext>
          </c:extLst>
        </c:ser>
        <c:ser>
          <c:idx val="1"/>
          <c:order val="1"/>
          <c:tx>
            <c:strRef>
              <c:f>'Enrollment at Inst in Region'!$D$36</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0-60B5-41F7-8C9C-BF5F2CE4782A}"/>
              </c:ext>
            </c:extLst>
          </c:dPt>
          <c:dPt>
            <c:idx val="1"/>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2-60B5-41F7-8C9C-BF5F2CE4782A}"/>
              </c:ext>
            </c:extLst>
          </c:dPt>
          <c:dPt>
            <c:idx val="2"/>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4-60B5-41F7-8C9C-BF5F2CE4782A}"/>
              </c:ext>
            </c:extLst>
          </c:dPt>
          <c:dPt>
            <c:idx val="3"/>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6-60B5-41F7-8C9C-BF5F2CE4782A}"/>
              </c:ext>
            </c:extLst>
          </c:dPt>
          <c:dPt>
            <c:idx val="4"/>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8-60B5-41F7-8C9C-BF5F2CE4782A}"/>
              </c:ext>
            </c:extLst>
          </c:dPt>
          <c:dPt>
            <c:idx val="5"/>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A-60B5-41F7-8C9C-BF5F2CE4782A}"/>
              </c:ext>
            </c:extLst>
          </c:dPt>
          <c:dPt>
            <c:idx val="6"/>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C-60B5-41F7-8C9C-BF5F2CE4782A}"/>
              </c:ext>
            </c:extLst>
          </c:dPt>
          <c:dPt>
            <c:idx val="7"/>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E-60B5-41F7-8C9C-BF5F2CE4782A}"/>
              </c:ext>
            </c:extLst>
          </c:dPt>
          <c:dLbls>
            <c:dLbl>
              <c:idx val="6"/>
              <c:layout>
                <c:manualLayout>
                  <c:x val="1.381692423081618E-2"/>
                  <c:y val="-8.1753050379258811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60B5-41F7-8C9C-BF5F2CE4782A}"/>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Region'!$A$37:$B$44</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Region'!$D$37:$D$44</c:f>
              <c:numCache>
                <c:formatCode>0.0%</c:formatCode>
                <c:ptCount val="8"/>
                <c:pt idx="0">
                  <c:v>0.36052705354639752</c:v>
                </c:pt>
                <c:pt idx="1">
                  <c:v>0.40239539586249806</c:v>
                </c:pt>
                <c:pt idx="2">
                  <c:v>0.34480015907735134</c:v>
                </c:pt>
                <c:pt idx="3">
                  <c:v>0.4368900455432661</c:v>
                </c:pt>
                <c:pt idx="4">
                  <c:v>0.34480015907735134</c:v>
                </c:pt>
                <c:pt idx="5">
                  <c:v>0.4368900455432661</c:v>
                </c:pt>
                <c:pt idx="6">
                  <c:v>0.49859154929577465</c:v>
                </c:pt>
                <c:pt idx="7">
                  <c:v>0.40540540540540543</c:v>
                </c:pt>
              </c:numCache>
            </c:numRef>
          </c:val>
          <c:extLst xmlns:c16r2="http://schemas.microsoft.com/office/drawing/2015/06/chart">
            <c:ext xmlns:c16="http://schemas.microsoft.com/office/drawing/2014/chart" uri="{C3380CC4-5D6E-409C-BE32-E72D297353CC}">
              <c16:uniqueId val="{0000001F-60B5-41F7-8C9C-BF5F2CE4782A}"/>
            </c:ext>
          </c:extLst>
        </c:ser>
        <c:dLbls>
          <c:dLblPos val="outEnd"/>
          <c:showLegendKey val="0"/>
          <c:showVal val="1"/>
          <c:showCatName val="0"/>
          <c:showSerName val="0"/>
          <c:showPercent val="0"/>
          <c:showBubbleSize val="0"/>
        </c:dLbls>
        <c:gapWidth val="219"/>
        <c:overlap val="-27"/>
        <c:axId val="279766464"/>
        <c:axId val="279767024"/>
      </c:barChart>
      <c:catAx>
        <c:axId val="279766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767024"/>
        <c:crosses val="autoZero"/>
        <c:auto val="1"/>
        <c:lblAlgn val="ctr"/>
        <c:lblOffset val="100"/>
        <c:noMultiLvlLbl val="0"/>
      </c:catAx>
      <c:valAx>
        <c:axId val="279767024"/>
        <c:scaling>
          <c:orientation val="minMax"/>
        </c:scaling>
        <c:delete val="1"/>
        <c:axPos val="l"/>
        <c:numFmt formatCode="0.0%" sourceLinked="1"/>
        <c:majorTickMark val="none"/>
        <c:minorTickMark val="none"/>
        <c:tickLblPos val="nextTo"/>
        <c:crossAx val="279766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In&amp;Out'!$E$33</c:f>
              <c:strCache>
                <c:ptCount val="1"/>
                <c:pt idx="0">
                  <c:v>In Region</c:v>
                </c:pt>
              </c:strCache>
            </c:strRef>
          </c:tx>
          <c:spPr>
            <a:solidFill>
              <a:srgbClr val="90D1CE"/>
            </a:solidFill>
            <a:ln>
              <a:noFill/>
            </a:ln>
            <a:effectLst/>
          </c:spPr>
          <c:invertIfNegative val="0"/>
          <c:cat>
            <c:strRef>
              <c:f>'Enrollment In&amp;Out'!$A$34:$A$37</c:f>
              <c:strCache>
                <c:ptCount val="4"/>
                <c:pt idx="0">
                  <c:v>Public 4-yr</c:v>
                </c:pt>
                <c:pt idx="1">
                  <c:v>Public 2-yr</c:v>
                </c:pt>
                <c:pt idx="2">
                  <c:v>Independent</c:v>
                </c:pt>
                <c:pt idx="3">
                  <c:v>Total</c:v>
                </c:pt>
              </c:strCache>
            </c:strRef>
          </c:cat>
          <c:val>
            <c:numRef>
              <c:f>'Enrollment In&amp;Out'!$E$34:$E$37</c:f>
              <c:numCache>
                <c:formatCode>0.0%</c:formatCode>
                <c:ptCount val="4"/>
                <c:pt idx="0">
                  <c:v>0.69065371943818277</c:v>
                </c:pt>
                <c:pt idx="1">
                  <c:v>0.70640227499807851</c:v>
                </c:pt>
                <c:pt idx="2">
                  <c:v>0</c:v>
                </c:pt>
                <c:pt idx="3">
                  <c:v>0.67632850241545894</c:v>
                </c:pt>
              </c:numCache>
            </c:numRef>
          </c:val>
          <c:extLst xmlns:c16r2="http://schemas.microsoft.com/office/drawing/2015/06/chart">
            <c:ext xmlns:c16="http://schemas.microsoft.com/office/drawing/2014/chart" uri="{C3380CC4-5D6E-409C-BE32-E72D297353CC}">
              <c16:uniqueId val="{00000000-7659-4962-A93C-5E8708FA39D7}"/>
            </c:ext>
          </c:extLst>
        </c:ser>
        <c:ser>
          <c:idx val="1"/>
          <c:order val="1"/>
          <c:tx>
            <c:strRef>
              <c:f>'Enrollment In&amp;Out'!$F$33</c:f>
              <c:strCache>
                <c:ptCount val="1"/>
                <c:pt idx="0">
                  <c:v>Out of Region</c:v>
                </c:pt>
              </c:strCache>
            </c:strRef>
          </c:tx>
          <c:spPr>
            <a:solidFill>
              <a:schemeClr val="tx1">
                <a:lumMod val="75000"/>
                <a:lumOff val="25000"/>
              </a:schemeClr>
            </a:solidFill>
            <a:ln>
              <a:noFill/>
            </a:ln>
            <a:effectLst/>
          </c:spPr>
          <c:invertIfNegative val="0"/>
          <c:cat>
            <c:strRef>
              <c:f>'Enrollment In&amp;Out'!$A$34:$A$37</c:f>
              <c:strCache>
                <c:ptCount val="4"/>
                <c:pt idx="0">
                  <c:v>Public 4-yr</c:v>
                </c:pt>
                <c:pt idx="1">
                  <c:v>Public 2-yr</c:v>
                </c:pt>
                <c:pt idx="2">
                  <c:v>Independent</c:v>
                </c:pt>
                <c:pt idx="3">
                  <c:v>Total</c:v>
                </c:pt>
              </c:strCache>
            </c:strRef>
          </c:cat>
          <c:val>
            <c:numRef>
              <c:f>'Enrollment In&amp;Out'!$F$34:$F$37</c:f>
              <c:numCache>
                <c:formatCode>0.0%</c:formatCode>
                <c:ptCount val="4"/>
                <c:pt idx="0">
                  <c:v>0.30934628056181723</c:v>
                </c:pt>
                <c:pt idx="1">
                  <c:v>0.29359772500192144</c:v>
                </c:pt>
                <c:pt idx="2">
                  <c:v>1</c:v>
                </c:pt>
                <c:pt idx="3">
                  <c:v>0.32367149758454106</c:v>
                </c:pt>
              </c:numCache>
            </c:numRef>
          </c:val>
          <c:extLst xmlns:c16r2="http://schemas.microsoft.com/office/drawing/2015/06/char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280455008"/>
        <c:axId val="280455568"/>
      </c:barChart>
      <c:catAx>
        <c:axId val="280455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0455568"/>
        <c:crosses val="autoZero"/>
        <c:auto val="1"/>
        <c:lblAlgn val="ctr"/>
        <c:lblOffset val="100"/>
        <c:noMultiLvlLbl val="0"/>
      </c:catAx>
      <c:valAx>
        <c:axId val="28045556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0455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89132</c:v>
                </c:pt>
                <c:pt idx="1">
                  <c:v>87750</c:v>
                </c:pt>
                <c:pt idx="2">
                  <c:v>84039</c:v>
                </c:pt>
                <c:pt idx="3">
                  <c:v>79597</c:v>
                </c:pt>
                <c:pt idx="5">
                  <c:v>39474</c:v>
                </c:pt>
                <c:pt idx="6">
                  <c:v>38048</c:v>
                </c:pt>
                <c:pt idx="7">
                  <c:v>35527</c:v>
                </c:pt>
                <c:pt idx="8">
                  <c:v>33808</c:v>
                </c:pt>
                <c:pt idx="10">
                  <c:v>58614</c:v>
                </c:pt>
                <c:pt idx="11">
                  <c:v>59005</c:v>
                </c:pt>
                <c:pt idx="12">
                  <c:v>56729</c:v>
                </c:pt>
                <c:pt idx="13">
                  <c:v>50922</c:v>
                </c:pt>
              </c:numCache>
            </c:numRef>
          </c:val>
          <c:extLst xmlns:c16r2="http://schemas.microsoft.com/office/drawing/2015/06/char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42184</c:v>
                </c:pt>
                <c:pt idx="1">
                  <c:v>43639</c:v>
                </c:pt>
                <c:pt idx="2">
                  <c:v>47013</c:v>
                </c:pt>
                <c:pt idx="3">
                  <c:v>50240</c:v>
                </c:pt>
                <c:pt idx="5">
                  <c:v>14838</c:v>
                </c:pt>
                <c:pt idx="6">
                  <c:v>15594</c:v>
                </c:pt>
                <c:pt idx="7">
                  <c:v>17217</c:v>
                </c:pt>
                <c:pt idx="8">
                  <c:v>18784</c:v>
                </c:pt>
                <c:pt idx="10">
                  <c:v>18340</c:v>
                </c:pt>
                <c:pt idx="11">
                  <c:v>18615</c:v>
                </c:pt>
                <c:pt idx="12">
                  <c:v>20460</c:v>
                </c:pt>
                <c:pt idx="13">
                  <c:v>22574</c:v>
                </c:pt>
              </c:numCache>
            </c:numRef>
          </c:val>
          <c:extLst xmlns:c16r2="http://schemas.microsoft.com/office/drawing/2015/06/char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36457</c:v>
                </c:pt>
                <c:pt idx="1">
                  <c:v>36113</c:v>
                </c:pt>
                <c:pt idx="2">
                  <c:v>34550</c:v>
                </c:pt>
                <c:pt idx="3">
                  <c:v>32697</c:v>
                </c:pt>
                <c:pt idx="5">
                  <c:v>17360</c:v>
                </c:pt>
                <c:pt idx="6">
                  <c:v>16341</c:v>
                </c:pt>
                <c:pt idx="7">
                  <c:v>15990</c:v>
                </c:pt>
                <c:pt idx="8">
                  <c:v>16009</c:v>
                </c:pt>
                <c:pt idx="10">
                  <c:v>23218</c:v>
                </c:pt>
                <c:pt idx="11">
                  <c:v>24011</c:v>
                </c:pt>
                <c:pt idx="12">
                  <c:v>23012</c:v>
                </c:pt>
                <c:pt idx="13">
                  <c:v>19624</c:v>
                </c:pt>
              </c:numCache>
            </c:numRef>
          </c:val>
          <c:extLst xmlns:c16r2="http://schemas.microsoft.com/office/drawing/2015/06/char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9498</c:v>
                </c:pt>
                <c:pt idx="1">
                  <c:v>9969</c:v>
                </c:pt>
                <c:pt idx="2">
                  <c:v>11235</c:v>
                </c:pt>
                <c:pt idx="3">
                  <c:v>12164</c:v>
                </c:pt>
                <c:pt idx="5">
                  <c:v>3823</c:v>
                </c:pt>
                <c:pt idx="6">
                  <c:v>3954</c:v>
                </c:pt>
                <c:pt idx="7">
                  <c:v>4266</c:v>
                </c:pt>
                <c:pt idx="8">
                  <c:v>4684</c:v>
                </c:pt>
                <c:pt idx="10">
                  <c:v>4094</c:v>
                </c:pt>
                <c:pt idx="11">
                  <c:v>4434</c:v>
                </c:pt>
                <c:pt idx="12">
                  <c:v>5269</c:v>
                </c:pt>
                <c:pt idx="13">
                  <c:v>5612</c:v>
                </c:pt>
              </c:numCache>
            </c:numRef>
          </c:val>
          <c:extLst xmlns:c16r2="http://schemas.microsoft.com/office/drawing/2015/06/char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278276432"/>
        <c:axId val="278276992"/>
      </c:barChart>
      <c:catAx>
        <c:axId val="27827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76992"/>
        <c:crosses val="autoZero"/>
        <c:auto val="1"/>
        <c:lblAlgn val="ctr"/>
        <c:lblOffset val="100"/>
        <c:noMultiLvlLbl val="0"/>
      </c:catAx>
      <c:valAx>
        <c:axId val="278276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76432"/>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Reg-percent'!$C$46</c:f>
              <c:strCache>
                <c:ptCount val="1"/>
                <c:pt idx="0">
                  <c:v>White</c:v>
                </c:pt>
              </c:strCache>
            </c:strRef>
          </c:tx>
          <c:spPr>
            <a:solidFill>
              <a:srgbClr val="005F84"/>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Reg-percent'!$C$47:$C$50</c:f>
              <c:numCache>
                <c:formatCode>0.0%</c:formatCode>
                <c:ptCount val="4"/>
                <c:pt idx="0">
                  <c:v>0.53360323886639671</c:v>
                </c:pt>
                <c:pt idx="1">
                  <c:v>0.57379636937647982</c:v>
                </c:pt>
                <c:pt idx="2">
                  <c:v>0.57020946470131884</c:v>
                </c:pt>
                <c:pt idx="3">
                  <c:v>0.54008908685968815</c:v>
                </c:pt>
              </c:numCache>
            </c:numRef>
          </c:val>
          <c:extLst xmlns:c16r2="http://schemas.microsoft.com/office/drawing/2015/06/chart">
            <c:ext xmlns:c16="http://schemas.microsoft.com/office/drawing/2014/chart" uri="{C3380CC4-5D6E-409C-BE32-E72D297353CC}">
              <c16:uniqueId val="{00000000-03A1-4A33-8F80-4F60006AA57C}"/>
            </c:ext>
          </c:extLst>
        </c:ser>
        <c:ser>
          <c:idx val="1"/>
          <c:order val="1"/>
          <c:tx>
            <c:strRef>
              <c:f>'Comp by Inst Reg-percent'!$D$46</c:f>
              <c:strCache>
                <c:ptCount val="1"/>
                <c:pt idx="0">
                  <c:v>Hispanic</c:v>
                </c:pt>
              </c:strCache>
            </c:strRef>
          </c:tx>
          <c:spPr>
            <a:solidFill>
              <a:srgbClr val="00B189"/>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Reg-percent'!$D$47:$D$50</c:f>
              <c:numCache>
                <c:formatCode>0.0%</c:formatCode>
                <c:ptCount val="4"/>
                <c:pt idx="0">
                  <c:v>0.22510121457489879</c:v>
                </c:pt>
                <c:pt idx="1">
                  <c:v>0.19494869771112866</c:v>
                </c:pt>
                <c:pt idx="2">
                  <c:v>0.15852081717093355</c:v>
                </c:pt>
                <c:pt idx="3">
                  <c:v>0.15738678544914625</c:v>
                </c:pt>
              </c:numCache>
            </c:numRef>
          </c:val>
          <c:extLst xmlns:c16r2="http://schemas.microsoft.com/office/drawing/2015/06/chart">
            <c:ext xmlns:c16="http://schemas.microsoft.com/office/drawing/2014/chart" uri="{C3380CC4-5D6E-409C-BE32-E72D297353CC}">
              <c16:uniqueId val="{00000001-03A1-4A33-8F80-4F60006AA57C}"/>
            </c:ext>
          </c:extLst>
        </c:ser>
        <c:ser>
          <c:idx val="2"/>
          <c:order val="2"/>
          <c:tx>
            <c:strRef>
              <c:f>'Comp by Inst Reg-percent'!$E$46</c:f>
              <c:strCache>
                <c:ptCount val="1"/>
                <c:pt idx="0">
                  <c:v>African American</c:v>
                </c:pt>
              </c:strCache>
            </c:strRef>
          </c:tx>
          <c:spPr>
            <a:solidFill>
              <a:srgbClr val="F6B11A"/>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Reg-percent'!$E$47:$E$50</c:f>
              <c:numCache>
                <c:formatCode>0.0%</c:formatCode>
                <c:ptCount val="4"/>
                <c:pt idx="0">
                  <c:v>0.20080971659919028</c:v>
                </c:pt>
                <c:pt idx="1">
                  <c:v>0.17442778216258878</c:v>
                </c:pt>
                <c:pt idx="2">
                  <c:v>0.20170674941815361</c:v>
                </c:pt>
                <c:pt idx="3">
                  <c:v>0.16406829992576094</c:v>
                </c:pt>
              </c:numCache>
            </c:numRef>
          </c:val>
          <c:extLst xmlns:c16r2="http://schemas.microsoft.com/office/drawing/2015/06/chart">
            <c:ext xmlns:c16="http://schemas.microsoft.com/office/drawing/2014/chart" uri="{C3380CC4-5D6E-409C-BE32-E72D297353CC}">
              <c16:uniqueId val="{00000002-03A1-4A33-8F80-4F60006AA57C}"/>
            </c:ext>
          </c:extLst>
        </c:ser>
        <c:ser>
          <c:idx val="3"/>
          <c:order val="3"/>
          <c:tx>
            <c:strRef>
              <c:f>'Comp by Inst Reg-percent'!$F$46</c:f>
              <c:strCache>
                <c:ptCount val="1"/>
                <c:pt idx="0">
                  <c:v>Other</c:v>
                </c:pt>
              </c:strCache>
            </c:strRef>
          </c:tx>
          <c:spPr>
            <a:solidFill>
              <a:srgbClr val="8BD1E5"/>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Reg-percent'!$F$47:$F$50</c:f>
              <c:numCache>
                <c:formatCode>0.0%</c:formatCode>
                <c:ptCount val="4"/>
                <c:pt idx="0">
                  <c:v>4.048582995951417E-2</c:v>
                </c:pt>
                <c:pt idx="1">
                  <c:v>5.6827150749802685E-2</c:v>
                </c:pt>
                <c:pt idx="2">
                  <c:v>6.9562968709593997E-2</c:v>
                </c:pt>
                <c:pt idx="3">
                  <c:v>0.1384558277654046</c:v>
                </c:pt>
              </c:numCache>
            </c:numRef>
          </c:val>
          <c:extLst xmlns:c16r2="http://schemas.microsoft.com/office/drawing/2015/06/char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278281472"/>
        <c:axId val="278596880"/>
      </c:barChart>
      <c:catAx>
        <c:axId val="278281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596880"/>
        <c:crosses val="autoZero"/>
        <c:auto val="1"/>
        <c:lblAlgn val="ctr"/>
        <c:lblOffset val="100"/>
        <c:noMultiLvlLbl val="0"/>
      </c:catAx>
      <c:valAx>
        <c:axId val="27859688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28147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Reg-percent'!$G$46</c:f>
              <c:strCache>
                <c:ptCount val="1"/>
                <c:pt idx="0">
                  <c:v>Male</c:v>
                </c:pt>
              </c:strCache>
            </c:strRef>
          </c:tx>
          <c:spPr>
            <a:solidFill>
              <a:srgbClr val="005F84"/>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Reg-percent'!$G$47:$G$50</c:f>
              <c:numCache>
                <c:formatCode>0.0%</c:formatCode>
                <c:ptCount val="4"/>
                <c:pt idx="0">
                  <c:v>0.58218623481781373</c:v>
                </c:pt>
                <c:pt idx="1">
                  <c:v>0.46250986582478293</c:v>
                </c:pt>
                <c:pt idx="2">
                  <c:v>0.34652185156452031</c:v>
                </c:pt>
                <c:pt idx="3">
                  <c:v>0.29732739420935411</c:v>
                </c:pt>
              </c:numCache>
            </c:numRef>
          </c:val>
          <c:extLst xmlns:c16r2="http://schemas.microsoft.com/office/drawing/2015/06/chart">
            <c:ext xmlns:c16="http://schemas.microsoft.com/office/drawing/2014/chart" uri="{C3380CC4-5D6E-409C-BE32-E72D297353CC}">
              <c16:uniqueId val="{00000000-A212-4DF6-B2AA-D684A532A621}"/>
            </c:ext>
          </c:extLst>
        </c:ser>
        <c:ser>
          <c:idx val="1"/>
          <c:order val="1"/>
          <c:tx>
            <c:strRef>
              <c:f>'Comp by Inst Reg-percent'!$H$46</c:f>
              <c:strCache>
                <c:ptCount val="1"/>
                <c:pt idx="0">
                  <c:v>Female</c:v>
                </c:pt>
              </c:strCache>
            </c:strRef>
          </c:tx>
          <c:spPr>
            <a:solidFill>
              <a:srgbClr val="F8E0A4"/>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Reg-percent'!$H$47:$H$50</c:f>
              <c:numCache>
                <c:formatCode>0.0%</c:formatCode>
                <c:ptCount val="4"/>
                <c:pt idx="0">
                  <c:v>0.41781376518218621</c:v>
                </c:pt>
                <c:pt idx="1">
                  <c:v>0.53749013417521707</c:v>
                </c:pt>
                <c:pt idx="2">
                  <c:v>0.65347814843547969</c:v>
                </c:pt>
                <c:pt idx="3">
                  <c:v>0.70267260579064583</c:v>
                </c:pt>
              </c:numCache>
            </c:numRef>
          </c:val>
          <c:extLst xmlns:c16r2="http://schemas.microsoft.com/office/drawing/2015/06/char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278600240"/>
        <c:axId val="278600800"/>
      </c:barChart>
      <c:catAx>
        <c:axId val="27860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600800"/>
        <c:crosses val="autoZero"/>
        <c:auto val="1"/>
        <c:lblAlgn val="ctr"/>
        <c:lblOffset val="100"/>
        <c:noMultiLvlLbl val="0"/>
      </c:catAx>
      <c:valAx>
        <c:axId val="2786008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60024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Reg-percent'!$J$46</c:f>
              <c:strCache>
                <c:ptCount val="1"/>
                <c:pt idx="0">
                  <c:v>*Economically Disadvantaged</c:v>
                </c:pt>
              </c:strCache>
            </c:strRef>
          </c:tx>
          <c:spPr>
            <a:solidFill>
              <a:srgbClr val="8BD1E5"/>
            </a:solidFill>
            <a:ln>
              <a:noFill/>
            </a:ln>
            <a:effectLst/>
          </c:spPr>
          <c:invertIfNegative val="0"/>
          <c:cat>
            <c:strRef>
              <c:f>'Comp by Inst Reg-percent'!$A$47:$A$49</c:f>
              <c:strCache>
                <c:ptCount val="3"/>
                <c:pt idx="0">
                  <c:v>Certificate</c:v>
                </c:pt>
                <c:pt idx="1">
                  <c:v>Associate</c:v>
                </c:pt>
                <c:pt idx="2">
                  <c:v>Bachelor's</c:v>
                </c:pt>
              </c:strCache>
            </c:strRef>
          </c:cat>
          <c:val>
            <c:numRef>
              <c:f>'Comp by Inst Reg-percent'!$J$47:$J$49</c:f>
              <c:numCache>
                <c:formatCode>0.0%</c:formatCode>
                <c:ptCount val="3"/>
                <c:pt idx="0">
                  <c:v>0.37327935222672065</c:v>
                </c:pt>
                <c:pt idx="1">
                  <c:v>0.57379636937647982</c:v>
                </c:pt>
                <c:pt idx="2">
                  <c:v>0.56245151280062067</c:v>
                </c:pt>
              </c:numCache>
            </c:numRef>
          </c:val>
          <c:extLst xmlns:c16r2="http://schemas.microsoft.com/office/drawing/2015/06/chart">
            <c:ext xmlns:c16="http://schemas.microsoft.com/office/drawing/2014/chart" uri="{C3380CC4-5D6E-409C-BE32-E72D297353CC}">
              <c16:uniqueId val="{00000000-9C51-4BBD-AB9F-5458E9A48891}"/>
            </c:ext>
          </c:extLst>
        </c:ser>
        <c:dLbls>
          <c:showLegendKey val="0"/>
          <c:showVal val="0"/>
          <c:showCatName val="0"/>
          <c:showSerName val="0"/>
          <c:showPercent val="0"/>
          <c:showBubbleSize val="0"/>
        </c:dLbls>
        <c:gapWidth val="219"/>
        <c:overlap val="100"/>
        <c:axId val="278604160"/>
        <c:axId val="279103056"/>
        <c:extLst xmlns:c16r2="http://schemas.microsoft.com/office/drawing/2015/06/chart">
          <c:ext xmlns:c15="http://schemas.microsoft.com/office/drawing/2012/chart" uri="{02D57815-91ED-43cb-92C2-25804820EDAC}">
            <c15:filteredBarSeries>
              <c15:ser>
                <c:idx val="1"/>
                <c:order val="1"/>
                <c:tx>
                  <c:strRef>
                    <c:extLst xmlns:c16r2="http://schemas.microsoft.com/office/drawing/2015/06/chart">
                      <c:ext uri="{02D57815-91ED-43cb-92C2-25804820EDAC}">
                        <c15:formulaRef>
                          <c15:sqref>'Comp by Inst Reg-percent'!$K$46</c15:sqref>
                        </c15:formulaRef>
                      </c:ext>
                    </c:extLst>
                    <c:strCache>
                      <c:ptCount val="1"/>
                    </c:strCache>
                  </c:strRef>
                </c:tx>
                <c:spPr>
                  <a:solidFill>
                    <a:srgbClr val="00B189"/>
                  </a:solidFill>
                  <a:ln>
                    <a:noFill/>
                  </a:ln>
                  <a:effectLst/>
                </c:spPr>
                <c:invertIfNegative val="0"/>
                <c:cat>
                  <c:strRef>
                    <c:extLst xmlns:c16r2="http://schemas.microsoft.com/office/drawing/2015/06/chart">
                      <c:ext uri="{02D57815-91ED-43cb-92C2-25804820EDAC}">
                        <c15:formulaRef>
                          <c15:sqref>'Comp by Inst Reg-percent'!$A$47:$A$49</c15:sqref>
                        </c15:formulaRef>
                      </c:ext>
                    </c:extLst>
                    <c:strCache>
                      <c:ptCount val="3"/>
                      <c:pt idx="0">
                        <c:v>Certificate</c:v>
                      </c:pt>
                      <c:pt idx="1">
                        <c:v>Associate</c:v>
                      </c:pt>
                      <c:pt idx="2">
                        <c:v>Bachelor's</c:v>
                      </c:pt>
                    </c:strCache>
                  </c:strRef>
                </c:cat>
                <c:val>
                  <c:numRef>
                    <c:extLst xmlns:c16r2="http://schemas.microsoft.com/office/drawing/2015/06/chart">
                      <c:ext uri="{02D57815-91ED-43cb-92C2-25804820EDAC}">
                        <c15:formulaRef>
                          <c15:sqref>'Comp by Inst Reg-percent'!$K$47:$K$49</c15:sqref>
                        </c15:formulaRef>
                      </c:ext>
                    </c:extLst>
                    <c:numCache>
                      <c:formatCode>0.0%</c:formatCode>
                      <c:ptCount val="3"/>
                    </c:numCache>
                  </c:numRef>
                </c:val>
                <c:extLst xmlns:c16r2="http://schemas.microsoft.com/office/drawing/2015/06/chart">
                  <c:ext xmlns:c16="http://schemas.microsoft.com/office/drawing/2014/chart" uri="{C3380CC4-5D6E-409C-BE32-E72D297353CC}">
                    <c16:uniqueId val="{00000001-9C51-4BBD-AB9F-5458E9A48891}"/>
                  </c:ext>
                </c:extLst>
              </c15:ser>
            </c15:filteredBarSeries>
          </c:ext>
        </c:extLst>
      </c:barChart>
      <c:catAx>
        <c:axId val="27860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103056"/>
        <c:crosses val="autoZero"/>
        <c:auto val="1"/>
        <c:lblAlgn val="ctr"/>
        <c:lblOffset val="100"/>
        <c:noMultiLvlLbl val="0"/>
      </c:catAx>
      <c:valAx>
        <c:axId val="2791030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60416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[2]Northwest!$D$43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8354-498F-99D0-7C6FEC65CB50}"/>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8354-498F-99D0-7C6FEC65CB50}"/>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8354-498F-99D0-7C6FEC65CB50}"/>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8354-498F-99D0-7C6FEC65CB50}"/>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8354-498F-99D0-7C6FEC65CB50}"/>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8354-498F-99D0-7C6FEC65CB50}"/>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8354-498F-99D0-7C6FEC65CB50}"/>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8354-498F-99D0-7C6FEC65CB5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[2]Northwest!$A$44:$C$54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[2]Northwest!$D$44:$D$54</c:f>
              <c:numCache>
                <c:formatCode>General</c:formatCode>
                <c:ptCount val="11"/>
                <c:pt idx="0">
                  <c:v>0.4507182595698746</c:v>
                </c:pt>
                <c:pt idx="1">
                  <c:v>0.39887984597882209</c:v>
                </c:pt>
                <c:pt idx="3">
                  <c:v>0.38687182596831654</c:v>
                </c:pt>
                <c:pt idx="4">
                  <c:v>0.32577777777777778</c:v>
                </c:pt>
                <c:pt idx="6">
                  <c:v>0.24807430901676483</c:v>
                </c:pt>
                <c:pt idx="7">
                  <c:v>0.19813302217036172</c:v>
                </c:pt>
                <c:pt idx="9">
                  <c:v>0.44185126582278483</c:v>
                </c:pt>
                <c:pt idx="10">
                  <c:v>0.37034383954154726</c:v>
                </c:pt>
              </c:numCache>
            </c:numRef>
          </c:val>
          <c:extLst xmlns:c16r2="http://schemas.microsoft.com/office/drawing/2015/06/chart">
            <c:ext xmlns:c16="http://schemas.microsoft.com/office/drawing/2014/chart" uri="{C3380CC4-5D6E-409C-BE32-E72D297353CC}">
              <c16:uniqueId val="{00000010-8354-498F-99D0-7C6FEC65CB50}"/>
            </c:ext>
          </c:extLst>
        </c:ser>
        <c:dLbls>
          <c:dLblPos val="outEnd"/>
          <c:showLegendKey val="0"/>
          <c:showVal val="1"/>
          <c:showCatName val="0"/>
          <c:showSerName val="0"/>
          <c:showPercent val="0"/>
          <c:showBubbleSize val="0"/>
        </c:dLbls>
        <c:gapWidth val="75"/>
        <c:axId val="279105856"/>
        <c:axId val="279106416"/>
      </c:barChart>
      <c:catAx>
        <c:axId val="279105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9106416"/>
        <c:crosses val="autoZero"/>
        <c:auto val="1"/>
        <c:lblAlgn val="ctr"/>
        <c:lblOffset val="100"/>
        <c:noMultiLvlLbl val="0"/>
      </c:catAx>
      <c:valAx>
        <c:axId val="279106416"/>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9105856"/>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2012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349-4894-B63B-45C7EE224264}"/>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B349-4894-B63B-45C7EE224264}"/>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B349-4894-B63B-45C7EE224264}"/>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B349-4894-B63B-45C7EE224264}"/>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B349-4894-B63B-45C7EE224264}"/>
              </c:ext>
            </c:extLst>
          </c:dPt>
          <c:dPt>
            <c:idx val="5"/>
            <c:invertIfNegative val="0"/>
            <c:bubble3D val="0"/>
            <c:spPr>
              <a:pattFill prst="pct50">
                <a:fgClr>
                  <a:srgbClr val="FFC000"/>
                </a:fgClr>
                <a:bgClr>
                  <a:schemeClr val="bg1"/>
                </a:bgClr>
              </a:pattFill>
              <a:ln>
                <a:noFill/>
              </a:ln>
              <a:effectLst/>
            </c:spPr>
            <c:extLst xmlns:c16r2="http://schemas.microsoft.com/office/drawing/2015/06/chart">
              <c:ext xmlns:c16="http://schemas.microsoft.com/office/drawing/2014/chart" uri="{C3380CC4-5D6E-409C-BE32-E72D297353CC}">
                <c16:uniqueId val="{0000000B-B349-4894-B63B-45C7EE224264}"/>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B349-4894-B63B-45C7EE224264}"/>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B349-4894-B63B-45C7EE224264}"/>
              </c:ext>
            </c:extLst>
          </c:dPt>
          <c:dPt>
            <c:idx val="8"/>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1-B349-4894-B63B-45C7EE224264}"/>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Southeast</c:v>
                  </c:pt>
                </c:lvl>
              </c:multiLvlStrCache>
            </c:multiLvlStrRef>
          </c:cat>
          <c:val>
            <c:numRef>
              <c:f>'6-Year Grad Rates'!$D$55:$D$65</c:f>
              <c:numCache>
                <c:formatCode>0.0%</c:formatCode>
                <c:ptCount val="11"/>
                <c:pt idx="0">
                  <c:v>0.38663967611336031</c:v>
                </c:pt>
                <c:pt idx="1">
                  <c:v>0.37371134020618557</c:v>
                </c:pt>
                <c:pt idx="3">
                  <c:v>0.48993288590604028</c:v>
                </c:pt>
                <c:pt idx="4">
                  <c:v>0.4144144144144144</c:v>
                </c:pt>
                <c:pt idx="6">
                  <c:v>0.18483412322274881</c:v>
                </c:pt>
                <c:pt idx="7">
                  <c:v>0.1761904761904762</c:v>
                </c:pt>
                <c:pt idx="9">
                  <c:v>0.41304347826086957</c:v>
                </c:pt>
                <c:pt idx="10">
                  <c:v>0.33333333333333331</c:v>
                </c:pt>
              </c:numCache>
            </c:numRef>
          </c:val>
          <c:extLst xmlns:c16r2="http://schemas.microsoft.com/office/drawing/2015/06/chart">
            <c:ext xmlns:c16="http://schemas.microsoft.com/office/drawing/2014/chart" uri="{C3380CC4-5D6E-409C-BE32-E72D297353CC}">
              <c16:uniqueId val="{00000012-B349-4894-B63B-45C7EE224264}"/>
            </c:ext>
          </c:extLst>
        </c:ser>
        <c:dLbls>
          <c:dLblPos val="outEnd"/>
          <c:showLegendKey val="0"/>
          <c:showVal val="1"/>
          <c:showCatName val="0"/>
          <c:showSerName val="0"/>
          <c:showPercent val="0"/>
          <c:showBubbleSize val="0"/>
        </c:dLbls>
        <c:gapWidth val="75"/>
        <c:axId val="279108656"/>
        <c:axId val="279109216"/>
      </c:barChart>
      <c:catAx>
        <c:axId val="279108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9109216"/>
        <c:crosses val="autoZero"/>
        <c:auto val="1"/>
        <c:lblAlgn val="ctr"/>
        <c:lblOffset val="100"/>
        <c:noMultiLvlLbl val="0"/>
      </c:catAx>
      <c:valAx>
        <c:axId val="279109216"/>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108656"/>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[2]HighPlains!$D$12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3353-4340-BAA2-AF0A8022E16A}"/>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3353-4340-BAA2-AF0A8022E16A}"/>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3353-4340-BAA2-AF0A8022E16A}"/>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3353-4340-BAA2-AF0A8022E16A}"/>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3353-4340-BAA2-AF0A8022E16A}"/>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3353-4340-BAA2-AF0A8022E16A}"/>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3353-4340-BAA2-AF0A8022E16A}"/>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3353-4340-BAA2-AF0A8022E16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[2]HighPlains!$D$13:$D$23</c:f>
              <c:numCache>
                <c:formatCode>General</c:formatCode>
                <c:ptCount val="11"/>
                <c:pt idx="0">
                  <c:v>0.76154357950765139</c:v>
                </c:pt>
                <c:pt idx="1">
                  <c:v>0.64204985291840844</c:v>
                </c:pt>
                <c:pt idx="3">
                  <c:v>0.60012294452128478</c:v>
                </c:pt>
                <c:pt idx="4">
                  <c:v>0.48619151561165419</c:v>
                </c:pt>
                <c:pt idx="6">
                  <c:v>0.48243082668477338</c:v>
                </c:pt>
                <c:pt idx="7">
                  <c:v>0.37108869925006466</c:v>
                </c:pt>
                <c:pt idx="9">
                  <c:v>0.767208413001912</c:v>
                </c:pt>
                <c:pt idx="10">
                  <c:v>0.65746606334841629</c:v>
                </c:pt>
              </c:numCache>
            </c:numRef>
          </c:val>
          <c:extLst xmlns:c16r2="http://schemas.microsoft.com/office/drawing/2015/06/chart">
            <c:ext xmlns:c16="http://schemas.microsoft.com/office/drawing/2014/chart" uri="{C3380CC4-5D6E-409C-BE32-E72D297353CC}">
              <c16:uniqueId val="{00000010-3353-4340-BAA2-AF0A8022E16A}"/>
            </c:ext>
          </c:extLst>
        </c:ser>
        <c:dLbls>
          <c:showLegendKey val="0"/>
          <c:showVal val="0"/>
          <c:showCatName val="0"/>
          <c:showSerName val="0"/>
          <c:showPercent val="0"/>
          <c:showBubbleSize val="0"/>
        </c:dLbls>
        <c:gapWidth val="75"/>
        <c:axId val="279586032"/>
        <c:axId val="279586592"/>
      </c:barChart>
      <c:catAx>
        <c:axId val="279586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9586592"/>
        <c:crosses val="autoZero"/>
        <c:auto val="1"/>
        <c:lblAlgn val="ctr"/>
        <c:lblOffset val="100"/>
        <c:noMultiLvlLbl val="0"/>
      </c:catAx>
      <c:valAx>
        <c:axId val="27958659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586032"/>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2012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D684-4439-BDD4-A807F5CAEE70}"/>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D684-4439-BDD4-A807F5CAEE70}"/>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D684-4439-BDD4-A807F5CAEE70}"/>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D684-4439-BDD4-A807F5CAEE70}"/>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D684-4439-BDD4-A807F5CAEE70}"/>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D684-4439-BDD4-A807F5CAEE70}"/>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D684-4439-BDD4-A807F5CAEE70}"/>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D684-4439-BDD4-A807F5CAEE7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Southeast</c:v>
                  </c:pt>
                </c:lvl>
              </c:multiLvlStrCache>
            </c:multiLvlStrRef>
          </c:cat>
          <c:val>
            <c:numRef>
              <c:f>'6-Year Grad Rates'!$D$24:$D$34</c:f>
              <c:numCache>
                <c:formatCode>0.0%</c:formatCode>
                <c:ptCount val="11"/>
                <c:pt idx="0">
                  <c:v>0.61989342806394321</c:v>
                </c:pt>
                <c:pt idx="1">
                  <c:v>0.48400556328233657</c:v>
                </c:pt>
                <c:pt idx="3">
                  <c:v>0.5421348314606742</c:v>
                </c:pt>
                <c:pt idx="4">
                  <c:v>0.39090909090909087</c:v>
                </c:pt>
                <c:pt idx="6">
                  <c:v>0.39342403628117911</c:v>
                </c:pt>
                <c:pt idx="7">
                  <c:v>0.26556016597510373</c:v>
                </c:pt>
                <c:pt idx="9">
                  <c:v>0.48275862068965514</c:v>
                </c:pt>
                <c:pt idx="10">
                  <c:v>0.31468531468531469</c:v>
                </c:pt>
              </c:numCache>
            </c:numRef>
          </c:val>
          <c:extLst xmlns:c16r2="http://schemas.microsoft.com/office/drawing/2015/06/chart">
            <c:ext xmlns:c16="http://schemas.microsoft.com/office/drawing/2014/chart" uri="{C3380CC4-5D6E-409C-BE32-E72D297353CC}">
              <c16:uniqueId val="{00000010-D684-4439-BDD4-A807F5CAEE70}"/>
            </c:ext>
          </c:extLst>
        </c:ser>
        <c:dLbls>
          <c:showLegendKey val="0"/>
          <c:showVal val="0"/>
          <c:showCatName val="0"/>
          <c:showSerName val="0"/>
          <c:showPercent val="0"/>
          <c:showBubbleSize val="0"/>
        </c:dLbls>
        <c:gapWidth val="75"/>
        <c:axId val="279588832"/>
        <c:axId val="279589392"/>
      </c:barChart>
      <c:catAx>
        <c:axId val="279588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9589392"/>
        <c:crosses val="autoZero"/>
        <c:auto val="1"/>
        <c:lblAlgn val="ctr"/>
        <c:lblOffset val="100"/>
        <c:noMultiLvlLbl val="0"/>
      </c:catAx>
      <c:valAx>
        <c:axId val="279589392"/>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958883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10</xdr:row>
      <xdr:rowOff>13844</xdr:rowOff>
    </xdr:from>
    <xdr:to>
      <xdr:col>3</xdr:col>
      <xdr:colOff>133350</xdr:colOff>
      <xdr:row>16</xdr:row>
      <xdr:rowOff>148080</xdr:rowOff>
    </xdr:to>
    <xdr:pic>
      <xdr:nvPicPr>
        <xdr:cNvPr id="5" name="Picture 2">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19325" y="1918844"/>
          <a:ext cx="2105025" cy="1277236"/>
        </a:xfrm>
        <a:prstGeom prst="rect">
          <a:avLst/>
        </a:prstGeom>
        <a:noFill/>
        <a:ln w="9525">
          <a:solidFill>
            <a:srgbClr val="90D1CE"/>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981075</xdr:colOff>
      <xdr:row>20</xdr:row>
      <xdr:rowOff>95250</xdr:rowOff>
    </xdr:from>
    <xdr:to>
      <xdr:col>3</xdr:col>
      <xdr:colOff>504825</xdr:colOff>
      <xdr:row>36</xdr:row>
      <xdr:rowOff>19050</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600075</xdr:colOff>
      <xdr:row>20</xdr:row>
      <xdr:rowOff>95250</xdr:rowOff>
    </xdr:from>
    <xdr:to>
      <xdr:col>6</xdr:col>
      <xdr:colOff>371475</xdr:colOff>
      <xdr:row>36</xdr:row>
      <xdr:rowOff>19050</xdr:rowOff>
    </xdr:to>
    <xdr:graphicFrame macro="">
      <xdr:nvGraphicFramePr>
        <xdr:cNvPr id="10" name="Chart 9">
          <a:extLst>
            <a:ext uri="{FF2B5EF4-FFF2-40B4-BE49-F238E27FC236}">
              <a16:creationId xmlns:a16="http://schemas.microsoft.com/office/drawing/2014/main" xmlns=""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981075</xdr:colOff>
      <xdr:row>36</xdr:row>
      <xdr:rowOff>85725</xdr:rowOff>
    </xdr:from>
    <xdr:to>
      <xdr:col>3</xdr:col>
      <xdr:colOff>504825</xdr:colOff>
      <xdr:row>52</xdr:row>
      <xdr:rowOff>9525</xdr:rowOff>
    </xdr:to>
    <xdr:graphicFrame macro="">
      <xdr:nvGraphicFramePr>
        <xdr:cNvPr id="11" name="Chart 10">
          <a:extLst>
            <a:ext uri="{FF2B5EF4-FFF2-40B4-BE49-F238E27FC236}">
              <a16:creationId xmlns:a16="http://schemas.microsoft.com/office/drawing/2014/main" xmlns=""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600075</xdr:colOff>
      <xdr:row>36</xdr:row>
      <xdr:rowOff>85725</xdr:rowOff>
    </xdr:from>
    <xdr:to>
      <xdr:col>6</xdr:col>
      <xdr:colOff>371475</xdr:colOff>
      <xdr:row>52</xdr:row>
      <xdr:rowOff>9525</xdr:rowOff>
    </xdr:to>
    <xdr:graphicFrame macro="">
      <xdr:nvGraphicFramePr>
        <xdr:cNvPr id="12" name="Chart 11">
          <a:extLst>
            <a:ext uri="{FF2B5EF4-FFF2-40B4-BE49-F238E27FC236}">
              <a16:creationId xmlns:a16="http://schemas.microsoft.com/office/drawing/2014/main" xmlns=""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xdr:row>
      <xdr:rowOff>71437</xdr:rowOff>
    </xdr:from>
    <xdr:to>
      <xdr:col>3</xdr:col>
      <xdr:colOff>514350</xdr:colOff>
      <xdr:row>19</xdr:row>
      <xdr:rowOff>157162</xdr:rowOff>
    </xdr:to>
    <xdr:graphicFrame macro="">
      <xdr:nvGraphicFramePr>
        <xdr:cNvPr id="3" name="Chart 2">
          <a:extLst>
            <a:ext uri="{FF2B5EF4-FFF2-40B4-BE49-F238E27FC236}">
              <a16:creationId xmlns:a16="http://schemas.microsoft.com/office/drawing/2014/main" xmlns="" id="{360A1736-C985-4EB7-9D30-BBCF714473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600075</xdr:colOff>
      <xdr:row>8</xdr:row>
      <xdr:rowOff>66675</xdr:rowOff>
    </xdr:from>
    <xdr:to>
      <xdr:col>8</xdr:col>
      <xdr:colOff>133350</xdr:colOff>
      <xdr:row>19</xdr:row>
      <xdr:rowOff>152400</xdr:rowOff>
    </xdr:to>
    <xdr:graphicFrame macro="">
      <xdr:nvGraphicFramePr>
        <xdr:cNvPr id="9" name="Chart 8">
          <a:extLst>
            <a:ext uri="{FF2B5EF4-FFF2-40B4-BE49-F238E27FC236}">
              <a16:creationId xmlns:a16="http://schemas.microsoft.com/office/drawing/2014/main" xmlns="" id="{333FD7BE-6A62-4C60-AF74-8FF3063502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290511</xdr:colOff>
      <xdr:row>19</xdr:row>
      <xdr:rowOff>9524</xdr:rowOff>
    </xdr:from>
    <xdr:to>
      <xdr:col>6</xdr:col>
      <xdr:colOff>200024</xdr:colOff>
      <xdr:row>33</xdr:row>
      <xdr:rowOff>190499</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0.34444</cdr:x>
      <cdr:y>0.1956</cdr:y>
    </cdr:from>
    <cdr:to>
      <cdr:x>0.68194</cdr:x>
      <cdr:y>0.28935</cdr:y>
    </cdr:to>
    <cdr:grpSp>
      <cdr:nvGrpSpPr>
        <cdr:cNvPr id="2" name="Group 1">
          <a:extLst xmlns:a="http://schemas.openxmlformats.org/drawingml/2006/main">
            <a:ext uri="{FF2B5EF4-FFF2-40B4-BE49-F238E27FC236}">
              <a16:creationId xmlns:a16="http://schemas.microsoft.com/office/drawing/2014/main" xmlns="" id="{93B3D0DE-7F27-4355-BB27-A312AB1DE7A3}"/>
            </a:ext>
          </a:extLst>
        </cdr:cNvPr>
        <cdr:cNvGrpSpPr/>
      </cdr:nvGrpSpPr>
      <cdr:grpSpPr>
        <a:xfrm xmlns:a="http://schemas.openxmlformats.org/drawingml/2006/main">
          <a:off x="1582982" y="557064"/>
          <a:ext cx="1551087" cy="266998"/>
          <a:chOff x="0" y="0"/>
          <a:chExt cx="1543050" cy="257175"/>
        </a:xfrm>
      </cdr:grpSpPr>
      <cdr:sp macro="" textlink="">
        <cdr:nvSpPr>
          <cdr:cNvPr id="3" name="TextBox 4"/>
          <cdr:cNvSpPr txBox="1"/>
        </cdr:nvSpPr>
        <cdr:spPr>
          <a:xfrm xmlns:a="http://schemas.openxmlformats.org/drawingml/2006/main">
            <a:off x="0" y="0"/>
            <a:ext cx="1543050" cy="25717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a:latin typeface="Tahoma" panose="020B0604030504040204" pitchFamily="34" charset="0"/>
                <a:ea typeface="Tahoma" panose="020B0604030504040204" pitchFamily="34" charset="0"/>
                <a:cs typeface="Tahoma" panose="020B0604030504040204" pitchFamily="34" charset="0"/>
              </a:rPr>
              <a:t>    Female            Male</a:t>
            </a:r>
          </a:p>
        </cdr:txBody>
      </cdr:sp>
      <cdr:sp macro="" textlink="">
        <cdr:nvSpPr>
          <cdr:cNvPr id="4" name="Rectangle 3"/>
          <cdr:cNvSpPr/>
        </cdr:nvSpPr>
        <cdr:spPr>
          <a:xfrm xmlns:a="http://schemas.openxmlformats.org/drawingml/2006/main">
            <a:off x="914400" y="47625"/>
            <a:ext cx="161925" cy="161925"/>
          </a:xfrm>
          <a:prstGeom xmlns:a="http://schemas.openxmlformats.org/drawingml/2006/main" prst="rect">
            <a:avLst/>
          </a:prstGeom>
          <a:pattFill xmlns:a="http://schemas.openxmlformats.org/drawingml/2006/main" prst="pct60">
            <a:fgClr>
              <a:schemeClr val="tx1">
                <a:lumMod val="65000"/>
                <a:lumOff val="35000"/>
              </a:schemeClr>
            </a:fgClr>
            <a:bgClr>
              <a:schemeClr val="bg1"/>
            </a:bgClr>
          </a:patt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sp macro="" textlink="">
        <cdr:nvSpPr>
          <cdr:cNvPr id="5" name="Rectangle 4"/>
          <cdr:cNvSpPr/>
        </cdr:nvSpPr>
        <cdr:spPr>
          <a:xfrm xmlns:a="http://schemas.openxmlformats.org/drawingml/2006/main">
            <a:off x="57150" y="47625"/>
            <a:ext cx="161925" cy="161925"/>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grpSp>
  </cdr:relSizeAnchor>
</c:userShapes>
</file>

<file path=xl/drawings/drawing14.xml><?xml version="1.0" encoding="utf-8"?>
<xdr:wsDr xmlns:xdr="http://schemas.openxmlformats.org/drawingml/2006/spreadsheetDrawing" xmlns:a="http://schemas.openxmlformats.org/drawingml/2006/main">
  <xdr:twoCellAnchor>
    <xdr:from>
      <xdr:col>0</xdr:col>
      <xdr:colOff>123825</xdr:colOff>
      <xdr:row>38</xdr:row>
      <xdr:rowOff>66674</xdr:rowOff>
    </xdr:from>
    <xdr:to>
      <xdr:col>3</xdr:col>
      <xdr:colOff>333375</xdr:colOff>
      <xdr:row>52</xdr:row>
      <xdr:rowOff>142874</xdr:rowOff>
    </xdr:to>
    <xdr:graphicFrame macro="">
      <xdr:nvGraphicFramePr>
        <xdr:cNvPr id="4" name="Chart 3">
          <a:extLst>
            <a:ext uri="{FF2B5EF4-FFF2-40B4-BE49-F238E27FC236}">
              <a16:creationId xmlns:a16="http://schemas.microsoft.com/office/drawing/2014/main" xmlns=""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9</xdr:row>
      <xdr:rowOff>9525</xdr:rowOff>
    </xdr:from>
    <xdr:to>
      <xdr:col>7</xdr:col>
      <xdr:colOff>1038225</xdr:colOff>
      <xdr:row>42</xdr:row>
      <xdr:rowOff>177943</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914525"/>
          <a:ext cx="8353425" cy="6454918"/>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36</xdr:row>
      <xdr:rowOff>190499</xdr:rowOff>
    </xdr:from>
    <xdr:to>
      <xdr:col>4</xdr:col>
      <xdr:colOff>0</xdr:colOff>
      <xdr:row>53</xdr:row>
      <xdr:rowOff>171450</xdr:rowOff>
    </xdr:to>
    <xdr:graphicFrame macro="">
      <xdr:nvGraphicFramePr>
        <xdr:cNvPr id="2" name="Chart 1">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0.35232</cdr:x>
      <cdr:y>0.89506</cdr:y>
    </cdr:from>
    <cdr:to>
      <cdr:x>0.67308</cdr:x>
      <cdr:y>0.9788</cdr:y>
    </cdr:to>
    <cdr:sp macro="" textlink="">
      <cdr:nvSpPr>
        <cdr:cNvPr id="3" name="TextBox 2"/>
        <cdr:cNvSpPr txBox="1"/>
      </cdr:nvSpPr>
      <cdr:spPr>
        <a:xfrm xmlns:a="http://schemas.openxmlformats.org/drawingml/2006/main">
          <a:off x="2268553" y="2881602"/>
          <a:ext cx="2065322" cy="2695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Highest</a:t>
          </a:r>
          <a:r>
            <a:rPr lang="en-US" sz="10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degree or award earned</a:t>
          </a:r>
          <a:endPar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dr:relSizeAnchor xmlns:cdr="http://schemas.openxmlformats.org/drawingml/2006/chartDrawing">
    <cdr:from>
      <cdr:x>0.85799</cdr:x>
      <cdr:y>0.69951</cdr:y>
    </cdr:from>
    <cdr:to>
      <cdr:x>0.98858</cdr:x>
      <cdr:y>0.81525</cdr:y>
    </cdr:to>
    <cdr:sp macro="" textlink="">
      <cdr:nvSpPr>
        <cdr:cNvPr id="4" name="TextBox 3"/>
        <cdr:cNvSpPr txBox="1"/>
      </cdr:nvSpPr>
      <cdr:spPr>
        <a:xfrm xmlns:a="http://schemas.openxmlformats.org/drawingml/2006/main">
          <a:off x="5524500" y="2252038"/>
          <a:ext cx="840868" cy="3726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(Years after</a:t>
          </a:r>
          <a:r>
            <a:rPr lang="en-US" sz="9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graduation)</a:t>
          </a:r>
          <a:endPar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dr:relSizeAnchor xmlns:cdr="http://schemas.openxmlformats.org/drawingml/2006/chartDrawing">
    <cdr:from>
      <cdr:x>0.00681</cdr:x>
      <cdr:y>0.28698</cdr:y>
    </cdr:from>
    <cdr:to>
      <cdr:x>0.04615</cdr:x>
      <cdr:y>0.62814</cdr:y>
    </cdr:to>
    <cdr:sp macro="" textlink="">
      <cdr:nvSpPr>
        <cdr:cNvPr id="8" name="TextBox 7"/>
        <cdr:cNvSpPr txBox="1"/>
      </cdr:nvSpPr>
      <cdr:spPr>
        <a:xfrm xmlns:a="http://schemas.openxmlformats.org/drawingml/2006/main">
          <a:off x="43244" y="923926"/>
          <a:ext cx="249934" cy="1098331"/>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lumMod val="65000"/>
                  <a:lumOff val="35000"/>
                </a:schemeClr>
              </a:solidFill>
              <a:effectLst/>
              <a:latin typeface="Tahoma" panose="020B0604030504040204" pitchFamily="34" charset="0"/>
              <a:ea typeface="Tahoma" panose="020B0604030504040204" pitchFamily="34" charset="0"/>
              <a:cs typeface="Tahoma" panose="020B0604030504040204" pitchFamily="34" charset="0"/>
            </a:rPr>
            <a:t>Annual</a:t>
          </a:r>
          <a:r>
            <a:rPr lang="en-US" sz="900" b="0" i="0" baseline="0">
              <a:solidFill>
                <a:schemeClr val="tx1">
                  <a:lumMod val="65000"/>
                  <a:lumOff val="35000"/>
                </a:schemeClr>
              </a:solidFill>
              <a:effectLst/>
              <a:latin typeface="Tahoma" panose="020B0604030504040204" pitchFamily="34" charset="0"/>
              <a:ea typeface="Tahoma" panose="020B0604030504040204" pitchFamily="34" charset="0"/>
              <a:cs typeface="Tahoma" panose="020B0604030504040204" pitchFamily="34" charset="0"/>
            </a:rPr>
            <a:t> Earnings</a:t>
          </a:r>
          <a:endParaRPr lang="en-US" sz="900">
            <a:solidFill>
              <a:schemeClr val="tx1">
                <a:lumMod val="65000"/>
                <a:lumOff val="35000"/>
              </a:schemeClr>
            </a:solidFill>
            <a:effectLst/>
            <a:latin typeface="Tahoma" panose="020B0604030504040204" pitchFamily="34" charset="0"/>
            <a:ea typeface="Tahoma" panose="020B0604030504040204" pitchFamily="34" charset="0"/>
            <a:cs typeface="Tahoma" panose="020B0604030504040204" pitchFamily="34" charset="0"/>
          </a:endParaRPr>
        </a:p>
        <a:p xmlns:a="http://schemas.openxmlformats.org/drawingml/2006/main">
          <a:endParaRPr lang="en-US" sz="900">
            <a:solidFill>
              <a:schemeClr val="tx1">
                <a:lumMod val="50000"/>
                <a:lumOff val="50000"/>
              </a:schemeClr>
            </a:solidFill>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xmlns=""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5</xdr:col>
      <xdr:colOff>591931</xdr:colOff>
      <xdr:row>50</xdr:row>
      <xdr:rowOff>83014</xdr:rowOff>
    </xdr:to>
    <xdr:pic>
      <xdr:nvPicPr>
        <xdr:cNvPr id="5" name="Picture 4">
          <a:extLst>
            <a:ext uri="{FF2B5EF4-FFF2-40B4-BE49-F238E27FC236}">
              <a16:creationId xmlns:a16="http://schemas.microsoft.com/office/drawing/2014/main" xmlns="" id="{00000000-0008-0000-0400-000005000000}"/>
            </a:ext>
          </a:extLst>
        </xdr:cNvPr>
        <xdr:cNvPicPr>
          <a:picLocks noChangeAspect="1"/>
        </xdr:cNvPicPr>
      </xdr:nvPicPr>
      <xdr:blipFill>
        <a:blip xmlns:r="http://schemas.openxmlformats.org/officeDocument/2006/relationships" r:embed="rId1"/>
        <a:stretch>
          <a:fillRect/>
        </a:stretch>
      </xdr:blipFill>
      <xdr:spPr>
        <a:xfrm>
          <a:off x="609600" y="6219825"/>
          <a:ext cx="7145131" cy="3883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50</xdr:row>
      <xdr:rowOff>176211</xdr:rowOff>
    </xdr:from>
    <xdr:to>
      <xdr:col>2</xdr:col>
      <xdr:colOff>480058</xdr:colOff>
      <xdr:row>63</xdr:row>
      <xdr:rowOff>176211</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50</xdr:row>
      <xdr:rowOff>171450</xdr:rowOff>
    </xdr:from>
    <xdr:to>
      <xdr:col>6</xdr:col>
      <xdr:colOff>394334</xdr:colOff>
      <xdr:row>63</xdr:row>
      <xdr:rowOff>171450</xdr:rowOff>
    </xdr:to>
    <xdr:graphicFrame macro="">
      <xdr:nvGraphicFramePr>
        <xdr:cNvPr id="3" name="Chart 2">
          <a:extLst>
            <a:ext uri="{FF2B5EF4-FFF2-40B4-BE49-F238E27FC236}">
              <a16:creationId xmlns:a16="http://schemas.microsoft.com/office/drawing/2014/main" xmlns=""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50</xdr:row>
      <xdr:rowOff>171450</xdr:rowOff>
    </xdr:from>
    <xdr:to>
      <xdr:col>10</xdr:col>
      <xdr:colOff>1013459</xdr:colOff>
      <xdr:row>63</xdr:row>
      <xdr:rowOff>171450</xdr:rowOff>
    </xdr:to>
    <xdr:graphicFrame macro="">
      <xdr:nvGraphicFramePr>
        <xdr:cNvPr id="4" name="Chart 3">
          <a:extLst>
            <a:ext uri="{FF2B5EF4-FFF2-40B4-BE49-F238E27FC236}">
              <a16:creationId xmlns:a16="http://schemas.microsoft.com/office/drawing/2014/main" xmlns=""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xmlns="" id="{D1503B0A-C2C3-415F-A69D-73E55F0BBF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xmlns="" id="{703DA200-77F8-4FF9-BA94-573990AB0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323849</xdr:colOff>
      <xdr:row>10</xdr:row>
      <xdr:rowOff>42862</xdr:rowOff>
    </xdr:from>
    <xdr:to>
      <xdr:col>13</xdr:col>
      <xdr:colOff>19049</xdr:colOff>
      <xdr:row>23</xdr:row>
      <xdr:rowOff>166687</xdr:rowOff>
    </xdr:to>
    <xdr:graphicFrame macro="">
      <xdr:nvGraphicFramePr>
        <xdr:cNvPr id="4" name="Chart 3">
          <a:extLst>
            <a:ext uri="{FF2B5EF4-FFF2-40B4-BE49-F238E27FC236}">
              <a16:creationId xmlns:a16="http://schemas.microsoft.com/office/drawing/2014/main" xmlns="" id="{FF99AA48-664D-419A-B17E-2001318097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xmlns="" id="{FF1568E2-B277-4D1A-879C-7AF295638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file\APP\PA\Strategic%20Planning\Annual%20Projects\Regional%20Plan\2018\Regional%20Workbooks\Updated%20Workbooks_October2018\Copy%20of%20Part%203%20-%20Reg9_WestTexas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Graduation%20Rates%20by%20Gen%20Eth/Output/Regional%20Data%202019%20Grad%20Ra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TSI/TSIHSEnrollmentwithpercents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sheetData>
      <sheetData sheetId="7" refreshError="1"/>
      <sheetData sheetId="8" refreshError="1"/>
      <sheetData sheetId="9" refreshError="1"/>
      <sheetData sheetId="10" refreshError="1"/>
      <sheetData sheetId="11">
        <row r="1161">
          <cell r="B1161" t="str">
            <v>ABILENE CHRISTIAN UNIVERSITY</v>
          </cell>
        </row>
        <row r="1162">
          <cell r="B1162" t="str">
            <v>ANGELO STATE UNIVERSITY</v>
          </cell>
        </row>
        <row r="1163">
          <cell r="B1163" t="str">
            <v>AUSTIN COLLEGE</v>
          </cell>
        </row>
        <row r="1164">
          <cell r="B1164" t="str">
            <v>BAYLOR UNIVERSITY</v>
          </cell>
        </row>
        <row r="1165">
          <cell r="B1165" t="str">
            <v>DALLAS BAPTIST UNIVERSITY</v>
          </cell>
        </row>
        <row r="1166">
          <cell r="B1166" t="str">
            <v>EAST TEXAS BAPTIST UNIVERSITY</v>
          </cell>
        </row>
        <row r="1167">
          <cell r="B1167" t="str">
            <v>HARDIN-SIMMONS UNIVERSITY</v>
          </cell>
        </row>
        <row r="1168">
          <cell r="B1168" t="str">
            <v>HOWARD PAYNE UNIVERSITY</v>
          </cell>
        </row>
        <row r="1169">
          <cell r="B1169" t="str">
            <v>LETOURNEAU UNIVERSITY</v>
          </cell>
        </row>
        <row r="1170">
          <cell r="B1170" t="str">
            <v>LUBBOCK CHRISTIAN UNIVERSITY</v>
          </cell>
        </row>
        <row r="1171">
          <cell r="B1171" t="str">
            <v>MCMURRY UNIVERSITY</v>
          </cell>
        </row>
        <row r="1172">
          <cell r="B1172" t="str">
            <v>MIDLAND COLLEGE</v>
          </cell>
        </row>
        <row r="1173">
          <cell r="B1173" t="str">
            <v>MIDWESTERN STATE UNIVERSITY</v>
          </cell>
        </row>
        <row r="1174">
          <cell r="B1174" t="str">
            <v>OUR LADY OF THE LAKE UNIV/SA</v>
          </cell>
        </row>
        <row r="1175">
          <cell r="B1175" t="str">
            <v>PRAIRIE VIEW A&amp;M UNIVERSITY</v>
          </cell>
        </row>
        <row r="1176">
          <cell r="B1176" t="str">
            <v>RICE UNIVERSITY</v>
          </cell>
        </row>
        <row r="1177">
          <cell r="B1177" t="str">
            <v>SAM HOUSTON STATE UNIVERSITY</v>
          </cell>
        </row>
        <row r="1178">
          <cell r="B1178" t="str">
            <v>SCHREINER UNIVERSITY</v>
          </cell>
        </row>
        <row r="1179">
          <cell r="B1179" t="str">
            <v>SOUTHERN METHODIST UNIVERSITY</v>
          </cell>
        </row>
        <row r="1180">
          <cell r="B1180" t="str">
            <v>SOUTHWESTERN ASSEM OF GOD UNIV</v>
          </cell>
        </row>
        <row r="1181">
          <cell r="B1181" t="str">
            <v>SOUTHWESTERN UNIVERSITY</v>
          </cell>
        </row>
        <row r="1182">
          <cell r="B1182" t="str">
            <v>ST. EDWARD'S UNIVERSITY</v>
          </cell>
        </row>
        <row r="1183">
          <cell r="B1183" t="str">
            <v>ST. MARY'S UNIVERSITY</v>
          </cell>
        </row>
        <row r="1184">
          <cell r="B1184" t="str">
            <v>STEPHEN F. AUSTIN STATE UNIV</v>
          </cell>
        </row>
        <row r="1185">
          <cell r="B1185" t="str">
            <v>SUL ROSS STATE UNIVERSITY</v>
          </cell>
        </row>
        <row r="1186">
          <cell r="B1186" t="str">
            <v>TAMU SYSTEM HLTH SCI CTR</v>
          </cell>
        </row>
        <row r="1187">
          <cell r="B1187" t="str">
            <v>TARLETON STATE UNIVERSITY</v>
          </cell>
        </row>
        <row r="1188">
          <cell r="B1188" t="str">
            <v>TEXAS A&amp;M UNIV AT GALVESTON</v>
          </cell>
        </row>
        <row r="1189">
          <cell r="B1189" t="str">
            <v>TEXAS A&amp;M UNIV-CORPUS CHRISTI</v>
          </cell>
        </row>
        <row r="1190">
          <cell r="B1190" t="str">
            <v>TEXAS A&amp;M UNIV-KINGSVILLE</v>
          </cell>
        </row>
        <row r="1191">
          <cell r="B1191" t="str">
            <v>TEXAS A&amp;M UNIVERSITY</v>
          </cell>
        </row>
        <row r="1192">
          <cell r="B1192" t="str">
            <v>TEXAS A&amp;M UNIVERSITY-COMMERCE</v>
          </cell>
        </row>
        <row r="1193">
          <cell r="B1193" t="str">
            <v>TEXAS CHRISTIAN UNIVERSITY</v>
          </cell>
        </row>
        <row r="1194">
          <cell r="B1194" t="str">
            <v>TEXAS LUTHERAN UNIVERSITY</v>
          </cell>
        </row>
        <row r="1195">
          <cell r="B1195" t="str">
            <v>TEXAS STATE UNIVERSITY</v>
          </cell>
        </row>
        <row r="1196">
          <cell r="B1196" t="str">
            <v>TEXAS TECH UNIV HLTH SCI CTR</v>
          </cell>
        </row>
        <row r="1197">
          <cell r="B1197" t="str">
            <v>TEXAS TECH UNIVERSITY</v>
          </cell>
        </row>
        <row r="1198">
          <cell r="B1198" t="str">
            <v>TEXAS WESLEYAN UNIVERSITY</v>
          </cell>
        </row>
        <row r="1199">
          <cell r="B1199" t="str">
            <v>TEXAS WOMAN'S UNIVERSITY</v>
          </cell>
        </row>
        <row r="1200">
          <cell r="B1200" t="str">
            <v>TRINITY UNIVERSITY</v>
          </cell>
        </row>
        <row r="1201">
          <cell r="B1201" t="str">
            <v>U. OF HOUSTON-DOWNTOWN</v>
          </cell>
        </row>
        <row r="1202">
          <cell r="B1202" t="str">
            <v>U. OF TEXAS AT ARLINGTON</v>
          </cell>
        </row>
        <row r="1203">
          <cell r="B1203" t="str">
            <v>U. OF TEXAS AT AUSTIN</v>
          </cell>
        </row>
        <row r="1204">
          <cell r="B1204" t="str">
            <v>U. OF TEXAS AT DALLAS</v>
          </cell>
        </row>
        <row r="1205">
          <cell r="B1205" t="str">
            <v>U. OF TEXAS AT EL PASO</v>
          </cell>
        </row>
        <row r="1206">
          <cell r="B1206" t="str">
            <v>U. OF TEXAS AT SAN ANTONIO</v>
          </cell>
        </row>
        <row r="1207">
          <cell r="B1207" t="str">
            <v>U. OF TEXAS AT TYLER</v>
          </cell>
        </row>
        <row r="1208">
          <cell r="B1208" t="str">
            <v>U. OF TEXAS-PERMIAN BASIN</v>
          </cell>
        </row>
        <row r="1209">
          <cell r="B1209" t="str">
            <v>UNIV OF MARY HARDIN-BAYLOR</v>
          </cell>
        </row>
        <row r="1210">
          <cell r="B1210" t="str">
            <v>UNIV OF THE INCARNATE WORD</v>
          </cell>
        </row>
        <row r="1211">
          <cell r="B1211" t="str">
            <v>UNIVERSITY OF DALLAS</v>
          </cell>
        </row>
        <row r="1212">
          <cell r="B1212" t="str">
            <v>UNIVERSITY OF HOUSTON</v>
          </cell>
        </row>
        <row r="1213">
          <cell r="B1213" t="str">
            <v>UNIVERSITY OF NORTH TEXAS</v>
          </cell>
        </row>
        <row r="1214">
          <cell r="B1214" t="str">
            <v>UNT HEALTH SCIENCE CENTER</v>
          </cell>
        </row>
        <row r="1215">
          <cell r="B1215" t="str">
            <v>UT HEALTH SCIENCE CTR/SA</v>
          </cell>
        </row>
        <row r="1216">
          <cell r="B1216" t="str">
            <v>UT MEDICAL BRANCH GALVESTON</v>
          </cell>
        </row>
        <row r="1217">
          <cell r="B1217" t="str">
            <v>WAYLAND BAPTIST UNIVERSITY</v>
          </cell>
        </row>
        <row r="1218">
          <cell r="B1218" t="str">
            <v>WEST TEXAS A&amp;M UNIVERSITY</v>
          </cell>
        </row>
        <row r="1219">
          <cell r="B1219" t="str">
            <v>ALAMO CCD NW VISTA COLLEGE</v>
          </cell>
        </row>
        <row r="1220">
          <cell r="B1220" t="str">
            <v>ALAMO CCD SAN ANTONIO COLLEGE</v>
          </cell>
        </row>
        <row r="1221">
          <cell r="B1221" t="str">
            <v>AMARILLO COLLEGE</v>
          </cell>
        </row>
        <row r="1222">
          <cell r="B1222" t="str">
            <v>AUSTIN COMMUNITY COLLEGE</v>
          </cell>
        </row>
        <row r="1223">
          <cell r="B1223" t="str">
            <v>BLINN COLLEGE DISTRICT</v>
          </cell>
        </row>
        <row r="1224">
          <cell r="B1224" t="str">
            <v>CISCO COLLEGE</v>
          </cell>
        </row>
        <row r="1225">
          <cell r="B1225" t="str">
            <v>CLARENDON COLLEGE</v>
          </cell>
        </row>
        <row r="1226">
          <cell r="B1226" t="str">
            <v>COASTAL BEND COLLEGE</v>
          </cell>
        </row>
        <row r="1227">
          <cell r="B1227" t="str">
            <v>COLLIN CO COMM COLL DISTRICT</v>
          </cell>
        </row>
        <row r="1228">
          <cell r="B1228" t="str">
            <v>DCCCD BROOKHAVEN COLLEGE</v>
          </cell>
        </row>
        <row r="1229">
          <cell r="B1229" t="str">
            <v>DCCCD EL CENTRO COLLEGE</v>
          </cell>
        </row>
        <row r="1230">
          <cell r="B1230" t="str">
            <v>DCCCD MOUNTAIN VIEW COLLEGE</v>
          </cell>
        </row>
        <row r="1231">
          <cell r="B1231" t="str">
            <v>DCCCD NORTH LAKE COLLEGE</v>
          </cell>
        </row>
        <row r="1232">
          <cell r="B1232" t="str">
            <v>HILL COLLEGE</v>
          </cell>
        </row>
        <row r="1233">
          <cell r="B1233" t="str">
            <v>HOUSTON COMMUNITY COLLEGE</v>
          </cell>
        </row>
        <row r="1234">
          <cell r="B1234" t="str">
            <v>HOWARD COLLEGE</v>
          </cell>
        </row>
        <row r="1235">
          <cell r="B1235" t="str">
            <v>LEE COLLEGE</v>
          </cell>
        </row>
        <row r="1236">
          <cell r="B1236" t="str">
            <v>LONE STAR COLLEGE - CY-FAIR</v>
          </cell>
        </row>
        <row r="1237">
          <cell r="B1237" t="str">
            <v>LONE STAR COLLEGE - KINGWOOD</v>
          </cell>
        </row>
        <row r="1238">
          <cell r="B1238" t="str">
            <v>LONE STAR COLLEGE - MONTGOMERY</v>
          </cell>
        </row>
        <row r="1239">
          <cell r="B1239" t="str">
            <v>LONE STAR COLLEGE - N. HARRIS</v>
          </cell>
        </row>
        <row r="1240">
          <cell r="B1240" t="str">
            <v>MCLENNAN COMMUNITY COLLEGE</v>
          </cell>
        </row>
        <row r="1241">
          <cell r="B1241" t="str">
            <v>NORTH CENTRAL TEXAS COLLEGE</v>
          </cell>
        </row>
        <row r="1242">
          <cell r="B1242" t="str">
            <v>ODESSA COLLEGE</v>
          </cell>
        </row>
        <row r="1243">
          <cell r="B1243" t="str">
            <v>PANOLA COLLEGE</v>
          </cell>
        </row>
        <row r="1244">
          <cell r="B1244" t="str">
            <v>RANGER COLLEGE</v>
          </cell>
        </row>
        <row r="1245">
          <cell r="B1245" t="str">
            <v>SOUTH PLAINS COLLEGE</v>
          </cell>
        </row>
        <row r="1246">
          <cell r="B1246" t="str">
            <v>SOUTHWEST COLLEGIATE INSTITUTE</v>
          </cell>
        </row>
        <row r="1247">
          <cell r="B1247" t="str">
            <v>SOUTHWEST TEXAS JUNIOR COLLEGE</v>
          </cell>
        </row>
        <row r="1248">
          <cell r="B1248" t="str">
            <v>SOUTHWESTERN CHRISTIAN COLLEGE</v>
          </cell>
        </row>
        <row r="1249">
          <cell r="B1249" t="str">
            <v>TARRANT CO NORTHEAST CAMPUS</v>
          </cell>
        </row>
        <row r="1250">
          <cell r="B1250" t="str">
            <v>TARRANT CO NORTHWEST CAMPUS</v>
          </cell>
        </row>
        <row r="1251">
          <cell r="B1251" t="str">
            <v>TEXAS STATE T. C. WACO</v>
          </cell>
        </row>
        <row r="1252">
          <cell r="B1252" t="str">
            <v>TEXAS STATE T. C. WEST TEXAS</v>
          </cell>
        </row>
        <row r="1253">
          <cell r="B1253" t="str">
            <v>TRINITY VALLEY COMM COLLEGE</v>
          </cell>
        </row>
        <row r="1254">
          <cell r="B1254" t="str">
            <v>TYLER JUNIOR COLLEGE</v>
          </cell>
        </row>
        <row r="1255">
          <cell r="B1255" t="str">
            <v>VERNON COLLEGE</v>
          </cell>
        </row>
        <row r="1256">
          <cell r="B1256" t="str">
            <v>WEATHERFORD COLLEGE</v>
          </cell>
        </row>
        <row r="1257">
          <cell r="B1257" t="str">
            <v>WESTERN TEXAS COLLEGE</v>
          </cell>
        </row>
        <row r="1258">
          <cell r="B1258" t="str">
            <v>BRAZOSPORT COLLEGE</v>
          </cell>
        </row>
        <row r="1259">
          <cell r="B1259" t="str">
            <v>CENTRAL TEXAS COLLEGE</v>
          </cell>
        </row>
        <row r="1260">
          <cell r="B1260" t="str">
            <v>COLLEGE OF THE MAINLAND COMMUN</v>
          </cell>
        </row>
        <row r="1261">
          <cell r="B1261" t="str">
            <v>DCCCD CEDAR VALLEY COLLEGE</v>
          </cell>
        </row>
        <row r="1262">
          <cell r="B1262" t="str">
            <v>DCCCD EASTFIELD COLLEGE</v>
          </cell>
        </row>
        <row r="1263">
          <cell r="B1263" t="str">
            <v>GALVESTON COLLEGE</v>
          </cell>
        </row>
        <row r="1264">
          <cell r="B1264" t="str">
            <v>GRAYSON COLLEGE</v>
          </cell>
        </row>
        <row r="1265">
          <cell r="B1265" t="str">
            <v>KILGORE COLLEGE</v>
          </cell>
        </row>
        <row r="1266">
          <cell r="B1266" t="str">
            <v>LAREDO COLLEGE</v>
          </cell>
        </row>
        <row r="1267">
          <cell r="B1267" t="str">
            <v>NAVARRO COLLEGE</v>
          </cell>
        </row>
        <row r="1268">
          <cell r="B1268" t="str">
            <v>SAN JACINTO COLLEGE CEN CAMPUS</v>
          </cell>
        </row>
      </sheetData>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0.76154357950765139</v>
          </cell>
        </row>
        <row r="14">
          <cell r="A14"/>
          <cell r="B14"/>
          <cell r="C14" t="str">
            <v>M</v>
          </cell>
          <cell r="D14">
            <v>0.64204985291840844</v>
          </cell>
        </row>
        <row r="15">
          <cell r="A15"/>
          <cell r="B15"/>
          <cell r="C15"/>
          <cell r="D15"/>
        </row>
        <row r="16">
          <cell r="A16"/>
          <cell r="B16" t="str">
            <v>Hispanic</v>
          </cell>
          <cell r="C16" t="str">
            <v>F</v>
          </cell>
          <cell r="D16">
            <v>0.60012294452128478</v>
          </cell>
        </row>
        <row r="17">
          <cell r="A17"/>
          <cell r="B17"/>
          <cell r="C17" t="str">
            <v>M</v>
          </cell>
          <cell r="D17">
            <v>0.48619151561165419</v>
          </cell>
        </row>
        <row r="18">
          <cell r="A18"/>
          <cell r="B18"/>
          <cell r="C18"/>
          <cell r="D18"/>
        </row>
        <row r="19">
          <cell r="A19"/>
          <cell r="B19" t="str">
            <v>African American</v>
          </cell>
          <cell r="C19" t="str">
            <v>F</v>
          </cell>
          <cell r="D19">
            <v>0.48243082668477338</v>
          </cell>
        </row>
        <row r="20">
          <cell r="A20"/>
          <cell r="B20"/>
          <cell r="C20" t="str">
            <v>M</v>
          </cell>
          <cell r="D20">
            <v>0.37108869925006466</v>
          </cell>
        </row>
        <row r="21">
          <cell r="A21"/>
          <cell r="B21"/>
          <cell r="C21"/>
          <cell r="D21"/>
        </row>
        <row r="22">
          <cell r="A22"/>
          <cell r="B22" t="str">
            <v>Other</v>
          </cell>
          <cell r="C22" t="str">
            <v>F</v>
          </cell>
          <cell r="D22">
            <v>0.767208413001912</v>
          </cell>
        </row>
        <row r="23">
          <cell r="A23"/>
          <cell r="B23"/>
          <cell r="C23" t="str">
            <v>M</v>
          </cell>
          <cell r="D23">
            <v>0.65746606334841629</v>
          </cell>
        </row>
      </sheetData>
      <sheetData sheetId="1">
        <row r="43">
          <cell r="D43" t="str">
            <v>6-year</v>
          </cell>
        </row>
        <row r="44">
          <cell r="A44" t="str">
            <v>Statewide</v>
          </cell>
          <cell r="B44" t="str">
            <v>White</v>
          </cell>
          <cell r="C44" t="str">
            <v>F</v>
          </cell>
          <cell r="D44">
            <v>0.4507182595698746</v>
          </cell>
        </row>
        <row r="45">
          <cell r="A45"/>
          <cell r="B45"/>
          <cell r="C45" t="str">
            <v>M</v>
          </cell>
          <cell r="D45">
            <v>0.39887984597882209</v>
          </cell>
        </row>
        <row r="46">
          <cell r="A46"/>
          <cell r="B46"/>
          <cell r="C46"/>
          <cell r="D46"/>
        </row>
        <row r="47">
          <cell r="A47"/>
          <cell r="B47" t="str">
            <v>Hispanic</v>
          </cell>
          <cell r="C47" t="str">
            <v>F</v>
          </cell>
          <cell r="D47">
            <v>0.38687182596831654</v>
          </cell>
        </row>
        <row r="48">
          <cell r="A48"/>
          <cell r="B48"/>
          <cell r="C48" t="str">
            <v>M</v>
          </cell>
          <cell r="D48">
            <v>0.32577777777777778</v>
          </cell>
        </row>
        <row r="49">
          <cell r="A49"/>
          <cell r="B49"/>
          <cell r="C49"/>
          <cell r="D49"/>
        </row>
        <row r="50">
          <cell r="A50"/>
          <cell r="B50" t="str">
            <v>African American</v>
          </cell>
          <cell r="C50" t="str">
            <v>F</v>
          </cell>
          <cell r="D50">
            <v>0.24807430901676483</v>
          </cell>
        </row>
        <row r="51">
          <cell r="A51"/>
          <cell r="B51"/>
          <cell r="C51" t="str">
            <v>M</v>
          </cell>
          <cell r="D51">
            <v>0.19813302217036172</v>
          </cell>
        </row>
        <row r="52">
          <cell r="A52"/>
          <cell r="B52"/>
          <cell r="C52"/>
          <cell r="D52"/>
        </row>
        <row r="53">
          <cell r="A53"/>
          <cell r="B53" t="str">
            <v>Other</v>
          </cell>
          <cell r="C53" t="str">
            <v>F</v>
          </cell>
          <cell r="D53">
            <v>0.44185126582278483</v>
          </cell>
        </row>
        <row r="54">
          <cell r="A54"/>
          <cell r="B54"/>
          <cell r="C54" t="str">
            <v>M</v>
          </cell>
          <cell r="D54">
            <v>0.37034383954154726</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017"/>
      <sheetName val="High Plains"/>
      <sheetName val="Northwest"/>
      <sheetName val="Metroplex"/>
      <sheetName val="UpperEast"/>
      <sheetName val="Southeast"/>
      <sheetName val="GulfCoast"/>
      <sheetName val="CentralTX"/>
      <sheetName val="SouthTx"/>
      <sheetName val="West TX"/>
      <sheetName val="URGV"/>
    </sheetNames>
    <sheetDataSet>
      <sheetData sheetId="0"/>
      <sheetData sheetId="1"/>
      <sheetData sheetId="2"/>
      <sheetData sheetId="3"/>
      <sheetData sheetId="4"/>
      <sheetData sheetId="5"/>
      <sheetData sheetId="6">
        <row r="2">
          <cell r="B2" t="str">
            <v>All areas</v>
          </cell>
          <cell r="C2" t="str">
            <v>Math</v>
          </cell>
          <cell r="D2" t="str">
            <v>Writing</v>
          </cell>
          <cell r="E2" t="str">
            <v>Reading</v>
          </cell>
        </row>
        <row r="3">
          <cell r="A3" t="str">
            <v>Southeast TX</v>
          </cell>
          <cell r="B3">
            <v>0.58339879549620322</v>
          </cell>
          <cell r="C3">
            <v>0.6171772715370516</v>
          </cell>
          <cell r="D3">
            <v>0.88609583660644142</v>
          </cell>
          <cell r="E3">
            <v>0.7677402461377324</v>
          </cell>
        </row>
        <row r="4">
          <cell r="A4" t="str">
            <v>Statewide</v>
          </cell>
          <cell r="B4">
            <v>0.61657016940163278</v>
          </cell>
          <cell r="C4">
            <v>0.65129024314785233</v>
          </cell>
          <cell r="D4">
            <v>0.88040232098547178</v>
          </cell>
          <cell r="E4">
            <v>0.78861100763349135</v>
          </cell>
        </row>
      </sheetData>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zoomScaleNormal="100" zoomScaleSheetLayoutView="100" workbookViewId="0">
      <selection sqref="A1:H1"/>
    </sheetView>
  </sheetViews>
  <sheetFormatPr defaultRowHeight="15" x14ac:dyDescent="0.25"/>
  <cols>
    <col min="1" max="1" width="33" style="8" customWidth="1"/>
    <col min="2" max="2" width="20.7109375" style="8" customWidth="1"/>
    <col min="3" max="4" width="9.140625" style="8"/>
    <col min="5" max="5" width="9.140625" style="8" customWidth="1"/>
    <col min="6" max="6" width="21.85546875" style="8" customWidth="1"/>
    <col min="7" max="7" width="14.28515625" style="8" customWidth="1"/>
    <col min="8" max="9" width="9.140625" style="8"/>
    <col min="10" max="11" width="9.140625" style="1"/>
  </cols>
  <sheetData>
    <row r="1" spans="1:13" s="20" customFormat="1" ht="15" customHeight="1" x14ac:dyDescent="0.25">
      <c r="A1" s="510" t="s">
        <v>300</v>
      </c>
      <c r="B1" s="511"/>
      <c r="C1" s="511"/>
      <c r="D1" s="511"/>
      <c r="E1" s="511"/>
      <c r="F1" s="511"/>
      <c r="G1" s="511"/>
      <c r="H1" s="512"/>
      <c r="I1" s="10"/>
      <c r="J1" s="11"/>
      <c r="K1" s="1"/>
    </row>
    <row r="2" spans="1:13" s="20" customFormat="1" ht="15" customHeight="1" x14ac:dyDescent="0.25">
      <c r="A2" s="513"/>
      <c r="B2" s="514"/>
      <c r="C2" s="514"/>
      <c r="D2" s="514"/>
      <c r="E2" s="514"/>
      <c r="F2" s="514"/>
      <c r="G2" s="514"/>
      <c r="H2" s="515"/>
      <c r="I2" s="12"/>
      <c r="J2" s="5"/>
      <c r="K2" s="1"/>
    </row>
    <row r="3" spans="1:13" s="20" customFormat="1" ht="15" customHeight="1" x14ac:dyDescent="0.25">
      <c r="A3" s="510" t="s">
        <v>183</v>
      </c>
      <c r="B3" s="511"/>
      <c r="C3" s="511"/>
      <c r="D3" s="511"/>
      <c r="E3" s="511"/>
      <c r="F3" s="511"/>
      <c r="G3" s="511"/>
      <c r="H3" s="512"/>
      <c r="I3" s="12"/>
      <c r="J3" s="5"/>
      <c r="K3" s="1"/>
    </row>
    <row r="4" spans="1:13" s="20" customFormat="1" ht="15" customHeight="1" x14ac:dyDescent="0.25">
      <c r="A4" s="516" t="s">
        <v>388</v>
      </c>
      <c r="B4" s="517"/>
      <c r="C4" s="517"/>
      <c r="D4" s="517"/>
      <c r="E4" s="517"/>
      <c r="F4" s="517"/>
      <c r="G4" s="517"/>
      <c r="H4" s="518"/>
      <c r="I4" s="12"/>
      <c r="J4" s="5"/>
      <c r="K4" s="1"/>
    </row>
    <row r="5" spans="1:13" s="20" customFormat="1" ht="15" customHeight="1" x14ac:dyDescent="0.25">
      <c r="A5" s="519"/>
      <c r="B5" s="520"/>
      <c r="C5" s="520"/>
      <c r="D5" s="520"/>
      <c r="E5" s="520"/>
      <c r="F5" s="520"/>
      <c r="G5" s="520"/>
      <c r="H5" s="521"/>
      <c r="I5" s="12"/>
      <c r="J5" s="5"/>
      <c r="K5" s="1"/>
    </row>
    <row r="6" spans="1:13" s="7" customFormat="1" ht="15" customHeight="1" x14ac:dyDescent="0.25">
      <c r="A6" s="519"/>
      <c r="B6" s="520"/>
      <c r="C6" s="520"/>
      <c r="D6" s="520"/>
      <c r="E6" s="520"/>
      <c r="F6" s="520"/>
      <c r="G6" s="520"/>
      <c r="H6" s="521"/>
      <c r="I6" s="12"/>
      <c r="J6" s="5"/>
      <c r="K6" s="71"/>
    </row>
    <row r="7" spans="1:13" s="7" customFormat="1" ht="15" customHeight="1" x14ac:dyDescent="0.25">
      <c r="A7" s="519"/>
      <c r="B7" s="520"/>
      <c r="C7" s="520"/>
      <c r="D7" s="520"/>
      <c r="E7" s="520"/>
      <c r="F7" s="520"/>
      <c r="G7" s="520"/>
      <c r="H7" s="521"/>
      <c r="I7" s="12"/>
      <c r="J7" s="5"/>
      <c r="K7" s="71"/>
    </row>
    <row r="8" spans="1:13" x14ac:dyDescent="0.25">
      <c r="A8" s="522"/>
      <c r="B8" s="523"/>
      <c r="C8" s="523"/>
      <c r="D8" s="523"/>
      <c r="E8" s="523"/>
      <c r="F8" s="523"/>
      <c r="G8" s="523"/>
      <c r="H8" s="524"/>
    </row>
    <row r="9" spans="1:13" s="20" customFormat="1" x14ac:dyDescent="0.25">
      <c r="A9" s="477"/>
      <c r="B9" s="477"/>
      <c r="C9" s="477"/>
      <c r="D9" s="477"/>
      <c r="E9" s="477"/>
      <c r="F9" s="477"/>
      <c r="G9" s="477"/>
      <c r="H9" s="477"/>
      <c r="I9" s="8"/>
      <c r="J9" s="1"/>
      <c r="K9" s="1"/>
    </row>
    <row r="10" spans="1:13" x14ac:dyDescent="0.25">
      <c r="E10" s="21"/>
    </row>
    <row r="11" spans="1:13" x14ac:dyDescent="0.25">
      <c r="C11" s="21"/>
      <c r="L11" s="1"/>
      <c r="M11" s="1"/>
    </row>
    <row r="12" spans="1:13" x14ac:dyDescent="0.25">
      <c r="F12" s="21"/>
      <c r="L12" s="1"/>
      <c r="M12" s="1"/>
    </row>
    <row r="13" spans="1:13" x14ac:dyDescent="0.25">
      <c r="B13" s="279"/>
      <c r="C13" s="21"/>
      <c r="L13" s="1"/>
      <c r="M13" s="1"/>
    </row>
    <row r="14" spans="1:13" x14ac:dyDescent="0.25">
      <c r="B14" s="279"/>
      <c r="F14" s="21"/>
      <c r="G14" s="21"/>
      <c r="H14" s="21"/>
      <c r="I14" s="21"/>
      <c r="L14" s="1"/>
      <c r="M14" s="1"/>
    </row>
    <row r="15" spans="1:13" x14ac:dyDescent="0.25">
      <c r="A15" s="279"/>
      <c r="B15" s="279"/>
      <c r="G15" s="21"/>
      <c r="J15" s="8"/>
      <c r="K15" s="8"/>
      <c r="L15" s="2"/>
      <c r="M15" s="2"/>
    </row>
    <row r="16" spans="1:13" x14ac:dyDescent="0.25">
      <c r="A16" s="461" t="s">
        <v>26</v>
      </c>
      <c r="B16" s="279"/>
      <c r="L16" s="1"/>
      <c r="M16" s="1"/>
    </row>
    <row r="17" spans="1:13" x14ac:dyDescent="0.25">
      <c r="A17" s="461"/>
      <c r="B17" s="279"/>
      <c r="F17" s="478"/>
      <c r="G17" s="479"/>
      <c r="H17" s="480"/>
      <c r="I17" s="480"/>
      <c r="J17" s="3"/>
      <c r="K17" s="3"/>
      <c r="L17" s="3"/>
      <c r="M17" s="3"/>
    </row>
    <row r="18" spans="1:13" x14ac:dyDescent="0.25">
      <c r="A18" s="279"/>
      <c r="B18" s="279"/>
    </row>
    <row r="19" spans="1:13" ht="15" customHeight="1" x14ac:dyDescent="0.25">
      <c r="A19" s="9" t="s">
        <v>301</v>
      </c>
      <c r="B19" s="525" t="s">
        <v>14</v>
      </c>
      <c r="C19" s="525"/>
      <c r="D19" s="525"/>
      <c r="E19" s="525"/>
      <c r="F19" s="525"/>
      <c r="G19" s="525"/>
      <c r="H19" s="525"/>
    </row>
    <row r="20" spans="1:13" ht="15" customHeight="1" x14ac:dyDescent="0.25">
      <c r="A20" s="10" t="s">
        <v>40</v>
      </c>
      <c r="B20" s="509" t="s">
        <v>204</v>
      </c>
      <c r="C20" s="509"/>
      <c r="D20" s="509"/>
      <c r="E20" s="509"/>
      <c r="F20" s="509"/>
      <c r="G20" s="509"/>
      <c r="H20" s="509"/>
    </row>
    <row r="21" spans="1:13" ht="15" customHeight="1" x14ac:dyDescent="0.25">
      <c r="A21" s="10" t="s">
        <v>306</v>
      </c>
      <c r="B21" s="507" t="s">
        <v>378</v>
      </c>
      <c r="C21" s="507"/>
      <c r="D21" s="507"/>
      <c r="E21" s="507"/>
      <c r="F21" s="507"/>
      <c r="G21" s="507"/>
      <c r="H21" s="507"/>
    </row>
    <row r="22" spans="1:13" ht="15" customHeight="1" x14ac:dyDescent="0.25">
      <c r="A22" s="10" t="s">
        <v>302</v>
      </c>
      <c r="B22" s="507" t="s">
        <v>201</v>
      </c>
      <c r="C22" s="507"/>
      <c r="D22" s="507"/>
      <c r="E22" s="507"/>
      <c r="F22" s="507"/>
      <c r="G22" s="507"/>
      <c r="H22" s="507"/>
    </row>
    <row r="23" spans="1:13" ht="15" customHeight="1" x14ac:dyDescent="0.25">
      <c r="A23" s="10" t="s">
        <v>184</v>
      </c>
      <c r="B23" s="508" t="s">
        <v>202</v>
      </c>
      <c r="C23" s="508"/>
      <c r="D23" s="508"/>
      <c r="E23" s="508"/>
      <c r="F23" s="508"/>
      <c r="G23" s="508"/>
      <c r="H23" s="508"/>
      <c r="M23" s="1"/>
    </row>
    <row r="24" spans="1:13" s="20" customFormat="1" ht="15" customHeight="1" x14ac:dyDescent="0.25">
      <c r="A24" s="10" t="s">
        <v>205</v>
      </c>
      <c r="B24" s="508" t="s">
        <v>233</v>
      </c>
      <c r="C24" s="508"/>
      <c r="D24" s="508"/>
      <c r="E24" s="508"/>
      <c r="F24" s="508"/>
      <c r="G24" s="508"/>
      <c r="H24" s="508"/>
      <c r="I24" s="8"/>
      <c r="J24" s="1"/>
      <c r="K24" s="1"/>
      <c r="M24" s="1"/>
    </row>
    <row r="25" spans="1:13" s="20" customFormat="1" ht="15" customHeight="1" x14ac:dyDescent="0.25">
      <c r="A25" s="10" t="s">
        <v>206</v>
      </c>
      <c r="B25" s="508" t="s">
        <v>234</v>
      </c>
      <c r="C25" s="508"/>
      <c r="D25" s="508"/>
      <c r="E25" s="508"/>
      <c r="F25" s="508"/>
      <c r="G25" s="508"/>
      <c r="H25" s="508"/>
      <c r="I25" s="8"/>
      <c r="J25" s="1"/>
      <c r="K25" s="1"/>
      <c r="M25" s="1"/>
    </row>
    <row r="26" spans="1:13" ht="15" customHeight="1" x14ac:dyDescent="0.25">
      <c r="A26" s="10" t="s">
        <v>160</v>
      </c>
      <c r="B26" s="507" t="s">
        <v>221</v>
      </c>
      <c r="C26" s="507"/>
      <c r="D26" s="507"/>
      <c r="E26" s="507"/>
      <c r="F26" s="507"/>
      <c r="G26" s="507"/>
      <c r="H26" s="507"/>
      <c r="M26" s="1"/>
    </row>
    <row r="27" spans="1:13" ht="15" customHeight="1" x14ac:dyDescent="0.25">
      <c r="A27" s="10" t="s">
        <v>220</v>
      </c>
      <c r="B27" s="508" t="s">
        <v>203</v>
      </c>
      <c r="C27" s="508"/>
      <c r="D27" s="508"/>
      <c r="E27" s="508"/>
      <c r="F27" s="508"/>
      <c r="G27" s="508"/>
      <c r="H27" s="508"/>
      <c r="M27" s="1"/>
    </row>
    <row r="28" spans="1:13" s="20" customFormat="1" ht="15" customHeight="1" x14ac:dyDescent="0.25">
      <c r="A28" s="10" t="s">
        <v>207</v>
      </c>
      <c r="B28" s="508" t="s">
        <v>222</v>
      </c>
      <c r="C28" s="508"/>
      <c r="D28" s="508"/>
      <c r="E28" s="508"/>
      <c r="F28" s="508"/>
      <c r="G28" s="508"/>
      <c r="H28" s="508"/>
      <c r="I28" s="8"/>
      <c r="J28" s="1"/>
      <c r="K28" s="1"/>
      <c r="M28" s="1"/>
    </row>
    <row r="29" spans="1:13" ht="15" customHeight="1" x14ac:dyDescent="0.25">
      <c r="A29" s="10" t="s">
        <v>303</v>
      </c>
      <c r="B29" s="507" t="s">
        <v>335</v>
      </c>
      <c r="C29" s="507"/>
      <c r="D29" s="507"/>
      <c r="E29" s="507"/>
      <c r="F29" s="507"/>
      <c r="G29" s="507"/>
      <c r="H29" s="507"/>
    </row>
    <row r="30" spans="1:13" s="20" customFormat="1" ht="15" customHeight="1" x14ac:dyDescent="0.25">
      <c r="A30" s="10" t="s">
        <v>304</v>
      </c>
      <c r="B30" s="507" t="s">
        <v>245</v>
      </c>
      <c r="C30" s="507"/>
      <c r="D30" s="507"/>
      <c r="E30" s="507"/>
      <c r="F30" s="507"/>
      <c r="G30" s="507"/>
      <c r="H30" s="507"/>
      <c r="I30" s="8"/>
      <c r="J30" s="1"/>
      <c r="K30" s="1"/>
    </row>
    <row r="31" spans="1:13" s="20" customFormat="1" ht="15" customHeight="1" x14ac:dyDescent="0.25">
      <c r="A31" s="10" t="s">
        <v>305</v>
      </c>
      <c r="B31" s="507" t="s">
        <v>235</v>
      </c>
      <c r="C31" s="507"/>
      <c r="D31" s="507"/>
      <c r="E31" s="507"/>
      <c r="F31" s="507"/>
      <c r="G31" s="507"/>
      <c r="H31" s="507"/>
      <c r="I31" s="8"/>
      <c r="J31" s="1"/>
      <c r="K31" s="1"/>
    </row>
    <row r="32" spans="1:13" ht="12" customHeight="1" x14ac:dyDescent="0.25">
      <c r="A32" s="10"/>
      <c r="B32" s="110"/>
      <c r="C32" s="110"/>
      <c r="D32" s="110"/>
      <c r="E32" s="110"/>
      <c r="F32" s="110"/>
    </row>
  </sheetData>
  <mergeCells count="17">
    <mergeCell ref="A1:H1"/>
    <mergeCell ref="A2:H2"/>
    <mergeCell ref="A3:H3"/>
    <mergeCell ref="A4:H8"/>
    <mergeCell ref="B21:H21"/>
    <mergeCell ref="B19:H19"/>
    <mergeCell ref="B26:H26"/>
    <mergeCell ref="B27:H27"/>
    <mergeCell ref="B29:H29"/>
    <mergeCell ref="B31:H31"/>
    <mergeCell ref="B20:H20"/>
    <mergeCell ref="B22:H22"/>
    <mergeCell ref="B23:H23"/>
    <mergeCell ref="B24:H24"/>
    <mergeCell ref="B25:H25"/>
    <mergeCell ref="B28:H28"/>
    <mergeCell ref="B30:H30"/>
  </mergeCells>
  <hyperlinks>
    <hyperlink ref="A22" location="'Pop. Proj.'!A1" display="Pop. Proj."/>
    <hyperlink ref="A23" location="Attainment!A1" display="Attainment"/>
    <hyperlink ref="A26" location="'6-Year Grad Rates'!A1" display="6-Year Grad Rates"/>
    <hyperlink ref="A21" location="'Occ. Growth'!A1" display="Occ. Growth"/>
    <hyperlink ref="A20" location="Map!A1" display="Map"/>
    <hyperlink ref="A27" location="'HS to Coll. '!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Print_Area" display="Enrollment at Inst in Region"/>
    <hyperlink ref="A29" location="'Enrollment-Region of Residence'!A1" display="Enrollment - Region of Residence"/>
    <hyperlink ref="A31" location="'Enrollment In&amp;Out'!A1" display="Enrollment In and Out"/>
  </hyperlink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zoomScaleNormal="100" zoomScaleSheetLayoutView="100" workbookViewId="0">
      <selection activeCell="A4" sqref="A4:H8"/>
    </sheetView>
  </sheetViews>
  <sheetFormatPr defaultColWidth="9.140625" defaultRowHeight="12.75" x14ac:dyDescent="0.2"/>
  <cols>
    <col min="1" max="1" width="12.5703125" style="8" bestFit="1" customWidth="1"/>
    <col min="2" max="2" width="33.42578125" style="8" customWidth="1"/>
    <col min="3" max="6" width="14.85546875" style="8" customWidth="1"/>
    <col min="7" max="7" width="13.140625" style="8" customWidth="1"/>
    <col min="8" max="8" width="17.85546875" style="8" customWidth="1"/>
    <col min="9" max="9" width="5.5703125" style="8" bestFit="1" customWidth="1"/>
    <col min="10" max="10" width="11.140625" style="8" customWidth="1"/>
    <col min="11" max="11" width="22.140625" style="8" customWidth="1"/>
    <col min="12" max="12" width="35.42578125" style="8" customWidth="1"/>
    <col min="13" max="13" width="11.140625" style="8" customWidth="1"/>
    <col min="14" max="15" width="9.140625" style="8"/>
    <col min="16" max="16" width="12.7109375" style="8" customWidth="1"/>
    <col min="17" max="17" width="13.7109375" style="8" customWidth="1"/>
    <col min="18" max="24" width="9.140625" style="8"/>
    <col min="25" max="25" width="9.140625" style="8" customWidth="1"/>
    <col min="26" max="16384" width="9.140625" style="8"/>
  </cols>
  <sheetData>
    <row r="1" spans="1:14" ht="15" customHeight="1" x14ac:dyDescent="0.2">
      <c r="A1" s="510" t="s">
        <v>26</v>
      </c>
      <c r="B1" s="511"/>
      <c r="C1" s="511"/>
      <c r="D1" s="511"/>
      <c r="E1" s="511"/>
      <c r="F1" s="511"/>
      <c r="G1" s="511"/>
      <c r="H1" s="512"/>
      <c r="J1" s="180"/>
      <c r="K1" s="180"/>
    </row>
    <row r="2" spans="1:14" ht="15" customHeight="1" x14ac:dyDescent="0.2">
      <c r="A2" s="608"/>
      <c r="B2" s="609"/>
      <c r="C2" s="609"/>
      <c r="D2" s="609"/>
      <c r="E2" s="609"/>
      <c r="F2" s="609"/>
      <c r="G2" s="609"/>
      <c r="H2" s="610"/>
      <c r="I2" s="72"/>
      <c r="J2" s="72"/>
      <c r="K2" s="72"/>
      <c r="L2" s="72"/>
      <c r="M2" s="72"/>
      <c r="N2" s="72"/>
    </row>
    <row r="3" spans="1:14" s="110" customFormat="1" ht="30" customHeight="1" x14ac:dyDescent="0.2">
      <c r="A3" s="705" t="s">
        <v>222</v>
      </c>
      <c r="B3" s="706"/>
      <c r="C3" s="706"/>
      <c r="D3" s="706"/>
      <c r="E3" s="706"/>
      <c r="F3" s="706"/>
      <c r="G3" s="706"/>
      <c r="H3" s="707"/>
    </row>
    <row r="4" spans="1:14" s="110" customFormat="1" ht="18.75" customHeight="1" x14ac:dyDescent="0.2">
      <c r="A4" s="532" t="s">
        <v>386</v>
      </c>
      <c r="B4" s="533"/>
      <c r="C4" s="533"/>
      <c r="D4" s="533"/>
      <c r="E4" s="533"/>
      <c r="F4" s="533"/>
      <c r="G4" s="533"/>
      <c r="H4" s="534"/>
    </row>
    <row r="5" spans="1:14" s="110" customFormat="1" ht="18.75" customHeight="1" x14ac:dyDescent="0.2">
      <c r="A5" s="535"/>
      <c r="B5" s="536"/>
      <c r="C5" s="536"/>
      <c r="D5" s="536"/>
      <c r="E5" s="536"/>
      <c r="F5" s="536"/>
      <c r="G5" s="536"/>
      <c r="H5" s="537"/>
    </row>
    <row r="6" spans="1:14" s="110" customFormat="1" ht="18.75" customHeight="1" x14ac:dyDescent="0.2">
      <c r="A6" s="535"/>
      <c r="B6" s="536"/>
      <c r="C6" s="536"/>
      <c r="D6" s="536"/>
      <c r="E6" s="536"/>
      <c r="F6" s="536"/>
      <c r="G6" s="536"/>
      <c r="H6" s="537"/>
    </row>
    <row r="7" spans="1:14" s="110" customFormat="1" ht="18.75" customHeight="1" x14ac:dyDescent="0.2">
      <c r="A7" s="535"/>
      <c r="B7" s="536"/>
      <c r="C7" s="536"/>
      <c r="D7" s="536"/>
      <c r="E7" s="536"/>
      <c r="F7" s="536"/>
      <c r="G7" s="536"/>
      <c r="H7" s="537"/>
    </row>
    <row r="8" spans="1:14" s="110" customFormat="1" ht="18.75" customHeight="1" x14ac:dyDescent="0.2">
      <c r="A8" s="538"/>
      <c r="B8" s="539"/>
      <c r="C8" s="539"/>
      <c r="D8" s="539"/>
      <c r="E8" s="539"/>
      <c r="F8" s="539"/>
      <c r="G8" s="539"/>
      <c r="H8" s="540"/>
    </row>
    <row r="9" spans="1:14" s="110" customFormat="1" ht="15" customHeight="1" x14ac:dyDescent="0.2">
      <c r="A9" s="72"/>
      <c r="B9" s="72"/>
      <c r="C9" s="72"/>
      <c r="D9" s="72"/>
      <c r="E9" s="72"/>
      <c r="F9" s="72"/>
      <c r="G9" s="72"/>
      <c r="H9" s="72"/>
    </row>
    <row r="10" spans="1:14" ht="15" customHeight="1" x14ac:dyDescent="0.2">
      <c r="A10" s="181"/>
      <c r="B10" s="73"/>
      <c r="C10" s="73"/>
      <c r="D10" s="73"/>
      <c r="E10" s="73"/>
      <c r="F10" s="130"/>
      <c r="G10" s="55"/>
    </row>
    <row r="11" spans="1:14" x14ac:dyDescent="0.2">
      <c r="A11" s="143"/>
      <c r="B11" s="73"/>
      <c r="C11" s="73"/>
      <c r="D11" s="73"/>
      <c r="E11" s="73"/>
      <c r="F11" s="130"/>
      <c r="G11" s="13"/>
    </row>
    <row r="12" spans="1:14" x14ac:dyDescent="0.2">
      <c r="F12" s="110"/>
      <c r="G12" s="13"/>
    </row>
    <row r="13" spans="1:14" ht="60" customHeight="1" x14ac:dyDescent="0.2">
      <c r="F13" s="110"/>
      <c r="G13" s="13"/>
    </row>
    <row r="14" spans="1:14" x14ac:dyDescent="0.2">
      <c r="F14" s="110"/>
      <c r="G14" s="13"/>
    </row>
    <row r="15" spans="1:14" x14ac:dyDescent="0.2">
      <c r="F15" s="110"/>
      <c r="G15" s="54"/>
    </row>
    <row r="16" spans="1:14" x14ac:dyDescent="0.2">
      <c r="F16" s="110"/>
      <c r="G16" s="54"/>
    </row>
    <row r="17" spans="5:19" x14ac:dyDescent="0.2">
      <c r="F17" s="110"/>
      <c r="G17" s="54"/>
    </row>
    <row r="18" spans="5:19" ht="30" customHeight="1" x14ac:dyDescent="0.2">
      <c r="F18" s="110"/>
      <c r="G18" s="54"/>
    </row>
    <row r="21" spans="5:19" x14ac:dyDescent="0.2">
      <c r="E21" s="182"/>
      <c r="J21" s="110"/>
      <c r="K21" s="110"/>
      <c r="L21" s="110"/>
      <c r="M21" s="110"/>
      <c r="N21" s="110"/>
      <c r="O21" s="173"/>
      <c r="P21" s="173"/>
      <c r="R21" s="110"/>
      <c r="S21" s="110"/>
    </row>
    <row r="54" spans="1:11" x14ac:dyDescent="0.2">
      <c r="A54" s="713" t="s">
        <v>359</v>
      </c>
      <c r="B54" s="711"/>
      <c r="C54" s="711"/>
      <c r="D54" s="712"/>
    </row>
    <row r="55" spans="1:11" ht="38.25" x14ac:dyDescent="0.2">
      <c r="A55" s="420"/>
      <c r="B55" s="500" t="s">
        <v>360</v>
      </c>
      <c r="C55" s="500" t="s">
        <v>361</v>
      </c>
      <c r="D55" s="500" t="s">
        <v>362</v>
      </c>
    </row>
    <row r="56" spans="1:11" x14ac:dyDescent="0.2">
      <c r="A56" s="500" t="s">
        <v>3</v>
      </c>
      <c r="B56" s="421">
        <v>0.78813257305773343</v>
      </c>
      <c r="C56" s="421">
        <v>0.53118317890235212</v>
      </c>
      <c r="D56" s="421">
        <v>0.2453670705630791</v>
      </c>
    </row>
    <row r="57" spans="1:11" x14ac:dyDescent="0.2">
      <c r="A57" s="501" t="s">
        <v>5</v>
      </c>
      <c r="B57" s="422">
        <v>0.75911854103343468</v>
      </c>
      <c r="C57" s="422">
        <v>0.39665653495440728</v>
      </c>
      <c r="D57" s="422">
        <v>0.17857142857142858</v>
      </c>
    </row>
    <row r="58" spans="1:11" ht="25.5" x14ac:dyDescent="0.2">
      <c r="A58" s="500" t="s">
        <v>4</v>
      </c>
      <c r="B58" s="422">
        <v>0.7803422204536411</v>
      </c>
      <c r="C58" s="422">
        <v>0.52526860326303226</v>
      </c>
      <c r="D58" s="422">
        <v>0.13768404297652209</v>
      </c>
    </row>
    <row r="59" spans="1:11" x14ac:dyDescent="0.2">
      <c r="A59" s="501" t="s">
        <v>137</v>
      </c>
      <c r="B59" s="422">
        <v>0.82775119617224879</v>
      </c>
      <c r="C59" s="422">
        <v>0.66028708133971292</v>
      </c>
      <c r="D59" s="422">
        <v>0.38277511961722488</v>
      </c>
    </row>
    <row r="60" spans="1:11" x14ac:dyDescent="0.2">
      <c r="A60" s="474"/>
      <c r="B60" s="423"/>
      <c r="C60" s="423"/>
      <c r="D60" s="423"/>
    </row>
    <row r="61" spans="1:11" x14ac:dyDescent="0.2">
      <c r="A61" s="710" t="s">
        <v>193</v>
      </c>
      <c r="B61" s="711"/>
      <c r="C61" s="711"/>
      <c r="D61" s="711"/>
      <c r="E61" s="712"/>
      <c r="F61" s="47"/>
      <c r="G61" s="47"/>
      <c r="H61" s="47"/>
    </row>
    <row r="62" spans="1:11" ht="24.75" customHeight="1" x14ac:dyDescent="0.2">
      <c r="A62" s="120"/>
      <c r="B62" s="73"/>
      <c r="C62" s="543" t="s">
        <v>312</v>
      </c>
      <c r="D62" s="543"/>
      <c r="E62" s="543"/>
    </row>
    <row r="63" spans="1:11" x14ac:dyDescent="0.2">
      <c r="A63" s="367" t="s">
        <v>192</v>
      </c>
      <c r="B63" s="368"/>
      <c r="C63" s="465">
        <v>2016</v>
      </c>
      <c r="D63" s="465">
        <v>2017</v>
      </c>
      <c r="E63" s="465">
        <v>2018</v>
      </c>
    </row>
    <row r="64" spans="1:11" x14ac:dyDescent="0.2">
      <c r="A64" s="708" t="s">
        <v>188</v>
      </c>
      <c r="B64" s="459" t="s">
        <v>11</v>
      </c>
      <c r="C64" s="149">
        <v>0.58025570107649338</v>
      </c>
      <c r="D64" s="149">
        <v>0.61031989341198101</v>
      </c>
      <c r="E64" s="149">
        <v>0.61657016940163278</v>
      </c>
      <c r="H64" s="502"/>
      <c r="I64" s="502"/>
      <c r="J64" s="502"/>
      <c r="K64" s="502"/>
    </row>
    <row r="65" spans="1:11" x14ac:dyDescent="0.2">
      <c r="A65" s="709"/>
      <c r="B65" s="459" t="s">
        <v>26</v>
      </c>
      <c r="C65" s="149">
        <v>0.54166666666666663</v>
      </c>
      <c r="D65" s="149">
        <v>0.57536764705882404</v>
      </c>
      <c r="E65" s="149">
        <v>0.58339879549620322</v>
      </c>
      <c r="H65" s="502"/>
      <c r="I65" s="502"/>
      <c r="J65" s="502"/>
      <c r="K65" s="502"/>
    </row>
    <row r="66" spans="1:11" x14ac:dyDescent="0.2">
      <c r="A66" s="708" t="s">
        <v>189</v>
      </c>
      <c r="B66" s="459" t="s">
        <v>11</v>
      </c>
      <c r="C66" s="149">
        <v>0.63255511266574471</v>
      </c>
      <c r="D66" s="149">
        <v>0.65267052142755499</v>
      </c>
      <c r="E66" s="149">
        <v>0.65129024314785233</v>
      </c>
    </row>
    <row r="67" spans="1:11" x14ac:dyDescent="0.2">
      <c r="A67" s="709"/>
      <c r="B67" s="459" t="s">
        <v>26</v>
      </c>
      <c r="C67" s="149">
        <v>0.60470779220779225</v>
      </c>
      <c r="D67" s="149">
        <v>0.61502100840336105</v>
      </c>
      <c r="E67" s="149">
        <v>0.6171772715370516</v>
      </c>
    </row>
    <row r="68" spans="1:11" x14ac:dyDescent="0.2">
      <c r="A68" s="708" t="s">
        <v>190</v>
      </c>
      <c r="B68" s="459" t="s">
        <v>11</v>
      </c>
      <c r="C68" s="149">
        <v>0.77828845684535919</v>
      </c>
      <c r="D68" s="149">
        <v>0.85554995019855895</v>
      </c>
      <c r="E68" s="149">
        <v>0.88040232098547178</v>
      </c>
    </row>
    <row r="69" spans="1:11" x14ac:dyDescent="0.2">
      <c r="A69" s="709"/>
      <c r="B69" s="459" t="s">
        <v>26</v>
      </c>
      <c r="C69" s="149">
        <v>0.71509740259740262</v>
      </c>
      <c r="D69" s="149">
        <v>0.85294117647058798</v>
      </c>
      <c r="E69" s="149">
        <v>0.88609583660644142</v>
      </c>
    </row>
    <row r="70" spans="1:11" x14ac:dyDescent="0.2">
      <c r="A70" s="708" t="s">
        <v>191</v>
      </c>
      <c r="B70" s="459" t="s">
        <v>11</v>
      </c>
      <c r="C70" s="149">
        <v>0.75913799181105779</v>
      </c>
      <c r="D70" s="149">
        <v>0.78695978371945596</v>
      </c>
      <c r="E70" s="149">
        <v>0.78861100763349135</v>
      </c>
    </row>
    <row r="71" spans="1:11" x14ac:dyDescent="0.2">
      <c r="A71" s="709"/>
      <c r="B71" s="459" t="s">
        <v>26</v>
      </c>
      <c r="C71" s="149">
        <v>0.73430735930735935</v>
      </c>
      <c r="D71" s="149">
        <v>0.75997899159663895</v>
      </c>
      <c r="E71" s="149">
        <v>0.7677402461377324</v>
      </c>
    </row>
    <row r="73" spans="1:11" x14ac:dyDescent="0.2">
      <c r="A73" s="8" t="s">
        <v>187</v>
      </c>
    </row>
    <row r="74" spans="1:11" x14ac:dyDescent="0.2">
      <c r="A74" s="8" t="s">
        <v>231</v>
      </c>
      <c r="H74" s="10" t="s">
        <v>31</v>
      </c>
    </row>
  </sheetData>
  <mergeCells count="11">
    <mergeCell ref="A1:H1"/>
    <mergeCell ref="A2:H2"/>
    <mergeCell ref="A3:H3"/>
    <mergeCell ref="A4:H8"/>
    <mergeCell ref="A70:A71"/>
    <mergeCell ref="A61:E61"/>
    <mergeCell ref="C62:E62"/>
    <mergeCell ref="A64:A65"/>
    <mergeCell ref="A66:A67"/>
    <mergeCell ref="A68:A69"/>
    <mergeCell ref="A54:D54"/>
  </mergeCells>
  <hyperlinks>
    <hyperlink ref="H74" location="Contents!A1" display="Back to Contents"/>
  </hyperlinks>
  <pageMargins left="0.25" right="0.25" top="0.75" bottom="0.75" header="0.3" footer="0.3"/>
  <pageSetup scale="72"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activeCell="I23" sqref="I23"/>
    </sheetView>
  </sheetViews>
  <sheetFormatPr defaultColWidth="9.140625" defaultRowHeight="12.75" x14ac:dyDescent="0.2"/>
  <cols>
    <col min="1" max="15" width="11.42578125" style="8" customWidth="1"/>
    <col min="16" max="16384" width="9.140625" style="8"/>
  </cols>
  <sheetData>
    <row r="1" spans="1:15" ht="15" customHeight="1" x14ac:dyDescent="0.2">
      <c r="A1" s="510" t="s">
        <v>26</v>
      </c>
      <c r="B1" s="511"/>
      <c r="C1" s="511"/>
      <c r="D1" s="511"/>
      <c r="E1" s="511"/>
      <c r="F1" s="511"/>
      <c r="G1" s="511"/>
      <c r="H1" s="511"/>
      <c r="I1" s="511"/>
      <c r="J1" s="511"/>
      <c r="K1" s="511"/>
      <c r="L1" s="511"/>
      <c r="M1" s="512"/>
    </row>
    <row r="2" spans="1:15" ht="15" customHeight="1" x14ac:dyDescent="0.2">
      <c r="A2" s="675"/>
      <c r="B2" s="676"/>
      <c r="C2" s="676"/>
      <c r="D2" s="676"/>
      <c r="E2" s="676"/>
      <c r="F2" s="676"/>
      <c r="G2" s="676"/>
      <c r="H2" s="676"/>
      <c r="I2" s="676"/>
      <c r="J2" s="676"/>
      <c r="K2" s="676"/>
      <c r="L2" s="676"/>
      <c r="M2" s="718"/>
      <c r="N2" s="72"/>
      <c r="O2" s="72"/>
    </row>
    <row r="3" spans="1:15" s="110" customFormat="1" ht="15" customHeight="1" x14ac:dyDescent="0.2">
      <c r="A3" s="510" t="s">
        <v>335</v>
      </c>
      <c r="B3" s="511"/>
      <c r="C3" s="511"/>
      <c r="D3" s="511"/>
      <c r="E3" s="511"/>
      <c r="F3" s="511"/>
      <c r="G3" s="511"/>
      <c r="H3" s="511"/>
      <c r="I3" s="511"/>
      <c r="J3" s="511"/>
      <c r="K3" s="511"/>
      <c r="L3" s="511"/>
      <c r="M3" s="512"/>
      <c r="N3" s="72"/>
    </row>
    <row r="4" spans="1:15" s="110" customFormat="1" ht="15" customHeight="1" x14ac:dyDescent="0.2">
      <c r="A4" s="532" t="s">
        <v>357</v>
      </c>
      <c r="B4" s="533"/>
      <c r="C4" s="533"/>
      <c r="D4" s="533"/>
      <c r="E4" s="533"/>
      <c r="F4" s="533"/>
      <c r="G4" s="533"/>
      <c r="H4" s="533"/>
      <c r="I4" s="533"/>
      <c r="J4" s="533"/>
      <c r="K4" s="533"/>
      <c r="L4" s="533"/>
      <c r="M4" s="534"/>
      <c r="N4" s="72"/>
    </row>
    <row r="5" spans="1:15" s="110" customFormat="1" ht="15" customHeight="1" x14ac:dyDescent="0.2">
      <c r="A5" s="535"/>
      <c r="B5" s="536"/>
      <c r="C5" s="536"/>
      <c r="D5" s="536"/>
      <c r="E5" s="536"/>
      <c r="F5" s="536"/>
      <c r="G5" s="536"/>
      <c r="H5" s="536"/>
      <c r="I5" s="536"/>
      <c r="J5" s="536"/>
      <c r="K5" s="536"/>
      <c r="L5" s="536"/>
      <c r="M5" s="537"/>
      <c r="N5" s="72"/>
    </row>
    <row r="6" spans="1:15" s="110" customFormat="1" ht="15" customHeight="1" x14ac:dyDescent="0.2">
      <c r="A6" s="535"/>
      <c r="B6" s="536"/>
      <c r="C6" s="536"/>
      <c r="D6" s="536"/>
      <c r="E6" s="536"/>
      <c r="F6" s="536"/>
      <c r="G6" s="536"/>
      <c r="H6" s="536"/>
      <c r="I6" s="536"/>
      <c r="J6" s="536"/>
      <c r="K6" s="536"/>
      <c r="L6" s="536"/>
      <c r="M6" s="537"/>
      <c r="N6" s="72"/>
    </row>
    <row r="7" spans="1:15" s="110" customFormat="1" ht="15" customHeight="1" x14ac:dyDescent="0.2">
      <c r="A7" s="535"/>
      <c r="B7" s="536"/>
      <c r="C7" s="536"/>
      <c r="D7" s="536"/>
      <c r="E7" s="536"/>
      <c r="F7" s="536"/>
      <c r="G7" s="536"/>
      <c r="H7" s="536"/>
      <c r="I7" s="536"/>
      <c r="J7" s="536"/>
      <c r="K7" s="536"/>
      <c r="L7" s="536"/>
      <c r="M7" s="537"/>
      <c r="N7" s="72"/>
    </row>
    <row r="8" spans="1:15" s="110" customFormat="1" ht="15" customHeight="1" x14ac:dyDescent="0.2">
      <c r="A8" s="538"/>
      <c r="B8" s="539"/>
      <c r="C8" s="539"/>
      <c r="D8" s="539"/>
      <c r="E8" s="539"/>
      <c r="F8" s="539"/>
      <c r="G8" s="539"/>
      <c r="H8" s="539"/>
      <c r="I8" s="539"/>
      <c r="J8" s="539"/>
      <c r="K8" s="539"/>
      <c r="L8" s="539"/>
      <c r="M8" s="540"/>
      <c r="N8" s="72"/>
    </row>
    <row r="9" spans="1:15" ht="15" customHeight="1" thickBot="1" x14ac:dyDescent="0.25">
      <c r="I9" s="42"/>
    </row>
    <row r="10" spans="1:15" ht="15" customHeight="1" thickBot="1" x14ac:dyDescent="0.25">
      <c r="C10" s="717" t="s">
        <v>196</v>
      </c>
      <c r="D10" s="717"/>
      <c r="E10" s="717"/>
      <c r="F10" s="717"/>
      <c r="G10" s="717"/>
      <c r="H10" s="717" t="s">
        <v>37</v>
      </c>
      <c r="I10" s="717"/>
      <c r="J10" s="717"/>
      <c r="K10" s="717"/>
    </row>
    <row r="11" spans="1:15" ht="25.5" customHeight="1" x14ac:dyDescent="0.2">
      <c r="A11" s="475" t="s">
        <v>6</v>
      </c>
      <c r="B11" s="296" t="s">
        <v>232</v>
      </c>
      <c r="C11" s="298" t="s">
        <v>15</v>
      </c>
      <c r="D11" s="294" t="s">
        <v>3</v>
      </c>
      <c r="E11" s="295" t="s">
        <v>5</v>
      </c>
      <c r="F11" s="503" t="s">
        <v>4</v>
      </c>
      <c r="G11" s="294" t="s">
        <v>16</v>
      </c>
      <c r="H11" s="301" t="s">
        <v>3</v>
      </c>
      <c r="I11" s="302" t="s">
        <v>5</v>
      </c>
      <c r="J11" s="504" t="s">
        <v>4</v>
      </c>
      <c r="K11" s="303" t="s">
        <v>16</v>
      </c>
    </row>
    <row r="12" spans="1:15" x14ac:dyDescent="0.2">
      <c r="A12" s="715">
        <v>2000</v>
      </c>
      <c r="B12" s="203" t="s">
        <v>17</v>
      </c>
      <c r="C12" s="250">
        <f>SUM(D12:G12)</f>
        <v>15233</v>
      </c>
      <c r="D12" s="77">
        <v>11379</v>
      </c>
      <c r="E12" s="77">
        <v>652</v>
      </c>
      <c r="F12" s="77">
        <v>2584</v>
      </c>
      <c r="G12" s="77">
        <v>618</v>
      </c>
      <c r="H12" s="304">
        <f>D12/C12</f>
        <v>0.74699665200551435</v>
      </c>
      <c r="I12" s="299">
        <f>E12/C12</f>
        <v>4.2801811855839297E-2</v>
      </c>
      <c r="J12" s="299">
        <f>F12/C12</f>
        <v>0.16963172060657783</v>
      </c>
      <c r="K12" s="278">
        <f>G12/C12</f>
        <v>4.0569815532068537E-2</v>
      </c>
    </row>
    <row r="13" spans="1:15" ht="15" customHeight="1" x14ac:dyDescent="0.2">
      <c r="A13" s="716"/>
      <c r="B13" s="204" t="s">
        <v>18</v>
      </c>
      <c r="C13" s="405">
        <f>SUM(D13:G13)</f>
        <v>12221</v>
      </c>
      <c r="D13" s="406">
        <v>8455</v>
      </c>
      <c r="E13" s="406">
        <v>757</v>
      </c>
      <c r="F13" s="406">
        <v>2648</v>
      </c>
      <c r="G13" s="407">
        <v>361</v>
      </c>
      <c r="H13" s="305">
        <f t="shared" ref="H13:H14" si="0">D13/C13</f>
        <v>0.69184191146387364</v>
      </c>
      <c r="I13" s="300">
        <f t="shared" ref="I13:I14" si="1">E13/C13</f>
        <v>6.1942557892152854E-2</v>
      </c>
      <c r="J13" s="300">
        <f t="shared" ref="J13:J14" si="2">F13/C13</f>
        <v>0.21667621307585305</v>
      </c>
      <c r="K13" s="280">
        <f t="shared" ref="K13:K14" si="3">G13/C13</f>
        <v>2.9539317568120449E-2</v>
      </c>
    </row>
    <row r="14" spans="1:15" x14ac:dyDescent="0.2">
      <c r="A14" s="714">
        <v>2018</v>
      </c>
      <c r="B14" s="297" t="s">
        <v>17</v>
      </c>
      <c r="C14" s="250">
        <f>SUM(D14:G14)</f>
        <v>14543</v>
      </c>
      <c r="D14" s="77">
        <v>8563</v>
      </c>
      <c r="E14" s="77">
        <v>2084</v>
      </c>
      <c r="F14" s="77">
        <v>2589</v>
      </c>
      <c r="G14" s="403">
        <v>1307</v>
      </c>
      <c r="H14" s="400">
        <f t="shared" si="0"/>
        <v>0.58880561094684725</v>
      </c>
      <c r="I14" s="299">
        <f t="shared" si="1"/>
        <v>0.14329918173691811</v>
      </c>
      <c r="J14" s="299">
        <f t="shared" si="2"/>
        <v>0.17802379151481812</v>
      </c>
      <c r="K14" s="278">
        <f t="shared" si="3"/>
        <v>8.9871415801416485E-2</v>
      </c>
      <c r="L14" s="99"/>
    </row>
    <row r="15" spans="1:15" ht="13.5" thickBot="1" x14ac:dyDescent="0.25">
      <c r="A15" s="714"/>
      <c r="B15" s="204" t="s">
        <v>18</v>
      </c>
      <c r="C15" s="266">
        <f>SUM(D15:G15)</f>
        <v>15769</v>
      </c>
      <c r="D15" s="402">
        <v>7859</v>
      </c>
      <c r="E15" s="402">
        <v>3779</v>
      </c>
      <c r="F15" s="402">
        <v>3303</v>
      </c>
      <c r="G15" s="404">
        <v>828</v>
      </c>
      <c r="H15" s="401">
        <f>D15/C15</f>
        <v>0.49838290316443656</v>
      </c>
      <c r="I15" s="306">
        <f>E15/C15</f>
        <v>0.23964740947428498</v>
      </c>
      <c r="J15" s="306">
        <f>F15/C15</f>
        <v>0.20946160187710064</v>
      </c>
      <c r="K15" s="307">
        <f>G15/C15</f>
        <v>5.2508085484177819E-2</v>
      </c>
    </row>
    <row r="16" spans="1:15" x14ac:dyDescent="0.2">
      <c r="H16" s="73"/>
    </row>
    <row r="19" ht="12.75" customHeight="1" x14ac:dyDescent="0.2"/>
    <row r="35" spans="1:12" x14ac:dyDescent="0.2">
      <c r="A35" s="8" t="s">
        <v>181</v>
      </c>
      <c r="L35" s="10" t="s">
        <v>31</v>
      </c>
    </row>
  </sheetData>
  <mergeCells count="8">
    <mergeCell ref="A14:A15"/>
    <mergeCell ref="A12:A13"/>
    <mergeCell ref="C10:G10"/>
    <mergeCell ref="A1:M1"/>
    <mergeCell ref="A2:M2"/>
    <mergeCell ref="A3:M3"/>
    <mergeCell ref="A4:M8"/>
    <mergeCell ref="H10:K10"/>
  </mergeCells>
  <hyperlinks>
    <hyperlink ref="L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zoomScaleNormal="100" zoomScaleSheetLayoutView="100" workbookViewId="0">
      <selection activeCell="J29" sqref="J29"/>
    </sheetView>
  </sheetViews>
  <sheetFormatPr defaultColWidth="9.140625" defaultRowHeight="15" x14ac:dyDescent="0.25"/>
  <cols>
    <col min="1" max="9" width="11.7109375" style="8" customWidth="1"/>
    <col min="10" max="13" width="9.140625" style="8"/>
    <col min="14" max="14" width="10.85546875" style="8" customWidth="1"/>
    <col min="15" max="15" width="9.140625" style="8"/>
    <col min="16" max="16384" width="9.140625" style="184"/>
  </cols>
  <sheetData>
    <row r="1" spans="1:16" ht="15" customHeight="1" x14ac:dyDescent="0.25">
      <c r="A1" s="510" t="s">
        <v>26</v>
      </c>
      <c r="B1" s="511"/>
      <c r="C1" s="511"/>
      <c r="D1" s="511"/>
      <c r="E1" s="511"/>
      <c r="F1" s="511"/>
      <c r="G1" s="511"/>
      <c r="H1" s="511"/>
      <c r="I1" s="512"/>
      <c r="K1" s="110"/>
    </row>
    <row r="2" spans="1:16" ht="15" customHeight="1" x14ac:dyDescent="0.25">
      <c r="A2" s="608"/>
      <c r="B2" s="609"/>
      <c r="C2" s="609"/>
      <c r="D2" s="609"/>
      <c r="E2" s="609"/>
      <c r="F2" s="609"/>
      <c r="G2" s="609"/>
      <c r="H2" s="609"/>
      <c r="I2" s="609"/>
      <c r="J2" s="207"/>
      <c r="K2" s="207"/>
    </row>
    <row r="3" spans="1:16" s="7" customFormat="1" ht="15" customHeight="1" x14ac:dyDescent="0.25">
      <c r="A3" s="510" t="s">
        <v>244</v>
      </c>
      <c r="B3" s="511"/>
      <c r="C3" s="511"/>
      <c r="D3" s="511"/>
      <c r="E3" s="511"/>
      <c r="F3" s="511"/>
      <c r="G3" s="511"/>
      <c r="H3" s="511"/>
      <c r="I3" s="512"/>
      <c r="J3" s="363"/>
      <c r="K3" s="72"/>
      <c r="L3" s="72"/>
      <c r="M3" s="72"/>
      <c r="N3" s="72"/>
      <c r="O3" s="110"/>
    </row>
    <row r="4" spans="1:16" s="7" customFormat="1" ht="15" customHeight="1" x14ac:dyDescent="0.25">
      <c r="A4" s="532" t="s">
        <v>311</v>
      </c>
      <c r="B4" s="533"/>
      <c r="C4" s="533"/>
      <c r="D4" s="533"/>
      <c r="E4" s="533"/>
      <c r="F4" s="533"/>
      <c r="G4" s="533"/>
      <c r="H4" s="533"/>
      <c r="I4" s="534"/>
      <c r="J4" s="205"/>
      <c r="K4" s="72"/>
      <c r="L4" s="110"/>
      <c r="M4" s="110"/>
      <c r="N4" s="110"/>
      <c r="O4" s="110"/>
    </row>
    <row r="5" spans="1:16" s="7" customFormat="1" ht="15" customHeight="1" x14ac:dyDescent="0.25">
      <c r="A5" s="535"/>
      <c r="B5" s="536"/>
      <c r="C5" s="536"/>
      <c r="D5" s="536"/>
      <c r="E5" s="536"/>
      <c r="F5" s="536"/>
      <c r="G5" s="536"/>
      <c r="H5" s="536"/>
      <c r="I5" s="537"/>
      <c r="J5" s="205"/>
      <c r="K5" s="72"/>
      <c r="L5" s="110"/>
      <c r="M5" s="110"/>
      <c r="N5" s="110"/>
      <c r="O5" s="110"/>
    </row>
    <row r="6" spans="1:16" s="7" customFormat="1" ht="15" customHeight="1" x14ac:dyDescent="0.25">
      <c r="A6" s="535"/>
      <c r="B6" s="536"/>
      <c r="C6" s="536"/>
      <c r="D6" s="536"/>
      <c r="E6" s="536"/>
      <c r="F6" s="536"/>
      <c r="G6" s="536"/>
      <c r="H6" s="536"/>
      <c r="I6" s="537"/>
      <c r="J6" s="205"/>
      <c r="K6" s="72"/>
      <c r="L6" s="110"/>
      <c r="M6" s="110"/>
      <c r="N6" s="110"/>
      <c r="O6" s="110"/>
    </row>
    <row r="7" spans="1:16" s="7" customFormat="1" ht="15" customHeight="1" x14ac:dyDescent="0.25">
      <c r="A7" s="535"/>
      <c r="B7" s="536"/>
      <c r="C7" s="536"/>
      <c r="D7" s="536"/>
      <c r="E7" s="536"/>
      <c r="F7" s="536"/>
      <c r="G7" s="536"/>
      <c r="H7" s="536"/>
      <c r="I7" s="537"/>
      <c r="J7" s="205"/>
      <c r="K7" s="72"/>
      <c r="L7" s="8"/>
      <c r="M7" s="8"/>
      <c r="N7" s="8"/>
      <c r="O7" s="8"/>
      <c r="P7" s="184"/>
    </row>
    <row r="8" spans="1:16" s="7" customFormat="1" ht="15" customHeight="1" x14ac:dyDescent="0.25">
      <c r="A8" s="538"/>
      <c r="B8" s="539"/>
      <c r="C8" s="539"/>
      <c r="D8" s="539"/>
      <c r="E8" s="539"/>
      <c r="F8" s="539"/>
      <c r="G8" s="539"/>
      <c r="H8" s="539"/>
      <c r="I8" s="540"/>
      <c r="J8" s="205"/>
      <c r="K8" s="72"/>
      <c r="L8" s="8"/>
      <c r="M8" s="8"/>
      <c r="N8" s="8"/>
      <c r="O8" s="8"/>
      <c r="P8" s="184"/>
    </row>
    <row r="9" spans="1:16" s="7" customFormat="1" ht="15" customHeight="1" thickBot="1" x14ac:dyDescent="0.3">
      <c r="A9" s="463"/>
      <c r="B9" s="463"/>
      <c r="C9" s="463"/>
      <c r="D9" s="463"/>
      <c r="E9" s="463"/>
      <c r="F9" s="463"/>
      <c r="G9" s="463"/>
      <c r="H9" s="463"/>
      <c r="I9" s="463"/>
      <c r="J9" s="205"/>
      <c r="K9" s="72"/>
      <c r="L9" s="8"/>
      <c r="M9" s="8"/>
      <c r="N9" s="8"/>
      <c r="O9" s="8"/>
      <c r="P9" s="184"/>
    </row>
    <row r="10" spans="1:16" s="8" customFormat="1" ht="26.25" customHeight="1" x14ac:dyDescent="0.2">
      <c r="A10" s="721" t="s">
        <v>6</v>
      </c>
      <c r="B10" s="722" t="s">
        <v>232</v>
      </c>
      <c r="C10" s="723" t="s">
        <v>15</v>
      </c>
      <c r="D10" s="719" t="s">
        <v>15</v>
      </c>
      <c r="E10" s="720"/>
      <c r="F10" s="719" t="s">
        <v>3</v>
      </c>
      <c r="G10" s="720"/>
      <c r="H10" s="719" t="s">
        <v>5</v>
      </c>
      <c r="I10" s="720"/>
      <c r="J10" s="719" t="s">
        <v>4</v>
      </c>
      <c r="K10" s="720"/>
      <c r="L10" s="719" t="s">
        <v>16</v>
      </c>
      <c r="M10" s="720"/>
    </row>
    <row r="11" spans="1:16" s="8" customFormat="1" ht="12.75" x14ac:dyDescent="0.2">
      <c r="A11" s="721"/>
      <c r="B11" s="722"/>
      <c r="C11" s="724"/>
      <c r="D11" s="69" t="s">
        <v>2</v>
      </c>
      <c r="E11" s="70" t="s">
        <v>1</v>
      </c>
      <c r="F11" s="69" t="s">
        <v>2</v>
      </c>
      <c r="G11" s="70" t="s">
        <v>1</v>
      </c>
      <c r="H11" s="69" t="s">
        <v>2</v>
      </c>
      <c r="I11" s="70" t="s">
        <v>1</v>
      </c>
      <c r="J11" s="69" t="s">
        <v>2</v>
      </c>
      <c r="K11" s="70" t="s">
        <v>1</v>
      </c>
      <c r="L11" s="69" t="s">
        <v>2</v>
      </c>
      <c r="M11" s="70" t="s">
        <v>1</v>
      </c>
    </row>
    <row r="12" spans="1:16" s="8" customFormat="1" ht="12.75" x14ac:dyDescent="0.2">
      <c r="A12" s="733">
        <v>2016</v>
      </c>
      <c r="B12" s="203" t="s">
        <v>17</v>
      </c>
      <c r="C12" s="188">
        <v>27044</v>
      </c>
      <c r="D12" s="188">
        <v>16963</v>
      </c>
      <c r="E12" s="189">
        <v>10081</v>
      </c>
      <c r="F12" s="190">
        <v>8945</v>
      </c>
      <c r="G12" s="191">
        <v>5201</v>
      </c>
      <c r="H12" s="190">
        <v>2769</v>
      </c>
      <c r="I12" s="191">
        <v>1551</v>
      </c>
      <c r="J12" s="190">
        <v>4081</v>
      </c>
      <c r="K12" s="191">
        <v>1913</v>
      </c>
      <c r="L12" s="188">
        <v>1168</v>
      </c>
      <c r="M12" s="189">
        <v>1416</v>
      </c>
    </row>
    <row r="13" spans="1:16" s="8" customFormat="1" ht="12.75" x14ac:dyDescent="0.2">
      <c r="A13" s="733"/>
      <c r="B13" s="204" t="s">
        <v>18</v>
      </c>
      <c r="C13" s="187">
        <v>12419</v>
      </c>
      <c r="D13" s="187">
        <v>7295</v>
      </c>
      <c r="E13" s="192">
        <v>5124</v>
      </c>
      <c r="F13" s="193">
        <v>4014</v>
      </c>
      <c r="G13" s="194">
        <v>2870</v>
      </c>
      <c r="H13" s="193">
        <v>1426</v>
      </c>
      <c r="I13" s="194">
        <v>1092</v>
      </c>
      <c r="J13" s="193">
        <v>1553</v>
      </c>
      <c r="K13" s="194">
        <v>894</v>
      </c>
      <c r="L13" s="195">
        <v>302</v>
      </c>
      <c r="M13" s="196">
        <v>268</v>
      </c>
    </row>
    <row r="14" spans="1:16" s="8" customFormat="1" ht="12.75" x14ac:dyDescent="0.2">
      <c r="A14" s="714">
        <v>2017</v>
      </c>
      <c r="B14" s="203" t="s">
        <v>17</v>
      </c>
      <c r="C14" s="188">
        <v>26507</v>
      </c>
      <c r="D14" s="188">
        <v>16740</v>
      </c>
      <c r="E14" s="189">
        <v>9767</v>
      </c>
      <c r="F14" s="190">
        <v>8700</v>
      </c>
      <c r="G14" s="191">
        <v>5048</v>
      </c>
      <c r="H14" s="190">
        <v>3009</v>
      </c>
      <c r="I14" s="191">
        <v>1658</v>
      </c>
      <c r="J14" s="190">
        <v>3915</v>
      </c>
      <c r="K14" s="191">
        <v>1896</v>
      </c>
      <c r="L14" s="188">
        <v>717</v>
      </c>
      <c r="M14" s="189">
        <v>856</v>
      </c>
      <c r="O14" s="408"/>
      <c r="P14" s="408"/>
    </row>
    <row r="15" spans="1:16" s="8" customFormat="1" ht="13.5" thickBot="1" x14ac:dyDescent="0.25">
      <c r="A15" s="714"/>
      <c r="B15" s="204" t="s">
        <v>18</v>
      </c>
      <c r="C15" s="197">
        <v>12786</v>
      </c>
      <c r="D15" s="197">
        <v>7490</v>
      </c>
      <c r="E15" s="198">
        <v>5296</v>
      </c>
      <c r="F15" s="199">
        <v>3956</v>
      </c>
      <c r="G15" s="200">
        <v>2838</v>
      </c>
      <c r="H15" s="199">
        <v>1580</v>
      </c>
      <c r="I15" s="200">
        <v>1266</v>
      </c>
      <c r="J15" s="199">
        <v>1661</v>
      </c>
      <c r="K15" s="200">
        <v>921</v>
      </c>
      <c r="L15" s="201">
        <v>110</v>
      </c>
      <c r="M15" s="202">
        <v>108</v>
      </c>
      <c r="O15" s="408"/>
      <c r="P15" s="408"/>
    </row>
    <row r="16" spans="1:16" s="8" customFormat="1" ht="12.75" x14ac:dyDescent="0.2">
      <c r="A16" s="715">
        <v>2018</v>
      </c>
      <c r="B16" s="203" t="s">
        <v>17</v>
      </c>
      <c r="C16" s="188">
        <v>27234</v>
      </c>
      <c r="D16" s="188">
        <v>17468</v>
      </c>
      <c r="E16" s="189">
        <v>9766</v>
      </c>
      <c r="F16" s="190">
        <v>9124</v>
      </c>
      <c r="G16" s="191">
        <v>5144</v>
      </c>
      <c r="H16" s="190">
        <v>3295</v>
      </c>
      <c r="I16" s="191">
        <v>1734</v>
      </c>
      <c r="J16" s="190">
        <v>3924</v>
      </c>
      <c r="K16" s="191">
        <v>1847</v>
      </c>
      <c r="L16" s="188">
        <v>712</v>
      </c>
      <c r="M16" s="189">
        <v>708</v>
      </c>
    </row>
    <row r="17" spans="1:13" s="8" customFormat="1" ht="12.75" x14ac:dyDescent="0.2">
      <c r="A17" s="716"/>
      <c r="B17" s="204" t="s">
        <v>18</v>
      </c>
      <c r="C17" s="187">
        <v>12842</v>
      </c>
      <c r="D17" s="187">
        <v>7708</v>
      </c>
      <c r="E17" s="192">
        <v>5134</v>
      </c>
      <c r="F17" s="193">
        <v>3842</v>
      </c>
      <c r="G17" s="194">
        <v>2587</v>
      </c>
      <c r="H17" s="193">
        <v>1731</v>
      </c>
      <c r="I17" s="194">
        <v>1343</v>
      </c>
      <c r="J17" s="193">
        <v>1808</v>
      </c>
      <c r="K17" s="194">
        <v>953</v>
      </c>
      <c r="L17" s="195">
        <v>154</v>
      </c>
      <c r="M17" s="196">
        <v>105</v>
      </c>
    </row>
    <row r="18" spans="1:13" s="8" customFormat="1" ht="12.75" x14ac:dyDescent="0.2">
      <c r="A18" s="381"/>
      <c r="B18" s="382"/>
      <c r="C18" s="383"/>
      <c r="D18" s="383"/>
      <c r="E18" s="383"/>
      <c r="F18" s="384"/>
      <c r="G18" s="384"/>
      <c r="H18" s="384"/>
      <c r="I18" s="384"/>
      <c r="J18" s="384"/>
      <c r="K18" s="384"/>
      <c r="L18" s="385"/>
      <c r="M18" s="385"/>
    </row>
    <row r="19" spans="1:13" s="8" customFormat="1" ht="12.75" x14ac:dyDescent="0.2">
      <c r="F19" s="361"/>
      <c r="G19" s="361"/>
    </row>
    <row r="28" spans="1:13" ht="15" customHeight="1" x14ac:dyDescent="0.25"/>
    <row r="35" spans="1:11" ht="15" customHeight="1" x14ac:dyDescent="0.25"/>
    <row r="36" spans="1:11" x14ac:dyDescent="0.25">
      <c r="A36" s="731" t="s">
        <v>26</v>
      </c>
      <c r="B36" s="732"/>
      <c r="C36" s="476" t="s">
        <v>2</v>
      </c>
      <c r="D36" s="476" t="s">
        <v>1</v>
      </c>
    </row>
    <row r="37" spans="1:11" x14ac:dyDescent="0.25">
      <c r="A37" s="727" t="s">
        <v>3</v>
      </c>
      <c r="B37" s="308" t="s">
        <v>56</v>
      </c>
      <c r="C37" s="359">
        <f>$F16/(F16+G16)</f>
        <v>0.63947294645360242</v>
      </c>
      <c r="D37" s="359">
        <f>$G16/(F16+G16)</f>
        <v>0.36052705354639752</v>
      </c>
      <c r="E37" s="211"/>
    </row>
    <row r="38" spans="1:11" x14ac:dyDescent="0.25">
      <c r="A38" s="728"/>
      <c r="B38" s="309" t="s">
        <v>57</v>
      </c>
      <c r="C38" s="359">
        <f>$F17/(F17+G17)</f>
        <v>0.59760460413750194</v>
      </c>
      <c r="D38" s="359">
        <f>$G17/(F17+G17)</f>
        <v>0.40239539586249806</v>
      </c>
      <c r="E38" s="211"/>
    </row>
    <row r="39" spans="1:11" x14ac:dyDescent="0.25">
      <c r="A39" s="725" t="s">
        <v>5</v>
      </c>
      <c r="B39" s="308" t="s">
        <v>56</v>
      </c>
      <c r="C39" s="359">
        <f>$H16/(H16+I16)</f>
        <v>0.6551998409226486</v>
      </c>
      <c r="D39" s="359">
        <f>$I16/(H16+I16)</f>
        <v>0.34480015907735134</v>
      </c>
      <c r="E39" s="211"/>
    </row>
    <row r="40" spans="1:11" x14ac:dyDescent="0.25">
      <c r="A40" s="726"/>
      <c r="B40" s="309" t="s">
        <v>57</v>
      </c>
      <c r="C40" s="359">
        <f>$H17/(H17+I17)</f>
        <v>0.56310995445673395</v>
      </c>
      <c r="D40" s="359">
        <f>$I17/(H17+I17)</f>
        <v>0.4368900455432661</v>
      </c>
      <c r="E40" s="211"/>
    </row>
    <row r="41" spans="1:11" ht="15" customHeight="1" x14ac:dyDescent="0.25">
      <c r="A41" s="727" t="s">
        <v>4</v>
      </c>
      <c r="B41" s="308" t="s">
        <v>56</v>
      </c>
      <c r="C41" s="359">
        <f>$H16/(H16+I16)</f>
        <v>0.6551998409226486</v>
      </c>
      <c r="D41" s="359">
        <f>$I16/(H16+I16)</f>
        <v>0.34480015907735134</v>
      </c>
      <c r="E41" s="211"/>
    </row>
    <row r="42" spans="1:11" x14ac:dyDescent="0.25">
      <c r="A42" s="728"/>
      <c r="B42" s="309" t="s">
        <v>57</v>
      </c>
      <c r="C42" s="359">
        <f>$H17/(H17+I17)</f>
        <v>0.56310995445673395</v>
      </c>
      <c r="D42" s="359">
        <f>$I17/(H17+I17)</f>
        <v>0.4368900455432661</v>
      </c>
      <c r="E42" s="211"/>
      <c r="I42" s="73"/>
      <c r="J42" s="73"/>
      <c r="K42" s="73"/>
    </row>
    <row r="43" spans="1:11" x14ac:dyDescent="0.25">
      <c r="A43" s="729" t="s">
        <v>137</v>
      </c>
      <c r="B43" s="308" t="s">
        <v>56</v>
      </c>
      <c r="C43" s="359">
        <f>$L16/(L16+M16)</f>
        <v>0.50140845070422535</v>
      </c>
      <c r="D43" s="359">
        <f>$M16/(L16+M16)</f>
        <v>0.49859154929577465</v>
      </c>
      <c r="E43" s="211"/>
      <c r="I43" s="73"/>
      <c r="J43" s="73"/>
      <c r="K43" s="73"/>
    </row>
    <row r="44" spans="1:11" x14ac:dyDescent="0.25">
      <c r="A44" s="730"/>
      <c r="B44" s="310" t="s">
        <v>57</v>
      </c>
      <c r="C44" s="359">
        <f>$L17/(L17+M17)</f>
        <v>0.59459459459459463</v>
      </c>
      <c r="D44" s="359">
        <f>$M17/(L17+M17)</f>
        <v>0.40540540540540543</v>
      </c>
      <c r="E44" s="211"/>
    </row>
    <row r="46" spans="1:11" x14ac:dyDescent="0.25">
      <c r="A46" s="8" t="s">
        <v>181</v>
      </c>
      <c r="K46" s="362" t="s">
        <v>31</v>
      </c>
    </row>
    <row r="50" spans="1:1" x14ac:dyDescent="0.25">
      <c r="A50" s="336"/>
    </row>
  </sheetData>
  <mergeCells count="20">
    <mergeCell ref="A39:A40"/>
    <mergeCell ref="A41:A42"/>
    <mergeCell ref="A43:A44"/>
    <mergeCell ref="A1:I1"/>
    <mergeCell ref="A2:I2"/>
    <mergeCell ref="A3:I3"/>
    <mergeCell ref="A4:I8"/>
    <mergeCell ref="A36:B36"/>
    <mergeCell ref="A37:A38"/>
    <mergeCell ref="A16:A17"/>
    <mergeCell ref="A12:A13"/>
    <mergeCell ref="A14:A15"/>
    <mergeCell ref="L10:M10"/>
    <mergeCell ref="F10:G10"/>
    <mergeCell ref="J10:K10"/>
    <mergeCell ref="H10:I10"/>
    <mergeCell ref="A10:A11"/>
    <mergeCell ref="B10:B11"/>
    <mergeCell ref="C10:C11"/>
    <mergeCell ref="D10:E10"/>
  </mergeCells>
  <hyperlinks>
    <hyperlink ref="K46"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zoomScaleSheetLayoutView="100" workbookViewId="0">
      <selection activeCell="F49" sqref="F49"/>
    </sheetView>
  </sheetViews>
  <sheetFormatPr defaultRowHeight="15" x14ac:dyDescent="0.25"/>
  <cols>
    <col min="1" max="1" width="38.28515625" style="8" customWidth="1"/>
    <col min="2" max="2" width="12.85546875" style="8" customWidth="1"/>
    <col min="3" max="3" width="14.28515625" style="8" customWidth="1"/>
    <col min="4" max="4" width="15.42578125" style="8" customWidth="1"/>
    <col min="5" max="5" width="13.28515625" style="8" customWidth="1"/>
    <col min="6" max="6" width="14.140625" style="8" customWidth="1"/>
    <col min="7" max="7" width="14.7109375" style="8" customWidth="1"/>
    <col min="8" max="8" width="14" style="8" customWidth="1"/>
    <col min="9" max="9" width="14.7109375" style="8" customWidth="1"/>
    <col min="10" max="10" width="14" style="8" customWidth="1"/>
    <col min="11"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34" t="s">
        <v>26</v>
      </c>
      <c r="B1" s="735"/>
      <c r="C1" s="735"/>
      <c r="D1" s="735"/>
      <c r="E1" s="735"/>
      <c r="F1" s="735"/>
      <c r="G1" s="736"/>
      <c r="I1" s="11"/>
      <c r="J1" s="11"/>
      <c r="K1" s="4"/>
      <c r="L1" s="4"/>
    </row>
    <row r="2" spans="1:22" ht="15" customHeight="1" x14ac:dyDescent="0.25">
      <c r="A2" s="608"/>
      <c r="B2" s="609"/>
      <c r="C2" s="609"/>
      <c r="D2" s="609"/>
      <c r="E2" s="609"/>
      <c r="F2" s="609"/>
      <c r="G2" s="609"/>
      <c r="H2" s="72"/>
      <c r="I2" s="72"/>
      <c r="J2" s="72"/>
      <c r="K2" s="5"/>
      <c r="L2" s="5"/>
    </row>
    <row r="3" spans="1:22" s="7" customFormat="1" ht="15" customHeight="1" x14ac:dyDescent="0.25">
      <c r="A3" s="734" t="s">
        <v>299</v>
      </c>
      <c r="B3" s="735"/>
      <c r="C3" s="735"/>
      <c r="D3" s="735"/>
      <c r="E3" s="735"/>
      <c r="F3" s="735"/>
      <c r="G3" s="736"/>
      <c r="H3" s="206"/>
      <c r="I3" s="72"/>
      <c r="J3" s="72"/>
      <c r="K3" s="5"/>
      <c r="L3" s="5"/>
    </row>
    <row r="4" spans="1:22" s="7" customFormat="1" ht="15" customHeight="1" x14ac:dyDescent="0.25">
      <c r="A4" s="659" t="s">
        <v>336</v>
      </c>
      <c r="B4" s="659"/>
      <c r="C4" s="659"/>
      <c r="D4" s="659"/>
      <c r="E4" s="659"/>
      <c r="F4" s="659"/>
      <c r="G4" s="659"/>
      <c r="H4" s="205"/>
      <c r="I4" s="72"/>
      <c r="J4" s="72"/>
      <c r="K4" s="5"/>
      <c r="L4" s="5"/>
    </row>
    <row r="5" spans="1:22" s="7" customFormat="1" ht="15" customHeight="1" x14ac:dyDescent="0.25">
      <c r="A5" s="659"/>
      <c r="B5" s="659"/>
      <c r="C5" s="659"/>
      <c r="D5" s="659"/>
      <c r="E5" s="659"/>
      <c r="F5" s="659"/>
      <c r="G5" s="659"/>
      <c r="H5" s="205"/>
      <c r="I5" s="72"/>
      <c r="J5" s="72"/>
      <c r="K5" s="5"/>
      <c r="L5" s="5"/>
    </row>
    <row r="6" spans="1:22" s="7" customFormat="1" ht="15" customHeight="1" x14ac:dyDescent="0.25">
      <c r="A6" s="659"/>
      <c r="B6" s="659"/>
      <c r="C6" s="659"/>
      <c r="D6" s="659"/>
      <c r="E6" s="659"/>
      <c r="F6" s="659"/>
      <c r="G6" s="659"/>
      <c r="H6" s="205"/>
      <c r="I6" s="72"/>
      <c r="J6" s="72"/>
      <c r="K6" s="5"/>
      <c r="L6" s="5"/>
    </row>
    <row r="7" spans="1:22" s="7" customFormat="1" ht="15" customHeight="1" x14ac:dyDescent="0.25">
      <c r="A7" s="659"/>
      <c r="B7" s="659"/>
      <c r="C7" s="659"/>
      <c r="D7" s="659"/>
      <c r="E7" s="659"/>
      <c r="F7" s="659"/>
      <c r="G7" s="659"/>
      <c r="H7" s="205"/>
      <c r="I7" s="72"/>
      <c r="J7" s="72"/>
      <c r="K7" s="5"/>
      <c r="L7" s="5"/>
    </row>
    <row r="8" spans="1:22" s="7" customFormat="1" ht="15" customHeight="1" x14ac:dyDescent="0.25">
      <c r="A8" s="659"/>
      <c r="B8" s="659"/>
      <c r="C8" s="659"/>
      <c r="D8" s="659"/>
      <c r="E8" s="659"/>
      <c r="F8" s="659"/>
      <c r="G8" s="659"/>
      <c r="H8" s="205"/>
      <c r="I8" s="72"/>
      <c r="J8" s="72"/>
      <c r="K8" s="5"/>
      <c r="L8" s="5"/>
    </row>
    <row r="9" spans="1:22" s="7" customFormat="1" ht="15" customHeight="1" x14ac:dyDescent="0.25">
      <c r="A9" s="207"/>
      <c r="B9" s="207"/>
      <c r="C9" s="207"/>
      <c r="D9" s="207"/>
      <c r="E9" s="207"/>
      <c r="F9" s="207"/>
      <c r="G9" s="173"/>
      <c r="H9" s="72"/>
      <c r="I9" s="72"/>
      <c r="J9" s="72"/>
      <c r="K9" s="5"/>
      <c r="L9" s="5"/>
    </row>
    <row r="10" spans="1:22" x14ac:dyDescent="0.25">
      <c r="A10" s="21" t="s">
        <v>358</v>
      </c>
    </row>
    <row r="11" spans="1:22" x14ac:dyDescent="0.25">
      <c r="A11" s="449" t="s">
        <v>61</v>
      </c>
      <c r="B11" s="450"/>
      <c r="D11" s="451" t="s">
        <v>62</v>
      </c>
      <c r="E11" s="452"/>
      <c r="F11" s="453"/>
      <c r="K11" s="446"/>
      <c r="L11" s="446"/>
      <c r="M11" s="446"/>
      <c r="O11" s="20"/>
      <c r="P11" s="20"/>
      <c r="Q11" s="43"/>
      <c r="S11" s="42"/>
      <c r="T11" s="42"/>
      <c r="U11" s="42"/>
      <c r="V11" s="42"/>
    </row>
    <row r="12" spans="1:22" x14ac:dyDescent="0.25">
      <c r="A12" s="32" t="s">
        <v>26</v>
      </c>
      <c r="B12" s="33"/>
      <c r="D12" s="18" t="s">
        <v>298</v>
      </c>
      <c r="E12" s="67" t="s">
        <v>19</v>
      </c>
      <c r="F12" s="58" t="s">
        <v>153</v>
      </c>
      <c r="G12" s="110"/>
      <c r="I12" s="505"/>
      <c r="J12" s="506"/>
      <c r="K12" s="448"/>
      <c r="L12" s="447"/>
      <c r="M12" s="447"/>
      <c r="O12" s="20"/>
      <c r="P12" s="20"/>
      <c r="Q12" s="43"/>
      <c r="S12" s="42"/>
      <c r="T12" s="42"/>
      <c r="U12" s="42"/>
      <c r="V12" s="42"/>
    </row>
    <row r="13" spans="1:22" x14ac:dyDescent="0.25">
      <c r="A13" s="232" t="s">
        <v>20</v>
      </c>
      <c r="B13" s="33"/>
      <c r="D13" s="120" t="s">
        <v>248</v>
      </c>
      <c r="E13" s="113">
        <v>2589</v>
      </c>
      <c r="F13" s="208">
        <v>258</v>
      </c>
      <c r="G13" s="110"/>
      <c r="I13" s="505"/>
      <c r="J13" s="506"/>
      <c r="K13" s="448"/>
      <c r="L13" s="447"/>
      <c r="M13" s="447"/>
      <c r="O13" s="20"/>
      <c r="P13" s="20"/>
      <c r="Q13" s="43"/>
      <c r="S13" s="42"/>
      <c r="T13" s="42"/>
      <c r="U13" s="42"/>
      <c r="V13" s="42"/>
    </row>
    <row r="14" spans="1:22" x14ac:dyDescent="0.25">
      <c r="A14" s="120" t="s">
        <v>112</v>
      </c>
      <c r="B14" s="208">
        <v>4457</v>
      </c>
      <c r="D14" s="120" t="s">
        <v>24</v>
      </c>
      <c r="E14" s="113">
        <v>3496</v>
      </c>
      <c r="F14" s="208">
        <v>141</v>
      </c>
      <c r="I14" s="505"/>
      <c r="J14" s="506"/>
      <c r="K14" s="448"/>
      <c r="L14" s="447"/>
      <c r="M14" s="447"/>
      <c r="O14" s="20"/>
      <c r="P14" s="20"/>
      <c r="Q14" s="43"/>
      <c r="S14" s="42"/>
      <c r="T14" s="42"/>
      <c r="U14" s="42"/>
      <c r="V14" s="42"/>
    </row>
    <row r="15" spans="1:22" x14ac:dyDescent="0.25">
      <c r="A15" s="120" t="s">
        <v>255</v>
      </c>
      <c r="B15" s="208">
        <v>3048</v>
      </c>
      <c r="D15" s="120" t="s">
        <v>0</v>
      </c>
      <c r="E15" s="113">
        <v>215</v>
      </c>
      <c r="F15" s="208">
        <v>5</v>
      </c>
      <c r="I15" s="505"/>
      <c r="J15" s="506"/>
      <c r="K15" s="448"/>
      <c r="L15" s="447"/>
      <c r="M15" s="447"/>
      <c r="O15" s="20"/>
      <c r="P15" s="20"/>
      <c r="Q15" s="43"/>
      <c r="S15" s="42"/>
      <c r="T15" s="42"/>
      <c r="U15" s="42"/>
      <c r="V15" s="42"/>
    </row>
    <row r="16" spans="1:22" x14ac:dyDescent="0.25">
      <c r="A16" s="120" t="s">
        <v>279</v>
      </c>
      <c r="B16" s="208">
        <v>2140</v>
      </c>
      <c r="D16" s="120" t="s">
        <v>21</v>
      </c>
      <c r="E16" s="113">
        <v>746</v>
      </c>
      <c r="F16" s="208">
        <v>130</v>
      </c>
      <c r="I16" s="505"/>
      <c r="J16" s="506"/>
      <c r="K16" s="448"/>
      <c r="L16" s="447"/>
      <c r="M16" s="447"/>
      <c r="O16" s="20"/>
      <c r="P16" s="20"/>
      <c r="Q16" s="43"/>
      <c r="S16" s="42"/>
      <c r="T16" s="42"/>
      <c r="U16" s="42"/>
      <c r="V16" s="42"/>
    </row>
    <row r="17" spans="1:24" x14ac:dyDescent="0.25">
      <c r="A17" s="120" t="s">
        <v>284</v>
      </c>
      <c r="B17" s="208">
        <v>2304</v>
      </c>
      <c r="D17" s="120" t="s">
        <v>22</v>
      </c>
      <c r="E17" s="113">
        <v>79</v>
      </c>
      <c r="F17" s="208">
        <v>54</v>
      </c>
      <c r="I17" s="505"/>
      <c r="J17" s="506"/>
      <c r="K17" s="448"/>
      <c r="L17" s="447"/>
      <c r="M17" s="447"/>
      <c r="O17" s="20"/>
      <c r="P17" s="20"/>
      <c r="Q17" s="43"/>
    </row>
    <row r="18" spans="1:24" x14ac:dyDescent="0.25">
      <c r="A18" s="233" t="s">
        <v>154</v>
      </c>
      <c r="B18" s="209">
        <f>SUM(B14:B17)</f>
        <v>11949</v>
      </c>
      <c r="D18" s="120" t="s">
        <v>23</v>
      </c>
      <c r="E18" s="113">
        <v>245</v>
      </c>
      <c r="F18" s="208">
        <v>65</v>
      </c>
      <c r="I18" s="505"/>
      <c r="J18" s="506"/>
      <c r="K18" s="448"/>
      <c r="L18" s="447"/>
      <c r="M18" s="447"/>
      <c r="O18" s="20"/>
      <c r="P18" s="20"/>
      <c r="Q18" s="43"/>
    </row>
    <row r="19" spans="1:24" x14ac:dyDescent="0.25">
      <c r="A19" s="57"/>
      <c r="B19" s="33"/>
      <c r="D19" s="120" t="s">
        <v>27</v>
      </c>
      <c r="E19" s="113">
        <v>1636</v>
      </c>
      <c r="F19" s="208">
        <v>292</v>
      </c>
      <c r="I19" s="505"/>
      <c r="J19" s="506"/>
      <c r="K19" s="448"/>
      <c r="L19" s="447"/>
      <c r="M19" s="447"/>
      <c r="O19" s="20"/>
      <c r="P19" s="20"/>
      <c r="Q19" s="43"/>
    </row>
    <row r="20" spans="1:24" x14ac:dyDescent="0.25">
      <c r="A20" s="232" t="s">
        <v>25</v>
      </c>
      <c r="B20" s="33"/>
      <c r="D20" s="120" t="s">
        <v>28</v>
      </c>
      <c r="E20" s="113">
        <v>36</v>
      </c>
      <c r="F20" s="208"/>
      <c r="I20" s="505"/>
      <c r="J20" s="506"/>
      <c r="K20" s="448"/>
      <c r="L20" s="447"/>
      <c r="M20" s="447"/>
    </row>
    <row r="21" spans="1:24" x14ac:dyDescent="0.25">
      <c r="A21" s="120" t="s">
        <v>77</v>
      </c>
      <c r="B21" s="208">
        <v>5789</v>
      </c>
      <c r="D21" s="120" t="s">
        <v>249</v>
      </c>
      <c r="E21" s="113">
        <v>130</v>
      </c>
      <c r="F21" s="208"/>
      <c r="K21" s="184"/>
      <c r="L21" s="184"/>
      <c r="M21" s="184"/>
      <c r="N21" s="20"/>
      <c r="O21" s="20"/>
      <c r="P21" s="20"/>
      <c r="Q21" s="20"/>
      <c r="R21" s="20"/>
      <c r="S21" s="20"/>
      <c r="T21" s="20"/>
      <c r="U21" s="20"/>
      <c r="V21" s="20"/>
      <c r="W21" s="20"/>
      <c r="X21" s="20"/>
    </row>
    <row r="22" spans="1:24" x14ac:dyDescent="0.25">
      <c r="A22" s="120" t="s">
        <v>88</v>
      </c>
      <c r="B22" s="208">
        <v>3402</v>
      </c>
      <c r="D22" s="38" t="s">
        <v>58</v>
      </c>
      <c r="E22" s="39">
        <f>SUM(E13:E21)</f>
        <v>9172</v>
      </c>
      <c r="F22" s="40">
        <f>SUM(F13:F21)</f>
        <v>945</v>
      </c>
      <c r="G22" s="337"/>
      <c r="N22" s="20"/>
      <c r="O22" s="20"/>
      <c r="P22" s="20"/>
      <c r="Q22" s="20"/>
      <c r="R22" s="20"/>
      <c r="S22" s="20"/>
      <c r="T22" s="20"/>
      <c r="U22" s="20"/>
      <c r="V22" s="20"/>
      <c r="W22" s="20"/>
      <c r="X22" s="20"/>
    </row>
    <row r="23" spans="1:24" x14ac:dyDescent="0.25">
      <c r="A23" s="233" t="s">
        <v>155</v>
      </c>
      <c r="B23" s="209">
        <f>SUM(B21:B22)</f>
        <v>9191</v>
      </c>
      <c r="D23" s="162"/>
      <c r="E23" s="162"/>
      <c r="F23" s="162"/>
      <c r="G23" s="162"/>
      <c r="H23" s="42"/>
    </row>
    <row r="24" spans="1:24" s="184" customFormat="1" x14ac:dyDescent="0.25">
      <c r="A24" s="34"/>
      <c r="B24" s="33"/>
      <c r="C24" s="8"/>
      <c r="D24" s="162"/>
      <c r="E24" s="162"/>
      <c r="F24" s="162"/>
      <c r="G24" s="162"/>
      <c r="H24" s="42"/>
      <c r="I24" s="8"/>
      <c r="J24" s="8"/>
      <c r="K24" s="20"/>
      <c r="L24" s="20"/>
      <c r="M24" s="20"/>
    </row>
    <row r="25" spans="1:24" s="184" customFormat="1" x14ac:dyDescent="0.25">
      <c r="A25" s="232" t="s">
        <v>29</v>
      </c>
      <c r="B25" s="33"/>
      <c r="C25" s="8"/>
      <c r="D25" s="162"/>
      <c r="E25" s="162"/>
      <c r="F25" s="162"/>
      <c r="G25" s="162"/>
      <c r="H25" s="42"/>
      <c r="I25" s="8"/>
      <c r="J25" s="8"/>
      <c r="K25"/>
      <c r="L25"/>
      <c r="M25"/>
    </row>
    <row r="26" spans="1:24" s="184" customFormat="1" x14ac:dyDescent="0.25">
      <c r="A26" s="120" t="s">
        <v>149</v>
      </c>
      <c r="B26" s="208"/>
      <c r="C26" s="8"/>
      <c r="D26" s="162"/>
      <c r="E26" s="162"/>
      <c r="F26" s="162"/>
      <c r="G26" s="162"/>
      <c r="H26" s="42"/>
      <c r="I26" s="8"/>
      <c r="J26" s="8"/>
      <c r="K26"/>
      <c r="L26"/>
      <c r="M26"/>
    </row>
    <row r="27" spans="1:24" s="184" customFormat="1" x14ac:dyDescent="0.25">
      <c r="A27" s="233" t="s">
        <v>156</v>
      </c>
      <c r="B27" s="209">
        <v>0</v>
      </c>
      <c r="C27" s="8"/>
      <c r="D27" s="162"/>
      <c r="E27" s="162"/>
      <c r="F27" s="162"/>
      <c r="G27" s="162"/>
      <c r="H27" s="42"/>
      <c r="I27" s="8"/>
      <c r="J27" s="8"/>
      <c r="K27"/>
      <c r="L27"/>
      <c r="M27"/>
    </row>
    <row r="28" spans="1:24" x14ac:dyDescent="0.25">
      <c r="A28" s="35"/>
      <c r="B28" s="6"/>
    </row>
    <row r="29" spans="1:24" s="184" customFormat="1" x14ac:dyDescent="0.25">
      <c r="A29" s="36" t="s">
        <v>59</v>
      </c>
      <c r="B29" s="37">
        <f>B18+B23</f>
        <v>21140</v>
      </c>
      <c r="C29" s="8"/>
      <c r="D29" s="162"/>
      <c r="E29" s="162"/>
      <c r="F29" s="162"/>
      <c r="G29" s="162"/>
      <c r="H29" s="42"/>
      <c r="I29" s="8"/>
      <c r="J29" s="8"/>
      <c r="K29"/>
      <c r="L29"/>
      <c r="M29"/>
    </row>
    <row r="30" spans="1:24" s="184" customFormat="1" x14ac:dyDescent="0.25">
      <c r="A30" s="8"/>
      <c r="B30" s="8"/>
      <c r="C30" s="8"/>
      <c r="D30" s="162"/>
      <c r="E30" s="162"/>
      <c r="F30" s="162"/>
      <c r="G30" s="162"/>
      <c r="H30" s="42"/>
      <c r="I30" s="8"/>
      <c r="J30" s="8"/>
      <c r="K30"/>
      <c r="L30"/>
      <c r="M30"/>
    </row>
    <row r="31" spans="1:24" s="184" customFormat="1" x14ac:dyDescent="0.25">
      <c r="A31" s="8"/>
      <c r="B31" s="8"/>
      <c r="C31" s="8"/>
      <c r="D31" s="162"/>
      <c r="E31" s="162"/>
      <c r="F31" s="162"/>
      <c r="G31" s="162"/>
      <c r="H31" s="42"/>
      <c r="I31" s="8"/>
      <c r="J31" s="8"/>
      <c r="K31"/>
      <c r="L31"/>
      <c r="M31"/>
    </row>
    <row r="32" spans="1:24" s="184" customFormat="1" x14ac:dyDescent="0.25">
      <c r="A32" s="8"/>
      <c r="B32" s="710" t="s">
        <v>132</v>
      </c>
      <c r="C32" s="711"/>
      <c r="D32" s="712"/>
      <c r="E32" s="544" t="s">
        <v>179</v>
      </c>
      <c r="F32" s="544"/>
      <c r="G32" s="162"/>
      <c r="H32" s="42"/>
      <c r="I32" s="8"/>
      <c r="J32" s="8"/>
      <c r="K32"/>
      <c r="L32"/>
      <c r="M32"/>
    </row>
    <row r="33" spans="1:21" x14ac:dyDescent="0.25">
      <c r="A33" s="105"/>
      <c r="B33" s="465" t="s">
        <v>157</v>
      </c>
      <c r="C33" s="465" t="s">
        <v>158</v>
      </c>
      <c r="D33" s="465" t="s">
        <v>15</v>
      </c>
      <c r="E33" s="465" t="s">
        <v>157</v>
      </c>
      <c r="F33" s="465" t="s">
        <v>158</v>
      </c>
      <c r="H33" s="42"/>
      <c r="O33" s="43"/>
      <c r="P33" s="43"/>
      <c r="Q33" s="44"/>
      <c r="R33" s="43"/>
      <c r="S33" s="43"/>
      <c r="T33" s="43"/>
      <c r="U33" s="43"/>
    </row>
    <row r="34" spans="1:21" s="20" customFormat="1" x14ac:dyDescent="0.25">
      <c r="A34" s="111" t="s">
        <v>178</v>
      </c>
      <c r="B34" s="114">
        <f>B18</f>
        <v>11949</v>
      </c>
      <c r="C34" s="212">
        <v>5352</v>
      </c>
      <c r="D34" s="212">
        <f>SUM(B34:C34)</f>
        <v>17301</v>
      </c>
      <c r="E34" s="149">
        <f>B34/D34</f>
        <v>0.69065371943818277</v>
      </c>
      <c r="F34" s="149">
        <f>C34/D34</f>
        <v>0.30934628056181723</v>
      </c>
      <c r="G34" s="8"/>
      <c r="H34" s="42"/>
      <c r="I34" s="8"/>
      <c r="J34" s="8"/>
      <c r="K34"/>
      <c r="L34"/>
      <c r="M34"/>
      <c r="O34" s="43"/>
      <c r="P34" s="43"/>
      <c r="Q34" s="44"/>
      <c r="R34" s="43"/>
      <c r="S34" s="43"/>
      <c r="T34" s="43"/>
      <c r="U34" s="43"/>
    </row>
    <row r="35" spans="1:21" x14ac:dyDescent="0.25">
      <c r="A35" s="111" t="s">
        <v>177</v>
      </c>
      <c r="B35" s="114">
        <f>B23</f>
        <v>9191</v>
      </c>
      <c r="C35" s="212">
        <v>3820</v>
      </c>
      <c r="D35" s="212">
        <f>SUM(B35:C35)</f>
        <v>13011</v>
      </c>
      <c r="E35" s="149">
        <f>B35/D35</f>
        <v>0.70640227499807851</v>
      </c>
      <c r="F35" s="149">
        <f>C35/D35</f>
        <v>0.29359772500192144</v>
      </c>
      <c r="H35" s="42"/>
      <c r="N35" s="43"/>
    </row>
    <row r="36" spans="1:21" x14ac:dyDescent="0.25">
      <c r="A36" s="111" t="s">
        <v>153</v>
      </c>
      <c r="B36" s="114">
        <v>0</v>
      </c>
      <c r="C36" s="212">
        <f>F22</f>
        <v>945</v>
      </c>
      <c r="D36" s="212">
        <f>SUM(B36:C36)</f>
        <v>945</v>
      </c>
      <c r="E36" s="149">
        <f>B36/D36</f>
        <v>0</v>
      </c>
      <c r="F36" s="149">
        <f>C36/D36</f>
        <v>1</v>
      </c>
      <c r="H36" s="210"/>
      <c r="N36" s="43"/>
    </row>
    <row r="37" spans="1:21" x14ac:dyDescent="0.25">
      <c r="A37" s="111" t="s">
        <v>15</v>
      </c>
      <c r="B37" s="212">
        <f>SUM(B34:B36)</f>
        <v>21140</v>
      </c>
      <c r="C37" s="212">
        <f t="shared" ref="C37" si="0">SUM(C34:C36)</f>
        <v>10117</v>
      </c>
      <c r="D37" s="212">
        <f>SUM(D34:D36)</f>
        <v>31257</v>
      </c>
      <c r="E37" s="149">
        <f>B37/D37</f>
        <v>0.67632850241545894</v>
      </c>
      <c r="F37" s="149">
        <f>C37/D37</f>
        <v>0.32367149758454106</v>
      </c>
      <c r="H37" s="210"/>
      <c r="N37" s="43"/>
    </row>
    <row r="38" spans="1:21" s="184" customFormat="1" x14ac:dyDescent="0.25">
      <c r="A38" s="8"/>
      <c r="B38" s="99"/>
      <c r="C38" s="8"/>
      <c r="D38" s="99"/>
      <c r="E38" s="8"/>
      <c r="F38" s="8"/>
      <c r="G38" s="8"/>
      <c r="H38" s="210"/>
      <c r="I38" s="8"/>
      <c r="J38" s="8"/>
      <c r="K38"/>
      <c r="L38"/>
      <c r="M38"/>
      <c r="N38" s="43"/>
    </row>
    <row r="39" spans="1:21" s="184" customFormat="1" x14ac:dyDescent="0.25">
      <c r="A39" s="8"/>
      <c r="B39" s="8"/>
      <c r="C39" s="8"/>
      <c r="D39" s="99"/>
      <c r="E39" s="8"/>
      <c r="F39" s="8"/>
      <c r="G39" s="8"/>
      <c r="H39" s="210"/>
      <c r="I39" s="8"/>
      <c r="J39" s="8"/>
      <c r="K39"/>
      <c r="L39"/>
      <c r="M39"/>
      <c r="N39" s="43"/>
    </row>
    <row r="40" spans="1:21" s="184" customFormat="1" x14ac:dyDescent="0.25">
      <c r="A40" s="8"/>
      <c r="B40" s="8"/>
      <c r="C40" s="8"/>
      <c r="D40" s="8"/>
      <c r="E40" s="8"/>
      <c r="F40" s="8"/>
      <c r="G40" s="8"/>
      <c r="H40" s="210"/>
      <c r="I40" s="8"/>
      <c r="J40" s="8"/>
      <c r="K40"/>
      <c r="L40"/>
      <c r="M40"/>
      <c r="N40" s="43"/>
    </row>
    <row r="41" spans="1:21" s="184" customFormat="1" x14ac:dyDescent="0.25">
      <c r="A41" s="8"/>
      <c r="B41" s="8"/>
      <c r="C41" s="8"/>
      <c r="D41" s="8"/>
      <c r="E41" s="8"/>
      <c r="F41" s="8"/>
      <c r="G41" s="8"/>
      <c r="H41" s="210"/>
      <c r="I41" s="8"/>
      <c r="J41" s="8"/>
      <c r="K41"/>
      <c r="L41"/>
      <c r="M41"/>
      <c r="N41" s="43"/>
    </row>
    <row r="42" spans="1:21" s="184" customFormat="1" x14ac:dyDescent="0.25">
      <c r="A42" s="8"/>
      <c r="B42" s="8"/>
      <c r="C42" s="8"/>
      <c r="D42" s="8"/>
      <c r="E42" s="8"/>
      <c r="F42" s="8"/>
      <c r="G42" s="8"/>
      <c r="H42" s="210"/>
      <c r="I42" s="8"/>
      <c r="J42" s="8"/>
      <c r="K42"/>
      <c r="L42"/>
      <c r="M42"/>
      <c r="N42" s="43"/>
    </row>
    <row r="45" spans="1:21" s="20" customFormat="1" x14ac:dyDescent="0.25">
      <c r="A45" s="8"/>
      <c r="B45" s="8"/>
      <c r="C45" s="8"/>
      <c r="D45" s="8"/>
      <c r="E45" s="8"/>
      <c r="F45" s="8"/>
      <c r="G45" s="8"/>
      <c r="H45" s="8"/>
      <c r="I45" s="8"/>
      <c r="J45" s="8"/>
      <c r="K45"/>
      <c r="L45"/>
      <c r="M45"/>
    </row>
    <row r="47" spans="1:21" x14ac:dyDescent="0.25">
      <c r="D47" s="213"/>
    </row>
    <row r="52" spans="1:13" s="184" customFormat="1" x14ac:dyDescent="0.25">
      <c r="A52" s="8"/>
      <c r="B52" s="8"/>
      <c r="C52" s="8"/>
      <c r="D52" s="8"/>
      <c r="E52" s="8"/>
      <c r="F52" s="8"/>
      <c r="G52" s="8"/>
      <c r="H52" s="8"/>
      <c r="I52" s="8"/>
      <c r="J52" s="8"/>
      <c r="K52"/>
      <c r="L52"/>
      <c r="M52"/>
    </row>
    <row r="53" spans="1:13" s="184" customFormat="1" x14ac:dyDescent="0.25">
      <c r="A53" s="8"/>
      <c r="B53" s="8"/>
      <c r="C53" s="8"/>
      <c r="D53" s="8"/>
      <c r="E53" s="8"/>
      <c r="F53" s="8"/>
      <c r="G53" s="8"/>
      <c r="H53" s="8"/>
      <c r="I53" s="8"/>
      <c r="J53" s="8"/>
      <c r="K53"/>
      <c r="L53"/>
      <c r="M53"/>
    </row>
    <row r="54" spans="1:13" s="184" customFormat="1" x14ac:dyDescent="0.25">
      <c r="A54" s="8"/>
      <c r="B54" s="8"/>
      <c r="C54" s="8"/>
      <c r="D54" s="8"/>
      <c r="E54" s="8"/>
      <c r="F54" s="8"/>
      <c r="G54" s="10" t="s">
        <v>31</v>
      </c>
      <c r="H54" s="8"/>
      <c r="I54" s="8"/>
      <c r="J54" s="8"/>
      <c r="K54"/>
      <c r="L54"/>
      <c r="M54"/>
    </row>
    <row r="55" spans="1:13" s="184" customFormat="1" x14ac:dyDescent="0.25">
      <c r="A55" s="8" t="s">
        <v>30</v>
      </c>
      <c r="B55" s="8"/>
      <c r="C55" s="8"/>
      <c r="D55" s="8"/>
      <c r="E55" s="8"/>
      <c r="F55" s="8"/>
      <c r="G55" s="8"/>
      <c r="H55" s="8"/>
      <c r="I55" s="8"/>
      <c r="J55" s="8"/>
      <c r="K55"/>
      <c r="L55"/>
      <c r="M55"/>
    </row>
    <row r="56" spans="1:13" s="184" customFormat="1" x14ac:dyDescent="0.25">
      <c r="A56" s="8"/>
      <c r="B56" s="8"/>
      <c r="C56" s="8"/>
      <c r="D56" s="8"/>
      <c r="E56" s="8"/>
      <c r="F56" s="8"/>
      <c r="G56" s="8"/>
      <c r="H56" s="8"/>
      <c r="I56" s="8"/>
      <c r="J56" s="8"/>
      <c r="K56"/>
      <c r="L56"/>
      <c r="M56"/>
    </row>
    <row r="57" spans="1:13" s="184" customFormat="1" x14ac:dyDescent="0.25">
      <c r="A57" s="8"/>
      <c r="B57" s="8"/>
      <c r="C57" s="8"/>
      <c r="D57" s="8"/>
      <c r="E57" s="8"/>
      <c r="F57" s="8"/>
      <c r="G57" s="8"/>
      <c r="H57" s="8"/>
      <c r="I57" s="8"/>
      <c r="J57" s="8"/>
      <c r="K57"/>
      <c r="L57"/>
      <c r="M57"/>
    </row>
    <row r="60" spans="1:13" s="20" customFormat="1" x14ac:dyDescent="0.25">
      <c r="A60" s="8"/>
      <c r="B60" s="8"/>
      <c r="C60" s="8"/>
      <c r="D60" s="8"/>
      <c r="E60" s="8"/>
      <c r="F60" s="8"/>
      <c r="G60" s="8"/>
      <c r="H60" s="8"/>
      <c r="I60" s="8"/>
      <c r="J60" s="8"/>
      <c r="K60"/>
      <c r="L60"/>
      <c r="M60"/>
    </row>
  </sheetData>
  <mergeCells count="6">
    <mergeCell ref="A2:G2"/>
    <mergeCell ref="A3:G3"/>
    <mergeCell ref="A4:G8"/>
    <mergeCell ref="A1:G1"/>
    <mergeCell ref="E32:F32"/>
    <mergeCell ref="B32:D32"/>
  </mergeCells>
  <hyperlinks>
    <hyperlink ref="G54" location="Contents!A1" display="Back to Contents"/>
  </hyperlinks>
  <pageMargins left="0.25" right="0.25" top="0.75" bottom="0.75" header="0.3" footer="0.3"/>
  <pageSetup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Normal="100" zoomScaleSheetLayoutView="100" workbookViewId="0">
      <selection activeCell="J20" sqref="J20"/>
    </sheetView>
  </sheetViews>
  <sheetFormatPr defaultRowHeight="15" x14ac:dyDescent="0.25"/>
  <cols>
    <col min="1" max="8" width="15.7109375" style="8" customWidth="1"/>
    <col min="9" max="9" width="14.7109375" style="8" customWidth="1"/>
    <col min="10" max="12" width="9.140625" style="8"/>
  </cols>
  <sheetData>
    <row r="1" spans="1:12" ht="15" customHeight="1" x14ac:dyDescent="0.25">
      <c r="A1" s="526" t="s">
        <v>26</v>
      </c>
      <c r="B1" s="527"/>
      <c r="C1" s="527"/>
      <c r="D1" s="527"/>
      <c r="E1" s="527"/>
      <c r="F1" s="527"/>
      <c r="G1" s="527"/>
      <c r="H1" s="528"/>
      <c r="I1" s="11"/>
    </row>
    <row r="2" spans="1:12" ht="15" customHeight="1" x14ac:dyDescent="0.25">
      <c r="A2" s="513"/>
      <c r="B2" s="514"/>
      <c r="C2" s="514"/>
      <c r="D2" s="514"/>
      <c r="E2" s="514"/>
      <c r="F2" s="514"/>
      <c r="G2" s="514"/>
      <c r="H2" s="515"/>
      <c r="I2" s="72"/>
      <c r="J2" s="72"/>
      <c r="K2" s="72"/>
      <c r="L2" s="72"/>
    </row>
    <row r="3" spans="1:12" ht="15" customHeight="1" x14ac:dyDescent="0.25">
      <c r="A3" s="529" t="s">
        <v>204</v>
      </c>
      <c r="B3" s="530"/>
      <c r="C3" s="530"/>
      <c r="D3" s="530"/>
      <c r="E3" s="530"/>
      <c r="F3" s="530"/>
      <c r="G3" s="530"/>
      <c r="H3" s="531"/>
      <c r="I3" s="73"/>
    </row>
    <row r="4" spans="1:12" ht="15" customHeight="1" x14ac:dyDescent="0.25">
      <c r="A4" s="516" t="s">
        <v>307</v>
      </c>
      <c r="B4" s="517"/>
      <c r="C4" s="517"/>
      <c r="D4" s="517"/>
      <c r="E4" s="517"/>
      <c r="F4" s="517"/>
      <c r="G4" s="517"/>
      <c r="H4" s="518"/>
    </row>
    <row r="5" spans="1:12" s="20" customFormat="1" x14ac:dyDescent="0.25">
      <c r="A5" s="519"/>
      <c r="B5" s="520"/>
      <c r="C5" s="520"/>
      <c r="D5" s="520"/>
      <c r="E5" s="520"/>
      <c r="F5" s="520"/>
      <c r="G5" s="520"/>
      <c r="H5" s="521"/>
      <c r="I5" s="8"/>
      <c r="J5" s="8"/>
      <c r="K5" s="8"/>
      <c r="L5" s="8"/>
    </row>
    <row r="6" spans="1:12" s="20" customFormat="1" x14ac:dyDescent="0.25">
      <c r="A6" s="519"/>
      <c r="B6" s="520"/>
      <c r="C6" s="520"/>
      <c r="D6" s="520"/>
      <c r="E6" s="520"/>
      <c r="F6" s="520"/>
      <c r="G6" s="520"/>
      <c r="H6" s="521"/>
      <c r="I6" s="8"/>
      <c r="J6" s="8"/>
      <c r="K6" s="8"/>
      <c r="L6" s="8"/>
    </row>
    <row r="7" spans="1:12" s="20" customFormat="1" x14ac:dyDescent="0.25">
      <c r="A7" s="519"/>
      <c r="B7" s="520"/>
      <c r="C7" s="520"/>
      <c r="D7" s="520"/>
      <c r="E7" s="520"/>
      <c r="F7" s="520"/>
      <c r="G7" s="520"/>
      <c r="H7" s="521"/>
      <c r="I7" s="8"/>
      <c r="J7" s="8"/>
      <c r="K7" s="8"/>
      <c r="L7" s="8"/>
    </row>
    <row r="8" spans="1:12" s="20" customFormat="1" x14ac:dyDescent="0.25">
      <c r="A8" s="522"/>
      <c r="B8" s="523"/>
      <c r="C8" s="523"/>
      <c r="D8" s="523"/>
      <c r="E8" s="523"/>
      <c r="F8" s="523"/>
      <c r="G8" s="523"/>
      <c r="H8" s="524"/>
      <c r="I8" s="8"/>
      <c r="J8" s="8"/>
      <c r="K8" s="8"/>
      <c r="L8" s="8"/>
    </row>
    <row r="44" spans="8:8" x14ac:dyDescent="0.25">
      <c r="H44" s="10" t="s">
        <v>31</v>
      </c>
    </row>
  </sheetData>
  <mergeCells count="4">
    <mergeCell ref="A4:H8"/>
    <mergeCell ref="A1:H1"/>
    <mergeCell ref="A2:H2"/>
    <mergeCell ref="A3:H3"/>
  </mergeCells>
  <hyperlinks>
    <hyperlink ref="H44" location="Contents!A1" display="Back to Contents"/>
  </hyperlinks>
  <pageMargins left="0.25" right="0.25" top="0.75" bottom="0.75" header="0.3" footer="0.3"/>
  <pageSetup scale="7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5"/>
  <sheetViews>
    <sheetView zoomScaleNormal="100" zoomScaleSheetLayoutView="100" workbookViewId="0">
      <selection activeCell="G26" sqref="G26"/>
    </sheetView>
  </sheetViews>
  <sheetFormatPr defaultRowHeight="15" customHeight="1" x14ac:dyDescent="0.25"/>
  <cols>
    <col min="1" max="1" width="49.85546875" style="8" customWidth="1"/>
    <col min="2" max="3" width="15.140625" customWidth="1"/>
    <col min="4" max="4" width="16.42578125" style="8" customWidth="1"/>
    <col min="5" max="5" width="15.140625" style="8" customWidth="1"/>
    <col min="6" max="6" width="13.28515625" style="8" customWidth="1"/>
    <col min="7" max="7" width="11.7109375" style="8" customWidth="1"/>
    <col min="8" max="8" width="14.7109375" style="8" customWidth="1"/>
    <col min="9" max="9" width="9.140625" style="8"/>
  </cols>
  <sheetData>
    <row r="1" spans="1:13" ht="15" customHeight="1" x14ac:dyDescent="0.25">
      <c r="A1" s="526" t="s">
        <v>26</v>
      </c>
      <c r="B1" s="527"/>
      <c r="C1" s="527"/>
      <c r="D1" s="527"/>
      <c r="E1" s="527"/>
      <c r="F1" s="527"/>
      <c r="G1" s="528"/>
    </row>
    <row r="2" spans="1:13" ht="15" customHeight="1" x14ac:dyDescent="0.25">
      <c r="A2" s="545"/>
      <c r="B2" s="546"/>
      <c r="C2" s="546"/>
      <c r="D2" s="546"/>
      <c r="E2" s="546"/>
      <c r="F2" s="546"/>
      <c r="G2" s="547"/>
      <c r="H2" s="110"/>
    </row>
    <row r="3" spans="1:13" s="7" customFormat="1" ht="15" customHeight="1" x14ac:dyDescent="0.25">
      <c r="A3" s="510" t="s">
        <v>348</v>
      </c>
      <c r="B3" s="511"/>
      <c r="C3" s="511"/>
      <c r="D3" s="511"/>
      <c r="E3" s="511"/>
      <c r="F3" s="511"/>
      <c r="G3" s="512"/>
      <c r="H3" s="47"/>
      <c r="I3" s="72"/>
      <c r="J3" s="5"/>
      <c r="K3" s="5"/>
      <c r="L3" s="5"/>
    </row>
    <row r="4" spans="1:13" s="7" customFormat="1" ht="15" customHeight="1" x14ac:dyDescent="0.25">
      <c r="A4" s="532" t="s">
        <v>349</v>
      </c>
      <c r="B4" s="533"/>
      <c r="C4" s="533"/>
      <c r="D4" s="533"/>
      <c r="E4" s="533"/>
      <c r="F4" s="533"/>
      <c r="G4" s="534"/>
      <c r="H4" s="205"/>
      <c r="I4" s="72"/>
      <c r="J4" s="5"/>
      <c r="K4" s="5"/>
      <c r="L4" s="5"/>
    </row>
    <row r="5" spans="1:13" s="7" customFormat="1" ht="15" customHeight="1" x14ac:dyDescent="0.25">
      <c r="A5" s="535"/>
      <c r="B5" s="536"/>
      <c r="C5" s="536"/>
      <c r="D5" s="536"/>
      <c r="E5" s="536"/>
      <c r="F5" s="536"/>
      <c r="G5" s="537"/>
      <c r="H5" s="205"/>
      <c r="I5" s="72"/>
      <c r="J5" s="5"/>
      <c r="K5" s="5"/>
      <c r="L5" s="5"/>
    </row>
    <row r="6" spans="1:13" s="7" customFormat="1" ht="15" customHeight="1" x14ac:dyDescent="0.25">
      <c r="A6" s="535"/>
      <c r="B6" s="536"/>
      <c r="C6" s="536"/>
      <c r="D6" s="536"/>
      <c r="E6" s="536"/>
      <c r="F6" s="536"/>
      <c r="G6" s="537"/>
      <c r="H6" s="205"/>
      <c r="I6" s="72"/>
      <c r="J6" s="5"/>
      <c r="K6" s="5"/>
      <c r="L6" s="5"/>
    </row>
    <row r="7" spans="1:13" s="7" customFormat="1" ht="15" customHeight="1" x14ac:dyDescent="0.25">
      <c r="A7" s="535"/>
      <c r="B7" s="536"/>
      <c r="C7" s="536"/>
      <c r="D7" s="536"/>
      <c r="E7" s="536"/>
      <c r="F7" s="536"/>
      <c r="G7" s="537"/>
      <c r="H7" s="205"/>
      <c r="I7" s="72"/>
      <c r="J7" s="5"/>
      <c r="K7" s="5"/>
      <c r="L7" s="5"/>
    </row>
    <row r="8" spans="1:13" s="7" customFormat="1" ht="15" customHeight="1" x14ac:dyDescent="0.25">
      <c r="A8" s="538"/>
      <c r="B8" s="539"/>
      <c r="C8" s="539"/>
      <c r="D8" s="539"/>
      <c r="E8" s="539"/>
      <c r="F8" s="539"/>
      <c r="G8" s="540"/>
      <c r="H8" s="205"/>
      <c r="I8" s="72"/>
      <c r="J8" s="5"/>
      <c r="K8" s="5"/>
      <c r="L8" s="5"/>
    </row>
    <row r="9" spans="1:13" s="7" customFormat="1" ht="15" customHeight="1" x14ac:dyDescent="0.25">
      <c r="A9" s="481"/>
      <c r="B9" s="60"/>
      <c r="C9" s="60"/>
      <c r="D9" s="463"/>
      <c r="E9" s="463"/>
      <c r="F9" s="463"/>
      <c r="G9" s="463"/>
      <c r="H9" s="463"/>
      <c r="I9" s="463"/>
      <c r="J9" s="5"/>
      <c r="K9" s="5"/>
      <c r="L9" s="5"/>
      <c r="M9" s="5"/>
    </row>
    <row r="10" spans="1:13" ht="15" customHeight="1" x14ac:dyDescent="0.25">
      <c r="A10" s="542" t="s">
        <v>351</v>
      </c>
      <c r="B10" s="542"/>
      <c r="C10" s="542"/>
      <c r="D10" s="542"/>
      <c r="E10" s="542"/>
      <c r="F10" s="542"/>
      <c r="G10" s="542"/>
    </row>
    <row r="11" spans="1:13" ht="15" customHeight="1" x14ac:dyDescent="0.25">
      <c r="A11" s="543" t="s">
        <v>32</v>
      </c>
      <c r="B11" s="544" t="s">
        <v>33</v>
      </c>
      <c r="C11" s="544"/>
      <c r="D11" s="543" t="s">
        <v>34</v>
      </c>
      <c r="E11" s="543"/>
      <c r="F11" s="543" t="s">
        <v>35</v>
      </c>
      <c r="G11" s="543" t="s">
        <v>36</v>
      </c>
    </row>
    <row r="12" spans="1:13" ht="15" customHeight="1" x14ac:dyDescent="0.25">
      <c r="A12" s="543"/>
      <c r="B12" s="464" t="s">
        <v>34</v>
      </c>
      <c r="C12" s="464" t="s">
        <v>37</v>
      </c>
      <c r="D12" s="464">
        <v>2016</v>
      </c>
      <c r="E12" s="464">
        <v>2026</v>
      </c>
      <c r="F12" s="543"/>
      <c r="G12" s="543"/>
    </row>
    <row r="13" spans="1:13" ht="15" customHeight="1" x14ac:dyDescent="0.25">
      <c r="A13" s="51" t="s">
        <v>55</v>
      </c>
      <c r="B13" s="51"/>
      <c r="C13" s="51"/>
      <c r="D13" s="52">
        <v>302690</v>
      </c>
      <c r="E13" s="52">
        <v>338163</v>
      </c>
      <c r="F13" s="52">
        <v>35473</v>
      </c>
      <c r="G13" s="53">
        <v>0.12</v>
      </c>
    </row>
    <row r="14" spans="1:13" ht="15" customHeight="1" x14ac:dyDescent="0.25">
      <c r="A14" s="541" t="s">
        <v>138</v>
      </c>
      <c r="B14" s="541"/>
      <c r="C14" s="541"/>
      <c r="D14" s="541"/>
      <c r="E14" s="541"/>
      <c r="F14" s="541"/>
      <c r="G14" s="541"/>
    </row>
    <row r="15" spans="1:13" ht="15" customHeight="1" x14ac:dyDescent="0.25">
      <c r="A15" s="51" t="s">
        <v>339</v>
      </c>
      <c r="B15" s="17" t="s">
        <v>41</v>
      </c>
      <c r="C15" s="17"/>
      <c r="D15" s="52">
        <v>4049</v>
      </c>
      <c r="E15" s="52">
        <v>4716</v>
      </c>
      <c r="F15" s="52">
        <v>667</v>
      </c>
      <c r="G15" s="53">
        <v>0.16</v>
      </c>
    </row>
    <row r="16" spans="1:13" ht="15" customHeight="1" x14ac:dyDescent="0.25">
      <c r="A16" s="51" t="s">
        <v>340</v>
      </c>
      <c r="B16" s="17" t="s">
        <v>41</v>
      </c>
      <c r="C16" s="51"/>
      <c r="D16" s="52">
        <v>3954</v>
      </c>
      <c r="E16" s="52">
        <v>4475</v>
      </c>
      <c r="F16" s="51">
        <v>521</v>
      </c>
      <c r="G16" s="53">
        <v>0.13</v>
      </c>
    </row>
    <row r="17" spans="1:9" ht="29.25" customHeight="1" x14ac:dyDescent="0.25">
      <c r="A17" s="51" t="s">
        <v>341</v>
      </c>
      <c r="B17" s="17" t="s">
        <v>41</v>
      </c>
      <c r="C17" s="17" t="s">
        <v>41</v>
      </c>
      <c r="D17" s="52">
        <v>2825</v>
      </c>
      <c r="E17" s="52">
        <v>3299</v>
      </c>
      <c r="F17" s="51">
        <v>474</v>
      </c>
      <c r="G17" s="53">
        <v>0.17</v>
      </c>
    </row>
    <row r="18" spans="1:9" ht="15" customHeight="1" x14ac:dyDescent="0.25">
      <c r="A18" s="51" t="s">
        <v>342</v>
      </c>
      <c r="B18" s="17" t="s">
        <v>41</v>
      </c>
      <c r="C18" s="17"/>
      <c r="D18" s="52">
        <v>1904</v>
      </c>
      <c r="E18" s="52">
        <v>2219</v>
      </c>
      <c r="F18" s="51">
        <v>315</v>
      </c>
      <c r="G18" s="53">
        <v>0.17</v>
      </c>
    </row>
    <row r="19" spans="1:9" ht="15" customHeight="1" x14ac:dyDescent="0.25">
      <c r="A19" s="51" t="s">
        <v>343</v>
      </c>
      <c r="B19" s="17" t="s">
        <v>41</v>
      </c>
      <c r="C19" s="51"/>
      <c r="D19" s="52">
        <v>1754</v>
      </c>
      <c r="E19" s="52">
        <v>2038</v>
      </c>
      <c r="F19" s="51">
        <v>284</v>
      </c>
      <c r="G19" s="53">
        <v>0.16</v>
      </c>
    </row>
    <row r="20" spans="1:9" ht="15" customHeight="1" x14ac:dyDescent="0.25">
      <c r="A20" s="51" t="s">
        <v>344</v>
      </c>
      <c r="B20" s="51"/>
      <c r="C20" s="17" t="s">
        <v>41</v>
      </c>
      <c r="D20" s="51">
        <v>803</v>
      </c>
      <c r="E20" s="51">
        <v>982</v>
      </c>
      <c r="F20" s="51">
        <v>179</v>
      </c>
      <c r="G20" s="53">
        <v>0.22</v>
      </c>
    </row>
    <row r="21" spans="1:9" ht="15" customHeight="1" x14ac:dyDescent="0.25">
      <c r="A21" s="51" t="s">
        <v>345</v>
      </c>
      <c r="B21" s="51"/>
      <c r="C21" s="17" t="s">
        <v>41</v>
      </c>
      <c r="D21" s="51">
        <v>540</v>
      </c>
      <c r="E21" s="51">
        <v>656</v>
      </c>
      <c r="F21" s="51">
        <v>116</v>
      </c>
      <c r="G21" s="53">
        <v>0.21</v>
      </c>
    </row>
    <row r="22" spans="1:9" s="184" customFormat="1" ht="15" customHeight="1" x14ac:dyDescent="0.25">
      <c r="A22" s="51" t="s">
        <v>346</v>
      </c>
      <c r="B22" s="51"/>
      <c r="C22" s="17" t="s">
        <v>41</v>
      </c>
      <c r="D22" s="51">
        <v>680</v>
      </c>
      <c r="E22" s="51">
        <v>795</v>
      </c>
      <c r="F22" s="51">
        <v>115</v>
      </c>
      <c r="G22" s="53">
        <v>0.17</v>
      </c>
      <c r="H22" s="8"/>
      <c r="I22" s="8"/>
    </row>
    <row r="23" spans="1:9" ht="15" customHeight="1" x14ac:dyDescent="0.25">
      <c r="A23" s="51" t="s">
        <v>347</v>
      </c>
      <c r="B23" s="51"/>
      <c r="C23" s="17" t="s">
        <v>41</v>
      </c>
      <c r="D23" s="51">
        <v>595</v>
      </c>
      <c r="E23" s="51">
        <v>695</v>
      </c>
      <c r="F23" s="51">
        <v>100</v>
      </c>
      <c r="G23" s="53">
        <v>0.17</v>
      </c>
    </row>
    <row r="24" spans="1:9" ht="15" customHeight="1" x14ac:dyDescent="0.25">
      <c r="A24" s="552" t="s">
        <v>350</v>
      </c>
      <c r="B24" s="553"/>
      <c r="C24" s="553"/>
      <c r="D24" s="553"/>
      <c r="E24" s="553"/>
      <c r="F24" s="553"/>
      <c r="G24" s="554"/>
    </row>
    <row r="25" spans="1:9" ht="15" customHeight="1" x14ac:dyDescent="0.25">
      <c r="A25" s="364" t="s">
        <v>42</v>
      </c>
      <c r="B25" s="110"/>
      <c r="C25" s="110"/>
      <c r="D25" s="110"/>
      <c r="E25" s="110"/>
      <c r="G25" s="110"/>
    </row>
    <row r="26" spans="1:9" ht="15" customHeight="1" x14ac:dyDescent="0.25">
      <c r="A26" s="110"/>
      <c r="B26" s="7"/>
      <c r="C26" s="7"/>
      <c r="D26" s="110"/>
      <c r="E26" s="110"/>
      <c r="F26" s="110"/>
      <c r="G26" s="110"/>
    </row>
    <row r="28" spans="1:9" ht="15" customHeight="1" x14ac:dyDescent="0.25">
      <c r="A28" s="548" t="s">
        <v>325</v>
      </c>
      <c r="B28" s="549"/>
      <c r="C28" s="549"/>
      <c r="D28" s="549"/>
      <c r="E28" s="549"/>
      <c r="F28" s="550"/>
    </row>
    <row r="29" spans="1:9" ht="15" customHeight="1" x14ac:dyDescent="0.25">
      <c r="A29" s="435"/>
      <c r="B29" s="544" t="s">
        <v>326</v>
      </c>
      <c r="C29" s="544"/>
      <c r="D29" s="544"/>
      <c r="E29" s="543" t="s">
        <v>327</v>
      </c>
      <c r="F29" s="551" t="s">
        <v>328</v>
      </c>
    </row>
    <row r="30" spans="1:9" ht="15" customHeight="1" x14ac:dyDescent="0.25">
      <c r="A30" s="436" t="s">
        <v>329</v>
      </c>
      <c r="B30" s="437" t="s">
        <v>366</v>
      </c>
      <c r="C30" s="437" t="s">
        <v>330</v>
      </c>
      <c r="D30" s="437" t="s">
        <v>331</v>
      </c>
      <c r="E30" s="543"/>
      <c r="F30" s="551"/>
    </row>
    <row r="31" spans="1:9" ht="15" customHeight="1" x14ac:dyDescent="0.25">
      <c r="A31" s="438" t="s">
        <v>38</v>
      </c>
      <c r="B31" s="439">
        <v>33807.1536551155</v>
      </c>
      <c r="C31" s="439">
        <v>43826.619350649402</v>
      </c>
      <c r="D31" s="439">
        <v>55820.553549295699</v>
      </c>
      <c r="E31" s="440">
        <v>518</v>
      </c>
      <c r="F31" s="441">
        <v>0.77992277992277992</v>
      </c>
    </row>
    <row r="32" spans="1:9" ht="15" customHeight="1" x14ac:dyDescent="0.25">
      <c r="A32" s="438" t="s">
        <v>151</v>
      </c>
      <c r="B32" s="439">
        <v>42645.4214269972</v>
      </c>
      <c r="C32" s="439">
        <v>54457.981787356402</v>
      </c>
      <c r="D32" s="439">
        <v>68103.467962628099</v>
      </c>
      <c r="E32" s="440">
        <v>764</v>
      </c>
      <c r="F32" s="441">
        <v>0.79188481675392675</v>
      </c>
    </row>
    <row r="33" spans="1:6" ht="15" customHeight="1" x14ac:dyDescent="0.25">
      <c r="A33" s="438" t="s">
        <v>332</v>
      </c>
      <c r="B33" s="439">
        <v>36195.222434257303</v>
      </c>
      <c r="C33" s="439">
        <v>48840.232510921203</v>
      </c>
      <c r="D33" s="439">
        <v>64866.438215590802</v>
      </c>
      <c r="E33" s="440">
        <v>2310</v>
      </c>
      <c r="F33" s="441">
        <v>0.81212121212121213</v>
      </c>
    </row>
    <row r="34" spans="1:6" ht="15" customHeight="1" x14ac:dyDescent="0.25">
      <c r="A34" s="438" t="s">
        <v>145</v>
      </c>
      <c r="B34" s="439">
        <v>49048.158222222199</v>
      </c>
      <c r="C34" s="439">
        <v>60944.245978623898</v>
      </c>
      <c r="D34" s="439">
        <v>76587.469233473996</v>
      </c>
      <c r="E34" s="440">
        <v>815</v>
      </c>
      <c r="F34" s="441">
        <v>0.68098159509202449</v>
      </c>
    </row>
    <row r="35" spans="1:6" ht="15" customHeight="1" x14ac:dyDescent="0.25">
      <c r="A35" s="442" t="s">
        <v>333</v>
      </c>
      <c r="B35" s="443">
        <v>73173.599696969701</v>
      </c>
      <c r="C35" s="443">
        <v>98350.610888888899</v>
      </c>
      <c r="D35" s="443">
        <v>101861.953950617</v>
      </c>
      <c r="E35" s="444">
        <v>44</v>
      </c>
      <c r="F35" s="445">
        <v>0.75</v>
      </c>
    </row>
    <row r="36" spans="1:6" ht="15" customHeight="1" x14ac:dyDescent="0.25">
      <c r="B36" s="8"/>
      <c r="C36" s="8"/>
    </row>
    <row r="37" spans="1:6" ht="15" customHeight="1" x14ac:dyDescent="0.25">
      <c r="B37" s="8"/>
      <c r="C37" s="8"/>
    </row>
    <row r="38" spans="1:6" ht="15" customHeight="1" x14ac:dyDescent="0.25">
      <c r="B38" s="8"/>
      <c r="C38" s="8"/>
    </row>
    <row r="39" spans="1:6" ht="15" customHeight="1" x14ac:dyDescent="0.25">
      <c r="B39" s="8"/>
      <c r="C39" s="8"/>
    </row>
    <row r="40" spans="1:6" ht="15" customHeight="1" x14ac:dyDescent="0.25">
      <c r="B40" s="8"/>
      <c r="C40" s="8"/>
    </row>
    <row r="41" spans="1:6" ht="15" customHeight="1" x14ac:dyDescent="0.25">
      <c r="B41" s="8"/>
      <c r="C41" s="8"/>
    </row>
    <row r="42" spans="1:6" ht="15" customHeight="1" x14ac:dyDescent="0.25">
      <c r="B42" s="8"/>
      <c r="C42" s="8"/>
    </row>
    <row r="43" spans="1:6" ht="15" customHeight="1" x14ac:dyDescent="0.25">
      <c r="B43" s="8"/>
      <c r="C43" s="8"/>
    </row>
    <row r="44" spans="1:6" ht="15" customHeight="1" x14ac:dyDescent="0.25">
      <c r="B44" s="8"/>
      <c r="C44" s="8"/>
    </row>
    <row r="45" spans="1:6" ht="15" customHeight="1" x14ac:dyDescent="0.25">
      <c r="B45" s="8"/>
      <c r="C45" s="8"/>
    </row>
    <row r="46" spans="1:6" ht="15" customHeight="1" x14ac:dyDescent="0.25">
      <c r="B46" s="8"/>
      <c r="C46" s="8"/>
    </row>
    <row r="47" spans="1:6" ht="15" customHeight="1" x14ac:dyDescent="0.25">
      <c r="B47" s="8"/>
      <c r="C47" s="8"/>
    </row>
    <row r="48" spans="1:6" ht="15" customHeight="1" x14ac:dyDescent="0.25">
      <c r="B48" s="8"/>
      <c r="C48" s="8"/>
    </row>
    <row r="49" spans="1:5" ht="15" customHeight="1" x14ac:dyDescent="0.25">
      <c r="B49" s="8"/>
      <c r="C49" s="8"/>
    </row>
    <row r="50" spans="1:5" ht="15" customHeight="1" x14ac:dyDescent="0.25">
      <c r="B50" s="8"/>
      <c r="C50" s="8"/>
    </row>
    <row r="51" spans="1:5" ht="15" customHeight="1" x14ac:dyDescent="0.25">
      <c r="B51" s="8"/>
      <c r="C51" s="8"/>
    </row>
    <row r="52" spans="1:5" ht="15" customHeight="1" x14ac:dyDescent="0.25">
      <c r="B52" s="8"/>
      <c r="C52" s="8"/>
    </row>
    <row r="53" spans="1:5" ht="15" customHeight="1" x14ac:dyDescent="0.25">
      <c r="B53" s="8"/>
      <c r="C53" s="8"/>
    </row>
    <row r="54" spans="1:5" ht="15" customHeight="1" x14ac:dyDescent="0.25">
      <c r="B54" s="8"/>
      <c r="C54" s="8"/>
    </row>
    <row r="55" spans="1:5" ht="15" customHeight="1" x14ac:dyDescent="0.25">
      <c r="B55" s="8"/>
      <c r="C55" s="8"/>
    </row>
    <row r="56" spans="1:5" ht="15" customHeight="1" x14ac:dyDescent="0.25">
      <c r="A56" s="8" t="s">
        <v>334</v>
      </c>
      <c r="B56" s="8"/>
      <c r="C56" s="8"/>
      <c r="E56" s="10" t="s">
        <v>31</v>
      </c>
    </row>
    <row r="57" spans="1:5" ht="15" customHeight="1" x14ac:dyDescent="0.25">
      <c r="B57" s="8"/>
      <c r="C57" s="8"/>
    </row>
    <row r="58" spans="1:5" ht="15" customHeight="1" x14ac:dyDescent="0.25">
      <c r="B58" s="8"/>
      <c r="C58" s="8"/>
    </row>
    <row r="59" spans="1:5" ht="15" customHeight="1" x14ac:dyDescent="0.25">
      <c r="B59" s="8"/>
      <c r="C59" s="8"/>
    </row>
    <row r="60" spans="1:5" ht="15" customHeight="1" x14ac:dyDescent="0.25">
      <c r="B60" s="8"/>
      <c r="C60" s="8"/>
    </row>
    <row r="61" spans="1:5" ht="15" customHeight="1" x14ac:dyDescent="0.25">
      <c r="B61" s="8"/>
      <c r="C61" s="8"/>
    </row>
    <row r="62" spans="1:5" ht="15" customHeight="1" x14ac:dyDescent="0.25">
      <c r="B62" s="8"/>
      <c r="C62" s="8"/>
    </row>
    <row r="63" spans="1:5" ht="15" customHeight="1" x14ac:dyDescent="0.25">
      <c r="B63" s="8"/>
      <c r="C63" s="8"/>
    </row>
    <row r="64" spans="1:5" ht="15" customHeight="1" x14ac:dyDescent="0.25">
      <c r="B64" s="8"/>
      <c r="C64" s="8"/>
    </row>
    <row r="65" spans="2:3" ht="15" customHeight="1" x14ac:dyDescent="0.25">
      <c r="B65" s="8"/>
      <c r="C65" s="8"/>
    </row>
  </sheetData>
  <mergeCells count="16">
    <mergeCell ref="A28:F28"/>
    <mergeCell ref="B29:D29"/>
    <mergeCell ref="E29:E30"/>
    <mergeCell ref="F29:F30"/>
    <mergeCell ref="A24:G24"/>
    <mergeCell ref="A1:G1"/>
    <mergeCell ref="A3:G3"/>
    <mergeCell ref="A4:G8"/>
    <mergeCell ref="A14:G14"/>
    <mergeCell ref="A10:G10"/>
    <mergeCell ref="A11:A12"/>
    <mergeCell ref="B11:C11"/>
    <mergeCell ref="D11:E11"/>
    <mergeCell ref="F11:F12"/>
    <mergeCell ref="G11:G12"/>
    <mergeCell ref="A2:G2"/>
  </mergeCells>
  <hyperlinks>
    <hyperlink ref="E56" location="Contents!A1" display="Back to Contents"/>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activeCell="A4" sqref="A4:K8"/>
    </sheetView>
  </sheetViews>
  <sheetFormatPr defaultRowHeight="15" x14ac:dyDescent="0.25"/>
  <cols>
    <col min="1" max="11" width="11.7109375" style="8" customWidth="1"/>
    <col min="12" max="12" width="10.5703125" style="8" bestFit="1" customWidth="1"/>
    <col min="13" max="22" width="9.140625" style="8"/>
  </cols>
  <sheetData>
    <row r="1" spans="1:24" ht="15" customHeight="1" x14ac:dyDescent="0.25">
      <c r="A1" s="559" t="s">
        <v>26</v>
      </c>
      <c r="B1" s="560"/>
      <c r="C1" s="560"/>
      <c r="D1" s="560"/>
      <c r="E1" s="560"/>
      <c r="F1" s="560"/>
      <c r="G1" s="560"/>
      <c r="H1" s="560"/>
      <c r="I1" s="560"/>
      <c r="J1" s="560"/>
      <c r="K1" s="561"/>
      <c r="M1" s="11"/>
      <c r="N1" s="11"/>
      <c r="O1" s="11"/>
      <c r="W1" s="8"/>
      <c r="X1" s="8"/>
    </row>
    <row r="2" spans="1:24" ht="15" customHeight="1" x14ac:dyDescent="0.25">
      <c r="A2" s="562"/>
      <c r="B2" s="563"/>
      <c r="C2" s="563"/>
      <c r="D2" s="563"/>
      <c r="E2" s="563"/>
      <c r="F2" s="563"/>
      <c r="G2" s="563"/>
      <c r="H2" s="563"/>
      <c r="I2" s="563"/>
      <c r="J2" s="563"/>
      <c r="K2" s="564"/>
      <c r="M2" s="72"/>
      <c r="N2" s="72"/>
      <c r="O2" s="72"/>
      <c r="W2" s="8"/>
      <c r="X2" s="8"/>
    </row>
    <row r="3" spans="1:24" s="20" customFormat="1" ht="15" customHeight="1" x14ac:dyDescent="0.25">
      <c r="A3" s="565" t="s">
        <v>201</v>
      </c>
      <c r="B3" s="566"/>
      <c r="C3" s="566"/>
      <c r="D3" s="566"/>
      <c r="E3" s="566"/>
      <c r="F3" s="566"/>
      <c r="G3" s="566"/>
      <c r="H3" s="566"/>
      <c r="I3" s="566"/>
      <c r="J3" s="566"/>
      <c r="K3" s="567"/>
      <c r="L3" s="8"/>
      <c r="M3" s="8"/>
      <c r="N3" s="8"/>
      <c r="O3" s="8"/>
      <c r="P3" s="8"/>
      <c r="Q3" s="8"/>
      <c r="R3" s="8"/>
      <c r="S3" s="8"/>
      <c r="T3" s="8"/>
      <c r="U3" s="8"/>
      <c r="V3" s="8"/>
      <c r="W3" s="8"/>
      <c r="X3" s="8"/>
    </row>
    <row r="4" spans="1:24" s="20" customFormat="1" ht="15" customHeight="1" x14ac:dyDescent="0.25">
      <c r="A4" s="568" t="s">
        <v>387</v>
      </c>
      <c r="B4" s="569"/>
      <c r="C4" s="569"/>
      <c r="D4" s="569"/>
      <c r="E4" s="569"/>
      <c r="F4" s="569"/>
      <c r="G4" s="569"/>
      <c r="H4" s="569"/>
      <c r="I4" s="569"/>
      <c r="J4" s="569"/>
      <c r="K4" s="570"/>
      <c r="L4" s="8"/>
      <c r="M4" s="8"/>
      <c r="N4" s="8"/>
      <c r="O4" s="8"/>
      <c r="P4" s="8"/>
      <c r="Q4" s="8"/>
      <c r="R4" s="8"/>
      <c r="S4" s="8"/>
      <c r="T4" s="8"/>
      <c r="U4" s="8"/>
      <c r="V4" s="8"/>
      <c r="W4" s="8"/>
      <c r="X4" s="8"/>
    </row>
    <row r="5" spans="1:24" s="20" customFormat="1" x14ac:dyDescent="0.25">
      <c r="A5" s="519"/>
      <c r="B5" s="520"/>
      <c r="C5" s="520"/>
      <c r="D5" s="520"/>
      <c r="E5" s="520"/>
      <c r="F5" s="520"/>
      <c r="G5" s="520"/>
      <c r="H5" s="520"/>
      <c r="I5" s="520"/>
      <c r="J5" s="520"/>
      <c r="K5" s="521"/>
      <c r="L5" s="8"/>
      <c r="M5" s="8"/>
      <c r="N5" s="8"/>
      <c r="O5" s="8"/>
      <c r="P5" s="8"/>
      <c r="Q5" s="8"/>
      <c r="R5" s="8"/>
      <c r="S5" s="8"/>
      <c r="T5" s="8"/>
      <c r="U5" s="8"/>
      <c r="V5" s="8"/>
      <c r="W5" s="8"/>
      <c r="X5" s="8"/>
    </row>
    <row r="6" spans="1:24" s="20" customFormat="1" x14ac:dyDescent="0.25">
      <c r="A6" s="519"/>
      <c r="B6" s="520"/>
      <c r="C6" s="520"/>
      <c r="D6" s="520"/>
      <c r="E6" s="520"/>
      <c r="F6" s="520"/>
      <c r="G6" s="520"/>
      <c r="H6" s="520"/>
      <c r="I6" s="520"/>
      <c r="J6" s="520"/>
      <c r="K6" s="521"/>
      <c r="L6" s="8"/>
      <c r="M6" s="8"/>
      <c r="N6" s="8"/>
      <c r="O6" s="8"/>
      <c r="P6" s="8"/>
      <c r="Q6" s="8"/>
      <c r="R6" s="8"/>
      <c r="S6" s="8"/>
      <c r="T6" s="8"/>
      <c r="U6" s="8"/>
      <c r="V6" s="8"/>
      <c r="W6" s="8"/>
      <c r="X6" s="8"/>
    </row>
    <row r="7" spans="1:24" s="20" customFormat="1" x14ac:dyDescent="0.25">
      <c r="A7" s="519"/>
      <c r="B7" s="520"/>
      <c r="C7" s="520"/>
      <c r="D7" s="520"/>
      <c r="E7" s="520"/>
      <c r="F7" s="520"/>
      <c r="G7" s="520"/>
      <c r="H7" s="520"/>
      <c r="I7" s="520"/>
      <c r="J7" s="520"/>
      <c r="K7" s="521"/>
      <c r="L7" s="8"/>
      <c r="M7" s="8"/>
      <c r="N7" s="8"/>
      <c r="O7" s="8"/>
      <c r="P7" s="8"/>
      <c r="Q7" s="8"/>
      <c r="R7" s="8"/>
      <c r="S7" s="8"/>
      <c r="T7" s="8"/>
      <c r="U7" s="8"/>
      <c r="V7" s="8"/>
      <c r="W7" s="8"/>
      <c r="X7" s="8"/>
    </row>
    <row r="8" spans="1:24" s="20" customFormat="1" x14ac:dyDescent="0.25">
      <c r="A8" s="522"/>
      <c r="B8" s="523"/>
      <c r="C8" s="523"/>
      <c r="D8" s="523"/>
      <c r="E8" s="523"/>
      <c r="F8" s="523"/>
      <c r="G8" s="523"/>
      <c r="H8" s="523"/>
      <c r="I8" s="523"/>
      <c r="J8" s="523"/>
      <c r="K8" s="524"/>
      <c r="L8" s="8"/>
      <c r="M8" s="8"/>
      <c r="N8" s="8"/>
      <c r="O8" s="8"/>
      <c r="P8" s="8"/>
      <c r="Q8" s="8"/>
      <c r="R8" s="8"/>
      <c r="S8" s="8"/>
      <c r="T8" s="8"/>
      <c r="U8" s="8"/>
      <c r="V8" s="8"/>
      <c r="W8" s="8"/>
      <c r="X8" s="8"/>
    </row>
    <row r="9" spans="1:24" s="20" customFormat="1" x14ac:dyDescent="0.25">
      <c r="A9" s="8"/>
      <c r="B9" s="8"/>
      <c r="C9" s="8"/>
      <c r="D9" s="8"/>
      <c r="E9" s="8"/>
      <c r="F9" s="8"/>
      <c r="G9" s="8"/>
      <c r="H9" s="8"/>
      <c r="I9" s="8"/>
      <c r="J9" s="8"/>
      <c r="K9" s="8"/>
      <c r="L9" s="8"/>
      <c r="M9" s="8"/>
      <c r="N9" s="8"/>
      <c r="O9" s="8"/>
      <c r="P9" s="8"/>
      <c r="Q9" s="8"/>
      <c r="R9" s="8"/>
      <c r="S9" s="8"/>
      <c r="T9" s="8"/>
      <c r="U9" s="8"/>
      <c r="V9" s="8"/>
    </row>
    <row r="22" spans="1:26" s="20" customFormat="1" x14ac:dyDescent="0.25">
      <c r="A22" s="8"/>
      <c r="B22" s="8"/>
      <c r="C22" s="8"/>
      <c r="D22" s="8"/>
      <c r="E22" s="8"/>
      <c r="F22" s="8"/>
      <c r="G22" s="8"/>
      <c r="H22" s="8"/>
      <c r="I22" s="8"/>
      <c r="J22" s="8"/>
      <c r="K22" s="8"/>
      <c r="L22" s="8"/>
      <c r="M22" s="8"/>
      <c r="N22" s="8"/>
      <c r="O22" s="8"/>
      <c r="P22" s="8"/>
      <c r="Q22" s="8"/>
      <c r="R22" s="8"/>
      <c r="S22" s="8"/>
      <c r="T22" s="8"/>
      <c r="U22" s="8"/>
      <c r="V22" s="8"/>
    </row>
    <row r="23" spans="1:26" s="20" customFormat="1" x14ac:dyDescent="0.25">
      <c r="A23" s="8"/>
      <c r="B23" s="8"/>
      <c r="C23" s="8"/>
      <c r="D23" s="8"/>
      <c r="E23" s="8"/>
      <c r="F23" s="8"/>
      <c r="G23" s="8"/>
      <c r="H23" s="8"/>
      <c r="I23" s="8"/>
      <c r="J23" s="8"/>
      <c r="K23" s="8"/>
      <c r="L23" s="8"/>
      <c r="M23" s="8"/>
      <c r="N23" s="8"/>
      <c r="O23" s="8"/>
      <c r="P23" s="8"/>
      <c r="Q23" s="8"/>
      <c r="R23" s="8"/>
      <c r="S23" s="8"/>
      <c r="T23" s="8"/>
      <c r="U23" s="8"/>
      <c r="V23" s="8"/>
    </row>
    <row r="24" spans="1:26" s="20" customFormat="1" x14ac:dyDescent="0.25">
      <c r="A24" s="8"/>
      <c r="B24" s="8"/>
      <c r="C24" s="8"/>
      <c r="D24" s="8"/>
      <c r="E24" s="8"/>
      <c r="F24" s="8"/>
      <c r="G24" s="8"/>
      <c r="H24" s="8"/>
      <c r="I24" s="8"/>
      <c r="J24" s="8"/>
      <c r="K24" s="8"/>
      <c r="L24" s="8"/>
      <c r="M24" s="8"/>
      <c r="N24" s="8"/>
      <c r="O24" s="8"/>
      <c r="P24" s="8"/>
      <c r="Q24" s="8"/>
      <c r="R24" s="8"/>
      <c r="S24" s="8"/>
      <c r="T24" s="8"/>
      <c r="U24" s="8"/>
      <c r="V24" s="8"/>
    </row>
    <row r="25" spans="1:26" s="20" customFormat="1" x14ac:dyDescent="0.25">
      <c r="A25" s="8"/>
      <c r="B25" s="8"/>
      <c r="C25" s="8"/>
      <c r="D25" s="8"/>
      <c r="E25" s="8"/>
      <c r="F25" s="8"/>
      <c r="G25" s="8"/>
      <c r="H25" s="8"/>
      <c r="I25" s="8"/>
      <c r="J25" s="8"/>
      <c r="K25" s="8"/>
      <c r="L25" s="8"/>
      <c r="M25" s="8"/>
      <c r="N25" s="8"/>
      <c r="O25" s="8"/>
      <c r="P25" s="8"/>
      <c r="Q25" s="8"/>
      <c r="R25" s="8"/>
      <c r="S25" s="8"/>
      <c r="T25" s="8"/>
      <c r="U25" s="8"/>
      <c r="V25" s="8"/>
    </row>
    <row r="26" spans="1:26" s="20" customFormat="1" x14ac:dyDescent="0.25">
      <c r="A26" s="8"/>
      <c r="B26" s="8"/>
      <c r="C26" s="8"/>
      <c r="D26" s="8"/>
      <c r="E26" s="8"/>
      <c r="F26" s="8"/>
      <c r="G26" s="8"/>
      <c r="H26" s="8"/>
      <c r="I26" s="8"/>
      <c r="J26" s="8"/>
      <c r="K26" s="8"/>
      <c r="L26" s="8"/>
      <c r="M26" s="8"/>
      <c r="N26" s="8"/>
      <c r="O26" s="8"/>
      <c r="P26" s="8"/>
      <c r="Q26" s="8"/>
      <c r="R26" s="8"/>
      <c r="S26" s="8"/>
      <c r="T26" s="8"/>
      <c r="U26" s="8"/>
      <c r="V26" s="8"/>
    </row>
    <row r="27" spans="1:26" s="20" customFormat="1" x14ac:dyDescent="0.25">
      <c r="A27" s="8"/>
      <c r="B27" s="8"/>
      <c r="C27" s="8"/>
      <c r="D27" s="8"/>
      <c r="E27" s="8"/>
      <c r="F27" s="8"/>
      <c r="G27" s="8"/>
      <c r="H27" s="8"/>
      <c r="I27" s="8"/>
      <c r="J27" s="8"/>
      <c r="K27" s="8"/>
      <c r="L27" s="8"/>
      <c r="M27" s="8"/>
      <c r="N27" s="8"/>
      <c r="O27" s="8"/>
      <c r="P27" s="8"/>
      <c r="Q27" s="8"/>
      <c r="R27" s="8"/>
      <c r="S27" s="8"/>
      <c r="T27" s="8"/>
      <c r="U27" s="8"/>
      <c r="V27" s="8"/>
    </row>
    <row r="29" spans="1:26" ht="26.25" customHeight="1" x14ac:dyDescent="0.25">
      <c r="A29" s="555" t="s">
        <v>165</v>
      </c>
      <c r="B29" s="557" t="s">
        <v>6</v>
      </c>
      <c r="C29" s="573" t="s">
        <v>3</v>
      </c>
      <c r="D29" s="574"/>
      <c r="E29" s="573" t="s">
        <v>5</v>
      </c>
      <c r="F29" s="574"/>
      <c r="G29" s="573" t="s">
        <v>4</v>
      </c>
      <c r="H29" s="574"/>
      <c r="I29" s="573" t="s">
        <v>164</v>
      </c>
      <c r="J29" s="574"/>
      <c r="K29" s="571" t="s">
        <v>15</v>
      </c>
      <c r="W29" s="8"/>
      <c r="X29" s="8"/>
      <c r="Y29" s="8"/>
    </row>
    <row r="30" spans="1:26" s="20" customFormat="1" ht="15" customHeight="1" thickBot="1" x14ac:dyDescent="0.3">
      <c r="A30" s="556"/>
      <c r="B30" s="558"/>
      <c r="C30" s="97" t="s">
        <v>208</v>
      </c>
      <c r="D30" s="98" t="s">
        <v>209</v>
      </c>
      <c r="E30" s="97" t="s">
        <v>208</v>
      </c>
      <c r="F30" s="98" t="s">
        <v>209</v>
      </c>
      <c r="G30" s="97" t="s">
        <v>208</v>
      </c>
      <c r="H30" s="98" t="s">
        <v>209</v>
      </c>
      <c r="I30" s="97" t="s">
        <v>208</v>
      </c>
      <c r="J30" s="98" t="s">
        <v>209</v>
      </c>
      <c r="K30" s="572"/>
      <c r="L30" s="8"/>
      <c r="M30" s="8"/>
      <c r="N30" s="8"/>
      <c r="O30" s="8"/>
      <c r="P30" s="8"/>
      <c r="Q30" s="8"/>
      <c r="R30" s="8"/>
      <c r="S30" s="8"/>
      <c r="T30" s="8"/>
      <c r="U30" s="8"/>
      <c r="V30" s="8"/>
      <c r="W30" s="8"/>
      <c r="X30" s="8"/>
      <c r="Y30" s="8"/>
      <c r="Z30" s="8"/>
    </row>
    <row r="31" spans="1:26" ht="15" customHeight="1" x14ac:dyDescent="0.25">
      <c r="A31" s="311" t="s">
        <v>161</v>
      </c>
      <c r="B31" s="312">
        <v>2018</v>
      </c>
      <c r="C31" s="344">
        <v>89132</v>
      </c>
      <c r="D31" s="345">
        <f>C31/K31</f>
        <v>0.50280079652058152</v>
      </c>
      <c r="E31" s="344">
        <v>42184</v>
      </c>
      <c r="F31" s="345">
        <f>E31/K31</f>
        <v>0.2379633442582261</v>
      </c>
      <c r="G31" s="346">
        <v>36457</v>
      </c>
      <c r="H31" s="345">
        <f>G31/K31</f>
        <v>0.20565687563109589</v>
      </c>
      <c r="I31" s="346">
        <v>9498</v>
      </c>
      <c r="J31" s="347">
        <f>I31/K31</f>
        <v>5.3578983590096517E-2</v>
      </c>
      <c r="K31" s="348">
        <f>C31+E31+G31+I31</f>
        <v>177271</v>
      </c>
      <c r="L31" s="99"/>
      <c r="M31" s="211"/>
      <c r="W31" s="8"/>
      <c r="X31" s="8"/>
      <c r="Y31" s="8"/>
      <c r="Z31" s="8"/>
    </row>
    <row r="32" spans="1:26" x14ac:dyDescent="0.25">
      <c r="A32" s="214"/>
      <c r="B32" s="94">
        <v>2020</v>
      </c>
      <c r="C32" s="216">
        <v>87750</v>
      </c>
      <c r="D32" s="217">
        <f>C32/K32</f>
        <v>0.49444698006998328</v>
      </c>
      <c r="E32" s="216">
        <v>43639</v>
      </c>
      <c r="F32" s="217">
        <f>E32/K32</f>
        <v>0.24589369530796581</v>
      </c>
      <c r="G32" s="218">
        <v>36113</v>
      </c>
      <c r="H32" s="217">
        <f>G32/K32</f>
        <v>0.20348676685204906</v>
      </c>
      <c r="I32" s="218">
        <v>9969</v>
      </c>
      <c r="J32" s="342">
        <f>I32/K32</f>
        <v>5.6172557770001859E-2</v>
      </c>
      <c r="K32" s="219">
        <f>C32+E32+G32+I32</f>
        <v>177471</v>
      </c>
      <c r="L32" s="99"/>
      <c r="M32" s="211"/>
      <c r="W32" s="8"/>
      <c r="X32" s="8"/>
      <c r="Y32" s="8"/>
      <c r="Z32" s="8"/>
    </row>
    <row r="33" spans="1:26" x14ac:dyDescent="0.25">
      <c r="A33" s="214"/>
      <c r="B33" s="95">
        <v>2025</v>
      </c>
      <c r="C33" s="101">
        <v>84039</v>
      </c>
      <c r="D33" s="102">
        <f>C33/K33</f>
        <v>0.47523425527463142</v>
      </c>
      <c r="E33" s="101">
        <v>47013</v>
      </c>
      <c r="F33" s="102">
        <f>E33/K33</f>
        <v>0.26585499640912252</v>
      </c>
      <c r="G33" s="100">
        <v>34550</v>
      </c>
      <c r="H33" s="102">
        <f>G33/K33</f>
        <v>0.19537766417661462</v>
      </c>
      <c r="I33" s="100">
        <v>11235</v>
      </c>
      <c r="J33" s="343">
        <f>I33/K33</f>
        <v>6.3533084139631407E-2</v>
      </c>
      <c r="K33" s="103">
        <f>C33+E33+G33+I33</f>
        <v>176837</v>
      </c>
      <c r="L33" s="99"/>
      <c r="M33" s="211"/>
      <c r="W33" s="8"/>
      <c r="X33" s="8"/>
      <c r="Y33" s="8"/>
      <c r="Z33" s="8"/>
    </row>
    <row r="34" spans="1:26" x14ac:dyDescent="0.25">
      <c r="A34" s="214"/>
      <c r="B34" s="95">
        <v>2030</v>
      </c>
      <c r="C34" s="216">
        <v>79597</v>
      </c>
      <c r="D34" s="217">
        <f>C34/K34</f>
        <v>0.45562628078169182</v>
      </c>
      <c r="E34" s="216">
        <v>50240</v>
      </c>
      <c r="F34" s="217">
        <f>E34/K34</f>
        <v>0.28758199864909728</v>
      </c>
      <c r="G34" s="218">
        <v>32697</v>
      </c>
      <c r="H34" s="217">
        <f>G34/K34</f>
        <v>0.18716298984533308</v>
      </c>
      <c r="I34" s="218">
        <v>12164</v>
      </c>
      <c r="J34" s="342">
        <f>I34/K34</f>
        <v>6.9628730723877777E-2</v>
      </c>
      <c r="K34" s="219">
        <f>C34+E34+G34+I34</f>
        <v>174698</v>
      </c>
      <c r="L34" s="99"/>
      <c r="M34" s="211"/>
      <c r="N34" s="74"/>
      <c r="W34" s="8"/>
      <c r="X34" s="8"/>
      <c r="Y34" s="8"/>
      <c r="Z34" s="8"/>
    </row>
    <row r="35" spans="1:26" x14ac:dyDescent="0.25">
      <c r="A35" s="214"/>
      <c r="B35" s="95"/>
      <c r="C35" s="101"/>
      <c r="D35" s="104"/>
      <c r="E35" s="101"/>
      <c r="F35" s="104"/>
      <c r="G35" s="100"/>
      <c r="H35" s="104"/>
      <c r="I35" s="100"/>
      <c r="J35" s="104"/>
      <c r="K35" s="103"/>
      <c r="L35" s="99"/>
      <c r="M35" s="211"/>
      <c r="W35" s="8"/>
      <c r="X35" s="8"/>
      <c r="Y35" s="8"/>
      <c r="Z35" s="8"/>
    </row>
    <row r="36" spans="1:26" x14ac:dyDescent="0.25">
      <c r="A36" s="214" t="s">
        <v>162</v>
      </c>
      <c r="B36" s="94">
        <v>2018</v>
      </c>
      <c r="C36" s="101">
        <v>39474</v>
      </c>
      <c r="D36" s="102">
        <f>C36/K36</f>
        <v>0.52286906417643553</v>
      </c>
      <c r="E36" s="101">
        <v>14838</v>
      </c>
      <c r="F36" s="102">
        <f>E36/K36</f>
        <v>0.19654281740512616</v>
      </c>
      <c r="G36" s="100">
        <v>17360</v>
      </c>
      <c r="H36" s="102">
        <f>G36/K36</f>
        <v>0.22994900324524803</v>
      </c>
      <c r="I36" s="100">
        <v>3823</v>
      </c>
      <c r="J36" s="102">
        <f>I36/K36</f>
        <v>5.063911517319028E-2</v>
      </c>
      <c r="K36" s="103">
        <f>C36+E36+G36+I36</f>
        <v>75495</v>
      </c>
      <c r="L36" s="99"/>
      <c r="M36" s="211"/>
      <c r="W36" s="8"/>
      <c r="X36" s="8"/>
      <c r="Y36" s="8"/>
      <c r="Z36" s="8"/>
    </row>
    <row r="37" spans="1:26" x14ac:dyDescent="0.25">
      <c r="A37" s="214"/>
      <c r="B37" s="94">
        <v>2020</v>
      </c>
      <c r="C37" s="216">
        <v>38048</v>
      </c>
      <c r="D37" s="217">
        <f>C37/K37</f>
        <v>0.51460026779555568</v>
      </c>
      <c r="E37" s="216">
        <v>15594</v>
      </c>
      <c r="F37" s="217">
        <f>E37/K37</f>
        <v>0.21090928763677186</v>
      </c>
      <c r="G37" s="218">
        <v>16341</v>
      </c>
      <c r="H37" s="217">
        <f>G37/K37</f>
        <v>0.22101248360090348</v>
      </c>
      <c r="I37" s="218">
        <v>3954</v>
      </c>
      <c r="J37" s="217">
        <f>I37/K37</f>
        <v>5.3477960966769003E-2</v>
      </c>
      <c r="K37" s="219">
        <f>C37+E37+G37+I37</f>
        <v>73937</v>
      </c>
      <c r="L37" s="99"/>
      <c r="M37" s="211"/>
      <c r="W37" s="8"/>
      <c r="X37" s="8"/>
      <c r="Y37" s="8"/>
      <c r="Z37" s="8"/>
    </row>
    <row r="38" spans="1:26" x14ac:dyDescent="0.25">
      <c r="A38" s="214"/>
      <c r="B38" s="95">
        <v>2025</v>
      </c>
      <c r="C38" s="101">
        <v>35527</v>
      </c>
      <c r="D38" s="102">
        <f>C38/K38</f>
        <v>0.48667123287671232</v>
      </c>
      <c r="E38" s="101">
        <v>17217</v>
      </c>
      <c r="F38" s="102">
        <f>E38/K38</f>
        <v>0.23584931506849316</v>
      </c>
      <c r="G38" s="100">
        <v>15990</v>
      </c>
      <c r="H38" s="102">
        <f>G38/K38</f>
        <v>0.21904109589041096</v>
      </c>
      <c r="I38" s="100">
        <v>4266</v>
      </c>
      <c r="J38" s="102">
        <f>I38/K38</f>
        <v>5.8438356164383559E-2</v>
      </c>
      <c r="K38" s="103">
        <f>C38+E38+G38+I38</f>
        <v>73000</v>
      </c>
      <c r="L38" s="99"/>
      <c r="M38" s="211"/>
      <c r="W38" s="8"/>
      <c r="X38" s="8"/>
      <c r="Y38" s="8"/>
      <c r="Z38" s="8"/>
    </row>
    <row r="39" spans="1:26" x14ac:dyDescent="0.25">
      <c r="A39" s="214"/>
      <c r="B39" s="95">
        <v>2030</v>
      </c>
      <c r="C39" s="216">
        <v>33808</v>
      </c>
      <c r="D39" s="217">
        <f>C39/K39</f>
        <v>0.46132223510950399</v>
      </c>
      <c r="E39" s="216">
        <v>18784</v>
      </c>
      <c r="F39" s="217">
        <f>E39/K39</f>
        <v>0.25631438902913284</v>
      </c>
      <c r="G39" s="218">
        <v>16009</v>
      </c>
      <c r="H39" s="217">
        <f>G39/K39</f>
        <v>0.21844852289008665</v>
      </c>
      <c r="I39" s="218">
        <v>4684</v>
      </c>
      <c r="J39" s="217">
        <f>I39/K39</f>
        <v>6.3914852971276526E-2</v>
      </c>
      <c r="K39" s="219">
        <f>C39+E39+G39+I39</f>
        <v>73285</v>
      </c>
      <c r="L39" s="99"/>
      <c r="M39" s="211"/>
      <c r="W39" s="8"/>
      <c r="X39" s="8"/>
      <c r="Y39" s="8"/>
      <c r="Z39" s="8"/>
    </row>
    <row r="40" spans="1:26" x14ac:dyDescent="0.25">
      <c r="A40" s="214"/>
      <c r="B40" s="95"/>
      <c r="C40" s="101"/>
      <c r="D40" s="104"/>
      <c r="E40" s="101"/>
      <c r="F40" s="104"/>
      <c r="G40" s="100"/>
      <c r="H40" s="104"/>
      <c r="I40" s="100"/>
      <c r="J40" s="104"/>
      <c r="K40" s="103"/>
      <c r="L40" s="99"/>
      <c r="M40" s="211"/>
      <c r="W40" s="8"/>
      <c r="X40" s="8"/>
      <c r="Y40" s="8"/>
      <c r="Z40" s="8"/>
    </row>
    <row r="41" spans="1:26" x14ac:dyDescent="0.25">
      <c r="A41" s="214" t="s">
        <v>163</v>
      </c>
      <c r="B41" s="94">
        <v>2018</v>
      </c>
      <c r="C41" s="101">
        <v>58614</v>
      </c>
      <c r="D41" s="102">
        <f>C41/K41</f>
        <v>0.56215832582049763</v>
      </c>
      <c r="E41" s="101">
        <v>18340</v>
      </c>
      <c r="F41" s="102">
        <f>E41/K41</f>
        <v>0.17589626532138952</v>
      </c>
      <c r="G41" s="100">
        <v>23218</v>
      </c>
      <c r="H41" s="102">
        <f>G41/K41</f>
        <v>0.2226804519210481</v>
      </c>
      <c r="I41" s="100">
        <v>4094</v>
      </c>
      <c r="J41" s="102">
        <f>I41/K41</f>
        <v>3.9264956937064818E-2</v>
      </c>
      <c r="K41" s="103">
        <f>C41+E41+G41+I41</f>
        <v>104266</v>
      </c>
      <c r="L41" s="99"/>
      <c r="M41" s="211"/>
      <c r="W41" s="8"/>
      <c r="X41" s="8"/>
      <c r="Y41" s="8"/>
      <c r="Z41" s="8"/>
    </row>
    <row r="42" spans="1:26" x14ac:dyDescent="0.25">
      <c r="A42" s="214"/>
      <c r="B42" s="94">
        <v>2020</v>
      </c>
      <c r="C42" s="216">
        <v>59005</v>
      </c>
      <c r="D42" s="217">
        <f>C42/K42</f>
        <v>0.55630981002215618</v>
      </c>
      <c r="E42" s="216">
        <v>18615</v>
      </c>
      <c r="F42" s="217">
        <f>E42/K42</f>
        <v>0.17550558619714327</v>
      </c>
      <c r="G42" s="218">
        <v>24011</v>
      </c>
      <c r="H42" s="217">
        <f>G42/K42</f>
        <v>0.2263800499693584</v>
      </c>
      <c r="I42" s="218">
        <v>4434</v>
      </c>
      <c r="J42" s="217">
        <f>I42/K42</f>
        <v>4.1804553811342099E-2</v>
      </c>
      <c r="K42" s="219">
        <f>C42+E42+G42+I42</f>
        <v>106065</v>
      </c>
      <c r="L42" s="99"/>
      <c r="M42" s="211"/>
      <c r="W42" s="8"/>
      <c r="X42" s="8"/>
      <c r="Y42" s="8"/>
      <c r="Z42" s="8"/>
    </row>
    <row r="43" spans="1:26" x14ac:dyDescent="0.25">
      <c r="A43" s="214"/>
      <c r="B43" s="95">
        <v>2025</v>
      </c>
      <c r="C43" s="101">
        <v>56729</v>
      </c>
      <c r="D43" s="102">
        <f>C43/K43</f>
        <v>0.53786858822413952</v>
      </c>
      <c r="E43" s="101">
        <v>20460</v>
      </c>
      <c r="F43" s="102">
        <f>E43/K43</f>
        <v>0.19398881198445056</v>
      </c>
      <c r="G43" s="100">
        <v>23012</v>
      </c>
      <c r="H43" s="102">
        <f>G43/K43</f>
        <v>0.21818526595240353</v>
      </c>
      <c r="I43" s="100">
        <v>5269</v>
      </c>
      <c r="J43" s="102">
        <f>I43/K43</f>
        <v>4.995733383900635E-2</v>
      </c>
      <c r="K43" s="103">
        <f>C43+E43+G43+I43</f>
        <v>105470</v>
      </c>
      <c r="L43" s="99"/>
      <c r="M43" s="211"/>
      <c r="W43" s="8"/>
      <c r="X43" s="8"/>
      <c r="Y43" s="8"/>
      <c r="Z43" s="8"/>
    </row>
    <row r="44" spans="1:26" ht="15.75" thickBot="1" x14ac:dyDescent="0.3">
      <c r="A44" s="215"/>
      <c r="B44" s="96">
        <v>2030</v>
      </c>
      <c r="C44" s="220">
        <v>50922</v>
      </c>
      <c r="D44" s="221">
        <f>C44/K44</f>
        <v>0.51575983470404729</v>
      </c>
      <c r="E44" s="220">
        <v>22574</v>
      </c>
      <c r="F44" s="221">
        <f>E44/K44</f>
        <v>0.22863914435036259</v>
      </c>
      <c r="G44" s="222">
        <v>19624</v>
      </c>
      <c r="H44" s="221">
        <f>G44/K44</f>
        <v>0.19876028035490012</v>
      </c>
      <c r="I44" s="222">
        <v>5612</v>
      </c>
      <c r="J44" s="221">
        <f>I44/K44</f>
        <v>5.6840740590689949E-2</v>
      </c>
      <c r="K44" s="357">
        <f>C44+E44+G44+I44</f>
        <v>98732</v>
      </c>
      <c r="L44" s="99"/>
      <c r="M44" s="211"/>
      <c r="W44" s="8"/>
      <c r="X44" s="8"/>
      <c r="Y44" s="8"/>
      <c r="Z44" s="8"/>
    </row>
    <row r="46" spans="1:26" x14ac:dyDescent="0.25">
      <c r="A46" s="8" t="s">
        <v>383</v>
      </c>
    </row>
    <row r="47" spans="1:26" x14ac:dyDescent="0.25">
      <c r="A47" s="8" t="s">
        <v>217</v>
      </c>
      <c r="J47" s="10"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zoomScaleSheetLayoutView="100" workbookViewId="0">
      <selection activeCell="F18" sqref="F18"/>
    </sheetView>
  </sheetViews>
  <sheetFormatPr defaultColWidth="9.140625" defaultRowHeight="14.25" x14ac:dyDescent="0.2"/>
  <cols>
    <col min="1" max="1" width="9.140625" style="8"/>
    <col min="2" max="2" width="6.7109375" style="8" customWidth="1"/>
    <col min="3" max="3" width="67" style="8" customWidth="1"/>
    <col min="4" max="9" width="12.28515625" style="8" customWidth="1"/>
    <col min="10" max="10" width="9.140625" style="8"/>
    <col min="11" max="16384" width="9.140625" style="1"/>
  </cols>
  <sheetData>
    <row r="1" spans="1:10" ht="15" customHeight="1" x14ac:dyDescent="0.2">
      <c r="A1" s="582" t="s">
        <v>26</v>
      </c>
      <c r="B1" s="582"/>
      <c r="C1" s="582"/>
      <c r="D1" s="582"/>
      <c r="E1" s="582"/>
      <c r="F1" s="582"/>
      <c r="J1" s="1"/>
    </row>
    <row r="2" spans="1:10" ht="15" customHeight="1" x14ac:dyDescent="0.2">
      <c r="A2" s="583"/>
      <c r="B2" s="583"/>
      <c r="C2" s="583"/>
      <c r="D2" s="583"/>
      <c r="E2" s="583"/>
      <c r="F2" s="583"/>
      <c r="J2" s="1"/>
    </row>
    <row r="3" spans="1:10" ht="15" customHeight="1" x14ac:dyDescent="0.2">
      <c r="A3" s="582" t="s">
        <v>202</v>
      </c>
      <c r="B3" s="582"/>
      <c r="C3" s="582"/>
      <c r="D3" s="582"/>
      <c r="E3" s="582"/>
      <c r="F3" s="582"/>
      <c r="J3" s="1"/>
    </row>
    <row r="4" spans="1:10" ht="15" customHeight="1" x14ac:dyDescent="0.2">
      <c r="A4" s="584" t="s">
        <v>308</v>
      </c>
      <c r="B4" s="584"/>
      <c r="C4" s="584"/>
      <c r="D4" s="584"/>
      <c r="E4" s="584"/>
      <c r="F4" s="584"/>
      <c r="J4" s="1"/>
    </row>
    <row r="5" spans="1:10" x14ac:dyDescent="0.2">
      <c r="A5" s="584"/>
      <c r="B5" s="584"/>
      <c r="C5" s="584"/>
      <c r="D5" s="584"/>
      <c r="E5" s="584"/>
      <c r="F5" s="584"/>
      <c r="J5" s="1"/>
    </row>
    <row r="6" spans="1:10" x14ac:dyDescent="0.2">
      <c r="A6" s="584"/>
      <c r="B6" s="584"/>
      <c r="C6" s="584"/>
      <c r="D6" s="584"/>
      <c r="E6" s="584"/>
      <c r="F6" s="584"/>
      <c r="J6" s="1"/>
    </row>
    <row r="7" spans="1:10" x14ac:dyDescent="0.2">
      <c r="A7" s="584"/>
      <c r="B7" s="584"/>
      <c r="C7" s="584"/>
      <c r="D7" s="584"/>
      <c r="E7" s="584"/>
      <c r="F7" s="584"/>
      <c r="J7" s="1"/>
    </row>
    <row r="8" spans="1:10" x14ac:dyDescent="0.2">
      <c r="A8" s="584"/>
      <c r="B8" s="584"/>
      <c r="C8" s="584"/>
      <c r="D8" s="584"/>
      <c r="E8" s="584"/>
      <c r="F8" s="584"/>
      <c r="J8" s="1"/>
    </row>
    <row r="9" spans="1:10" x14ac:dyDescent="0.2">
      <c r="I9" s="1"/>
      <c r="J9" s="1"/>
    </row>
    <row r="10" spans="1:10" x14ac:dyDescent="0.2">
      <c r="I10" s="1"/>
      <c r="J10" s="1"/>
    </row>
    <row r="11" spans="1:10" ht="75" customHeight="1" x14ac:dyDescent="0.2">
      <c r="B11" s="585" t="s">
        <v>379</v>
      </c>
      <c r="C11" s="586"/>
      <c r="D11" s="586"/>
      <c r="E11" s="587"/>
      <c r="I11" s="1"/>
      <c r="J11" s="1"/>
    </row>
    <row r="12" spans="1:10" x14ac:dyDescent="0.2">
      <c r="B12" s="588"/>
      <c r="C12" s="589"/>
      <c r="D12" s="380"/>
      <c r="E12" s="416" t="s">
        <v>133</v>
      </c>
      <c r="I12" s="1"/>
      <c r="J12" s="1"/>
    </row>
    <row r="13" spans="1:10" ht="25.5" x14ac:dyDescent="0.2">
      <c r="B13" s="590"/>
      <c r="C13" s="591"/>
      <c r="D13" s="371" t="s">
        <v>11</v>
      </c>
      <c r="E13" s="417" t="s">
        <v>314</v>
      </c>
      <c r="I13" s="1"/>
      <c r="J13" s="1"/>
    </row>
    <row r="14" spans="1:10" x14ac:dyDescent="0.2">
      <c r="B14" s="575">
        <v>2017</v>
      </c>
      <c r="C14" s="370" t="s">
        <v>134</v>
      </c>
      <c r="D14" s="76">
        <v>1792409.1708961008</v>
      </c>
      <c r="E14" s="76">
        <v>32575.958669117874</v>
      </c>
      <c r="I14" s="1"/>
      <c r="J14" s="1"/>
    </row>
    <row r="15" spans="1:10" x14ac:dyDescent="0.2">
      <c r="B15" s="575"/>
      <c r="C15" s="75" t="s">
        <v>135</v>
      </c>
      <c r="D15" s="77">
        <v>4116522</v>
      </c>
      <c r="E15" s="77">
        <v>107197</v>
      </c>
      <c r="I15" s="1"/>
      <c r="J15" s="1"/>
    </row>
    <row r="16" spans="1:10" x14ac:dyDescent="0.2">
      <c r="B16" s="575"/>
      <c r="C16" s="75" t="s">
        <v>146</v>
      </c>
      <c r="D16" s="79">
        <v>0.43541833880545294</v>
      </c>
      <c r="E16" s="79">
        <v>0.30388871581404214</v>
      </c>
      <c r="I16" s="1"/>
      <c r="J16" s="1"/>
    </row>
    <row r="17" spans="2:10" s="8" customFormat="1" ht="15" thickBot="1" x14ac:dyDescent="0.25">
      <c r="B17" s="575"/>
      <c r="C17" s="80"/>
      <c r="D17" s="81"/>
      <c r="E17" s="81"/>
      <c r="I17" s="1"/>
      <c r="J17" s="1"/>
    </row>
    <row r="18" spans="2:10" s="8" customFormat="1" x14ac:dyDescent="0.2">
      <c r="B18" s="576">
        <v>2020</v>
      </c>
      <c r="C18" s="372" t="s">
        <v>223</v>
      </c>
      <c r="D18" s="373">
        <v>1897087.4171666331</v>
      </c>
      <c r="E18" s="374">
        <v>40467.351971721619</v>
      </c>
      <c r="I18" s="1"/>
      <c r="J18" s="1"/>
    </row>
    <row r="19" spans="2:10" s="8" customFormat="1" x14ac:dyDescent="0.2">
      <c r="B19" s="577"/>
      <c r="C19" s="82" t="s">
        <v>166</v>
      </c>
      <c r="D19" s="83">
        <v>3976856</v>
      </c>
      <c r="E19" s="375">
        <v>106896</v>
      </c>
      <c r="I19" s="1"/>
      <c r="J19" s="1"/>
    </row>
    <row r="20" spans="2:10" s="8" customFormat="1" x14ac:dyDescent="0.2">
      <c r="B20" s="577"/>
      <c r="C20" s="82" t="s">
        <v>315</v>
      </c>
      <c r="D20" s="84">
        <v>0.47703196121927299</v>
      </c>
      <c r="E20" s="376">
        <v>0.37856750460000016</v>
      </c>
      <c r="I20" s="1"/>
      <c r="J20" s="1"/>
    </row>
    <row r="21" spans="2:10" s="8" customFormat="1" x14ac:dyDescent="0.2">
      <c r="B21" s="578"/>
      <c r="C21" s="85"/>
      <c r="D21" s="84"/>
      <c r="E21" s="376"/>
      <c r="I21" s="1"/>
      <c r="J21" s="1"/>
    </row>
    <row r="22" spans="2:10" s="8" customFormat="1" x14ac:dyDescent="0.2">
      <c r="B22" s="579">
        <v>2025</v>
      </c>
      <c r="C22" s="86" t="s">
        <v>224</v>
      </c>
      <c r="D22" s="83">
        <v>2262464.9595403941</v>
      </c>
      <c r="E22" s="375">
        <v>48854.282250890457</v>
      </c>
      <c r="I22" s="1"/>
      <c r="J22" s="1"/>
    </row>
    <row r="23" spans="2:10" s="8" customFormat="1" x14ac:dyDescent="0.2">
      <c r="B23" s="577"/>
      <c r="C23" s="82" t="s">
        <v>166</v>
      </c>
      <c r="D23" s="83">
        <v>4225965</v>
      </c>
      <c r="E23" s="375">
        <v>111471</v>
      </c>
      <c r="I23" s="1"/>
      <c r="J23" s="1"/>
    </row>
    <row r="24" spans="2:10" s="8" customFormat="1" x14ac:dyDescent="0.2">
      <c r="B24" s="577"/>
      <c r="C24" s="82" t="s">
        <v>315</v>
      </c>
      <c r="D24" s="84">
        <v>0.53537238466016501</v>
      </c>
      <c r="E24" s="376">
        <v>0.43826898700909167</v>
      </c>
      <c r="I24" s="1"/>
      <c r="J24" s="1"/>
    </row>
    <row r="25" spans="2:10" s="8" customFormat="1" x14ac:dyDescent="0.2">
      <c r="B25" s="578"/>
      <c r="C25" s="82"/>
      <c r="D25" s="84"/>
      <c r="E25" s="376"/>
      <c r="I25" s="1"/>
      <c r="J25" s="1"/>
    </row>
    <row r="26" spans="2:10" s="8" customFormat="1" x14ac:dyDescent="0.2">
      <c r="B26" s="580">
        <v>2030</v>
      </c>
      <c r="C26" s="82" t="s">
        <v>167</v>
      </c>
      <c r="D26" s="83">
        <v>2690822.1421688553</v>
      </c>
      <c r="E26" s="375">
        <v>58124.782860020299</v>
      </c>
      <c r="I26" s="1"/>
      <c r="J26" s="1"/>
    </row>
    <row r="27" spans="2:10" s="8" customFormat="1" x14ac:dyDescent="0.2">
      <c r="B27" s="580"/>
      <c r="C27" s="82" t="s">
        <v>166</v>
      </c>
      <c r="D27" s="87">
        <v>4484352</v>
      </c>
      <c r="E27" s="375">
        <v>110762</v>
      </c>
      <c r="I27" s="1"/>
      <c r="J27" s="1"/>
    </row>
    <row r="28" spans="2:10" s="8" customFormat="1" ht="15" thickBot="1" x14ac:dyDescent="0.25">
      <c r="B28" s="581"/>
      <c r="C28" s="377" t="s">
        <v>315</v>
      </c>
      <c r="D28" s="378">
        <v>0.600047039609927</v>
      </c>
      <c r="E28" s="379">
        <v>0.52477187898395028</v>
      </c>
      <c r="I28" s="1"/>
      <c r="J28" s="1"/>
    </row>
    <row r="29" spans="2:10" s="8" customFormat="1" ht="12.75" x14ac:dyDescent="0.2">
      <c r="C29" s="73"/>
    </row>
    <row r="52" spans="3:9" s="8" customFormat="1" ht="12.75" x14ac:dyDescent="0.2">
      <c r="C52" s="8" t="s">
        <v>180</v>
      </c>
      <c r="I52" s="10" t="s">
        <v>31</v>
      </c>
    </row>
    <row r="53" spans="3:9" s="8" customFormat="1" ht="12.75" x14ac:dyDescent="0.2">
      <c r="C53" s="10" t="s">
        <v>338</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s>
  <pageMargins left="0.25" right="0.25" top="0.75" bottom="0.75" header="0.3" footer="0.3"/>
  <pageSetup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2"/>
  <sheetViews>
    <sheetView topLeftCell="A37" zoomScaleNormal="100" zoomScaleSheetLayoutView="100" workbookViewId="0">
      <selection activeCell="M50" sqref="M50"/>
    </sheetView>
  </sheetViews>
  <sheetFormatPr defaultColWidth="9.140625" defaultRowHeight="12.75" x14ac:dyDescent="0.2"/>
  <cols>
    <col min="1" max="1" width="40" style="8" customWidth="1"/>
    <col min="2" max="8" width="11.5703125" style="8" customWidth="1"/>
    <col min="9" max="9" width="4.28515625" style="8" customWidth="1"/>
    <col min="10" max="10" width="15.7109375" style="8" customWidth="1"/>
    <col min="11" max="11" width="4.28515625" style="8" customWidth="1"/>
    <col min="12" max="15" width="11.5703125" style="8" customWidth="1"/>
    <col min="16" max="16" width="9.140625" style="8"/>
    <col min="17" max="16384" width="9.140625" style="19"/>
  </cols>
  <sheetData>
    <row r="1" spans="1:14" ht="15" customHeight="1" x14ac:dyDescent="0.2">
      <c r="A1" s="565" t="s">
        <v>26</v>
      </c>
      <c r="B1" s="566"/>
      <c r="C1" s="566"/>
      <c r="D1" s="566"/>
      <c r="E1" s="566"/>
      <c r="F1" s="566"/>
      <c r="G1" s="566"/>
      <c r="H1" s="566"/>
      <c r="I1" s="566"/>
      <c r="J1" s="566"/>
      <c r="K1" s="566"/>
      <c r="L1" s="566"/>
      <c r="M1" s="566"/>
      <c r="N1" s="566"/>
    </row>
    <row r="2" spans="1:14" ht="15" customHeight="1" x14ac:dyDescent="0.2">
      <c r="A2" s="620"/>
      <c r="B2" s="621"/>
      <c r="C2" s="621"/>
      <c r="D2" s="621"/>
      <c r="E2" s="621"/>
      <c r="F2" s="621"/>
      <c r="G2" s="621"/>
      <c r="H2" s="621"/>
      <c r="I2" s="621"/>
      <c r="J2" s="621"/>
      <c r="K2" s="621"/>
      <c r="L2" s="621"/>
      <c r="M2" s="621"/>
      <c r="N2" s="621"/>
    </row>
    <row r="3" spans="1:14" ht="28.5" customHeight="1" x14ac:dyDescent="0.2">
      <c r="A3" s="565" t="s">
        <v>236</v>
      </c>
      <c r="B3" s="566"/>
      <c r="C3" s="566"/>
      <c r="D3" s="566"/>
      <c r="E3" s="566"/>
      <c r="F3" s="566"/>
      <c r="G3" s="566"/>
      <c r="H3" s="566"/>
      <c r="I3" s="566"/>
      <c r="J3" s="566"/>
      <c r="K3" s="566"/>
      <c r="L3" s="566"/>
      <c r="M3" s="566"/>
      <c r="N3" s="566"/>
    </row>
    <row r="4" spans="1:14" ht="15" customHeight="1" x14ac:dyDescent="0.2">
      <c r="A4" s="519" t="s">
        <v>352</v>
      </c>
      <c r="B4" s="520"/>
      <c r="C4" s="520"/>
      <c r="D4" s="520"/>
      <c r="E4" s="520"/>
      <c r="F4" s="520"/>
      <c r="G4" s="520"/>
      <c r="H4" s="520"/>
      <c r="I4" s="520"/>
      <c r="J4" s="520"/>
      <c r="K4" s="520"/>
      <c r="L4" s="520"/>
      <c r="M4" s="520"/>
      <c r="N4" s="520"/>
    </row>
    <row r="5" spans="1:14" x14ac:dyDescent="0.2">
      <c r="A5" s="519"/>
      <c r="B5" s="520"/>
      <c r="C5" s="520"/>
      <c r="D5" s="520"/>
      <c r="E5" s="520"/>
      <c r="F5" s="520"/>
      <c r="G5" s="520"/>
      <c r="H5" s="520"/>
      <c r="I5" s="520"/>
      <c r="J5" s="520"/>
      <c r="K5" s="520"/>
      <c r="L5" s="520"/>
      <c r="M5" s="520"/>
      <c r="N5" s="520"/>
    </row>
    <row r="6" spans="1:14" x14ac:dyDescent="0.2">
      <c r="A6" s="519"/>
      <c r="B6" s="520"/>
      <c r="C6" s="520"/>
      <c r="D6" s="520"/>
      <c r="E6" s="520"/>
      <c r="F6" s="520"/>
      <c r="G6" s="520"/>
      <c r="H6" s="520"/>
      <c r="I6" s="520"/>
      <c r="J6" s="520"/>
      <c r="K6" s="520"/>
      <c r="L6" s="520"/>
      <c r="M6" s="520"/>
      <c r="N6" s="520"/>
    </row>
    <row r="7" spans="1:14" x14ac:dyDescent="0.2">
      <c r="A7" s="519"/>
      <c r="B7" s="520"/>
      <c r="C7" s="520"/>
      <c r="D7" s="520"/>
      <c r="E7" s="520"/>
      <c r="F7" s="520"/>
      <c r="G7" s="520"/>
      <c r="H7" s="520"/>
      <c r="I7" s="520"/>
      <c r="J7" s="520"/>
      <c r="K7" s="520"/>
      <c r="L7" s="520"/>
      <c r="M7" s="520"/>
      <c r="N7" s="520"/>
    </row>
    <row r="8" spans="1:14" ht="51.75" customHeight="1" x14ac:dyDescent="0.2">
      <c r="A8" s="519"/>
      <c r="B8" s="520"/>
      <c r="C8" s="520"/>
      <c r="D8" s="520"/>
      <c r="E8" s="520"/>
      <c r="F8" s="520"/>
      <c r="G8" s="520"/>
      <c r="H8" s="520"/>
      <c r="I8" s="520"/>
      <c r="J8" s="520"/>
      <c r="K8" s="520"/>
      <c r="L8" s="520"/>
      <c r="M8" s="520"/>
      <c r="N8" s="520"/>
    </row>
    <row r="9" spans="1:14" x14ac:dyDescent="0.2">
      <c r="A9" s="460"/>
      <c r="B9" s="460"/>
      <c r="C9" s="460"/>
      <c r="D9" s="460"/>
      <c r="E9" s="460"/>
      <c r="F9" s="460"/>
      <c r="G9" s="460"/>
      <c r="H9" s="460"/>
      <c r="I9" s="460"/>
      <c r="L9" s="99"/>
    </row>
    <row r="10" spans="1:14" x14ac:dyDescent="0.2">
      <c r="A10" s="605" t="s">
        <v>237</v>
      </c>
      <c r="B10" s="606"/>
      <c r="C10" s="606"/>
      <c r="D10" s="606"/>
      <c r="E10" s="607"/>
      <c r="F10" s="460"/>
      <c r="G10" s="460"/>
      <c r="H10" s="460"/>
      <c r="I10" s="460"/>
      <c r="L10" s="99"/>
    </row>
    <row r="11" spans="1:14" x14ac:dyDescent="0.2">
      <c r="A11" s="597" t="s">
        <v>171</v>
      </c>
      <c r="B11" s="598"/>
      <c r="C11" s="598"/>
      <c r="D11" s="598"/>
      <c r="E11" s="599"/>
      <c r="F11" s="460"/>
      <c r="G11" s="460"/>
      <c r="H11" s="460"/>
      <c r="I11" s="460"/>
      <c r="L11" s="99"/>
    </row>
    <row r="12" spans="1:14" ht="13.5" thickBot="1" x14ac:dyDescent="0.25">
      <c r="A12" s="617"/>
      <c r="B12" s="618"/>
      <c r="C12" s="618"/>
      <c r="D12" s="618"/>
      <c r="E12" s="619"/>
      <c r="F12" s="460"/>
      <c r="G12" s="460"/>
      <c r="H12" s="460"/>
      <c r="I12" s="460"/>
      <c r="L12" s="99"/>
    </row>
    <row r="13" spans="1:14" ht="13.5" thickTop="1" x14ac:dyDescent="0.2">
      <c r="A13" s="105"/>
      <c r="B13" s="106">
        <v>2018</v>
      </c>
      <c r="C13" s="282">
        <v>2020</v>
      </c>
      <c r="D13" s="283">
        <v>2025</v>
      </c>
      <c r="E13" s="284">
        <v>2030</v>
      </c>
      <c r="F13" s="460"/>
      <c r="G13" s="460"/>
      <c r="H13" s="460"/>
      <c r="I13" s="460"/>
      <c r="J13" s="460"/>
      <c r="L13" s="99"/>
    </row>
    <row r="14" spans="1:14" ht="16.5" customHeight="1" x14ac:dyDescent="0.2">
      <c r="A14" s="111" t="s">
        <v>246</v>
      </c>
      <c r="B14" s="107">
        <f>B46</f>
        <v>9063</v>
      </c>
      <c r="C14" s="285">
        <v>9760</v>
      </c>
      <c r="D14" s="108">
        <v>11810.595859427674</v>
      </c>
      <c r="E14" s="286">
        <v>14278.474556802194</v>
      </c>
      <c r="F14" s="460"/>
      <c r="G14" s="460"/>
      <c r="H14" s="460"/>
      <c r="I14" s="460"/>
      <c r="J14" s="460"/>
    </row>
    <row r="15" spans="1:14" ht="16.5" customHeight="1" x14ac:dyDescent="0.2">
      <c r="A15" s="111" t="s">
        <v>225</v>
      </c>
      <c r="B15" s="107">
        <v>341307</v>
      </c>
      <c r="C15" s="285">
        <v>376000</v>
      </c>
      <c r="D15" s="108">
        <v>455000</v>
      </c>
      <c r="E15" s="286">
        <v>550000</v>
      </c>
      <c r="F15" s="460"/>
      <c r="G15" s="460"/>
      <c r="H15" s="460"/>
      <c r="I15" s="460"/>
      <c r="J15" s="460"/>
    </row>
    <row r="16" spans="1:14" ht="16.5" customHeight="1" x14ac:dyDescent="0.2">
      <c r="A16" s="243" t="s">
        <v>211</v>
      </c>
      <c r="B16" s="107">
        <v>115735</v>
      </c>
      <c r="C16" s="285">
        <v>138000</v>
      </c>
      <c r="D16" s="108">
        <v>198000</v>
      </c>
      <c r="E16" s="286">
        <v>285000</v>
      </c>
      <c r="F16" s="460"/>
      <c r="G16" s="460"/>
      <c r="H16" s="460"/>
      <c r="I16" s="460"/>
      <c r="J16" s="460"/>
    </row>
    <row r="17" spans="1:19" ht="16.5" customHeight="1" x14ac:dyDescent="0.2">
      <c r="A17" s="243" t="s">
        <v>212</v>
      </c>
      <c r="B17" s="107">
        <v>41594</v>
      </c>
      <c r="C17" s="285">
        <v>48000</v>
      </c>
      <c r="D17" s="108">
        <v>59000</v>
      </c>
      <c r="E17" s="286">
        <v>76000</v>
      </c>
      <c r="F17" s="460"/>
      <c r="G17" s="460"/>
      <c r="H17" s="460"/>
      <c r="I17" s="460"/>
      <c r="J17" s="460"/>
    </row>
    <row r="18" spans="1:19" ht="16.5" customHeight="1" x14ac:dyDescent="0.2">
      <c r="A18" s="243" t="s">
        <v>214</v>
      </c>
      <c r="B18" s="107">
        <v>143981</v>
      </c>
      <c r="C18" s="285">
        <v>168000</v>
      </c>
      <c r="D18" s="108">
        <v>215000</v>
      </c>
      <c r="E18" s="286">
        <v>275000</v>
      </c>
      <c r="F18" s="460"/>
      <c r="G18" s="460"/>
      <c r="H18" s="460"/>
      <c r="I18" s="460"/>
      <c r="J18" s="460"/>
    </row>
    <row r="19" spans="1:19" ht="16.5" customHeight="1" thickBot="1" x14ac:dyDescent="0.25">
      <c r="A19" s="243" t="s">
        <v>213</v>
      </c>
      <c r="B19" s="107">
        <v>124424</v>
      </c>
      <c r="C19" s="287">
        <v>146000</v>
      </c>
      <c r="D19" s="288">
        <v>190000</v>
      </c>
      <c r="E19" s="289">
        <v>246000</v>
      </c>
      <c r="F19" s="460"/>
      <c r="G19" s="460"/>
      <c r="H19" s="460"/>
      <c r="I19" s="460"/>
      <c r="J19" s="460"/>
    </row>
    <row r="20" spans="1:19" ht="13.5" thickTop="1" x14ac:dyDescent="0.2">
      <c r="C20" s="118"/>
      <c r="D20" s="118"/>
    </row>
    <row r="21" spans="1:19" ht="15" customHeight="1" x14ac:dyDescent="0.2">
      <c r="A21" s="611" t="s">
        <v>355</v>
      </c>
      <c r="B21" s="612"/>
      <c r="C21" s="612"/>
      <c r="D21" s="612"/>
      <c r="E21" s="612"/>
      <c r="F21" s="612"/>
      <c r="G21" s="612"/>
      <c r="H21" s="613"/>
      <c r="I21" s="119"/>
      <c r="J21" s="119"/>
      <c r="L21" s="611" t="s">
        <v>337</v>
      </c>
      <c r="M21" s="612"/>
      <c r="N21" s="613"/>
    </row>
    <row r="22" spans="1:19" ht="12.75" customHeight="1" thickBot="1" x14ac:dyDescent="0.25">
      <c r="A22" s="614"/>
      <c r="B22" s="615"/>
      <c r="C22" s="615"/>
      <c r="D22" s="615"/>
      <c r="E22" s="615"/>
      <c r="F22" s="615"/>
      <c r="G22" s="615"/>
      <c r="H22" s="616"/>
      <c r="I22" s="119"/>
      <c r="J22" s="119"/>
      <c r="L22" s="622"/>
      <c r="M22" s="623"/>
      <c r="N22" s="624"/>
    </row>
    <row r="23" spans="1:19" ht="29.25" customHeight="1" thickTop="1" x14ac:dyDescent="0.2">
      <c r="A23" s="177" t="s">
        <v>142</v>
      </c>
      <c r="B23" s="433" t="s">
        <v>15</v>
      </c>
      <c r="C23" s="318" t="s">
        <v>139</v>
      </c>
      <c r="D23" s="318" t="s">
        <v>5</v>
      </c>
      <c r="E23" s="319" t="s">
        <v>4</v>
      </c>
      <c r="F23" s="318" t="s">
        <v>16</v>
      </c>
      <c r="G23" s="318" t="s">
        <v>140</v>
      </c>
      <c r="H23" s="320" t="s">
        <v>2</v>
      </c>
      <c r="I23" s="226"/>
      <c r="J23" s="321" t="s">
        <v>185</v>
      </c>
      <c r="L23" s="282">
        <v>2020</v>
      </c>
      <c r="M23" s="283">
        <v>2025</v>
      </c>
      <c r="N23" s="284">
        <v>2030</v>
      </c>
    </row>
    <row r="24" spans="1:19" ht="15" customHeight="1" x14ac:dyDescent="0.2">
      <c r="A24" s="482" t="s">
        <v>112</v>
      </c>
      <c r="B24" s="483">
        <v>942</v>
      </c>
      <c r="C24" s="154">
        <v>514</v>
      </c>
      <c r="D24" s="154">
        <v>250</v>
      </c>
      <c r="E24" s="154">
        <v>139</v>
      </c>
      <c r="F24" s="154">
        <v>39</v>
      </c>
      <c r="G24" s="154">
        <v>480</v>
      </c>
      <c r="H24" s="484">
        <v>462</v>
      </c>
      <c r="I24" s="121"/>
      <c r="J24" s="485">
        <v>462</v>
      </c>
      <c r="L24" s="410">
        <v>902</v>
      </c>
      <c r="M24" s="411">
        <v>1092</v>
      </c>
      <c r="N24" s="412">
        <v>1320</v>
      </c>
      <c r="P24" s="99"/>
      <c r="Q24" s="386"/>
      <c r="R24" s="386"/>
      <c r="S24" s="386"/>
    </row>
    <row r="25" spans="1:19" ht="15" customHeight="1" x14ac:dyDescent="0.2">
      <c r="A25" s="120" t="s">
        <v>255</v>
      </c>
      <c r="B25" s="263">
        <v>672</v>
      </c>
      <c r="C25" s="113">
        <v>412</v>
      </c>
      <c r="D25" s="113">
        <v>96</v>
      </c>
      <c r="E25" s="113">
        <v>135</v>
      </c>
      <c r="F25" s="113">
        <v>29</v>
      </c>
      <c r="G25" s="113">
        <v>416</v>
      </c>
      <c r="H25" s="208">
        <v>256</v>
      </c>
      <c r="I25" s="121"/>
      <c r="J25" s="486">
        <v>308</v>
      </c>
      <c r="L25" s="410">
        <v>663</v>
      </c>
      <c r="M25" s="411">
        <v>803</v>
      </c>
      <c r="N25" s="412">
        <v>970</v>
      </c>
      <c r="P25" s="99"/>
      <c r="Q25" s="386"/>
      <c r="R25" s="386"/>
      <c r="S25" s="386"/>
    </row>
    <row r="26" spans="1:19" x14ac:dyDescent="0.2">
      <c r="A26" s="120" t="s">
        <v>279</v>
      </c>
      <c r="B26" s="263">
        <v>431</v>
      </c>
      <c r="C26" s="113">
        <v>312</v>
      </c>
      <c r="D26" s="113">
        <v>30</v>
      </c>
      <c r="E26" s="113">
        <v>80</v>
      </c>
      <c r="F26" s="113">
        <v>9</v>
      </c>
      <c r="G26" s="113">
        <v>170</v>
      </c>
      <c r="H26" s="208">
        <v>261</v>
      </c>
      <c r="I26" s="121"/>
      <c r="J26" s="486">
        <v>195</v>
      </c>
      <c r="L26" s="410">
        <v>437</v>
      </c>
      <c r="M26" s="411">
        <v>529</v>
      </c>
      <c r="N26" s="412">
        <v>640</v>
      </c>
      <c r="P26" s="99"/>
      <c r="Q26" s="386"/>
      <c r="R26" s="386"/>
      <c r="S26" s="386"/>
    </row>
    <row r="27" spans="1:19" x14ac:dyDescent="0.2">
      <c r="A27" s="120" t="s">
        <v>284</v>
      </c>
      <c r="B27" s="487">
        <v>457</v>
      </c>
      <c r="C27" s="488">
        <v>148</v>
      </c>
      <c r="D27" s="488">
        <v>149</v>
      </c>
      <c r="E27" s="488">
        <v>115</v>
      </c>
      <c r="F27" s="488">
        <v>45</v>
      </c>
      <c r="G27" s="488">
        <v>239</v>
      </c>
      <c r="H27" s="489">
        <v>218</v>
      </c>
      <c r="I27" s="121"/>
      <c r="J27" s="490">
        <v>223</v>
      </c>
      <c r="L27" s="410">
        <v>511</v>
      </c>
      <c r="M27" s="411">
        <v>619</v>
      </c>
      <c r="N27" s="412">
        <v>749</v>
      </c>
      <c r="P27" s="99"/>
      <c r="Q27" s="386"/>
      <c r="R27" s="386"/>
      <c r="S27" s="386"/>
    </row>
    <row r="28" spans="1:19" ht="15" customHeight="1" thickBot="1" x14ac:dyDescent="0.25">
      <c r="A28" s="124" t="s">
        <v>58</v>
      </c>
      <c r="B28" s="434">
        <f t="shared" ref="B28:H28" si="0">SUM(B24:B27)</f>
        <v>2502</v>
      </c>
      <c r="C28" s="122">
        <f t="shared" si="0"/>
        <v>1386</v>
      </c>
      <c r="D28" s="122">
        <f t="shared" si="0"/>
        <v>525</v>
      </c>
      <c r="E28" s="122">
        <f t="shared" si="0"/>
        <v>469</v>
      </c>
      <c r="F28" s="122">
        <f t="shared" si="0"/>
        <v>122</v>
      </c>
      <c r="G28" s="122">
        <f t="shared" si="0"/>
        <v>1305</v>
      </c>
      <c r="H28" s="123">
        <f t="shared" si="0"/>
        <v>1197</v>
      </c>
      <c r="I28" s="121"/>
      <c r="J28" s="393">
        <f>SUM(J24:J27)</f>
        <v>1188</v>
      </c>
      <c r="K28" s="337"/>
      <c r="L28" s="413">
        <f>SUM(L24:L27)</f>
        <v>2513</v>
      </c>
      <c r="M28" s="414">
        <f t="shared" ref="M28:N28" si="1">SUM(M24:M27)</f>
        <v>3043</v>
      </c>
      <c r="N28" s="415">
        <f t="shared" si="1"/>
        <v>3679</v>
      </c>
    </row>
    <row r="29" spans="1:19" ht="15" customHeight="1" thickTop="1" x14ac:dyDescent="0.2">
      <c r="B29" s="128"/>
      <c r="C29" s="128"/>
      <c r="D29" s="128"/>
      <c r="E29" s="128"/>
      <c r="F29" s="128"/>
      <c r="G29" s="128"/>
      <c r="H29" s="129"/>
      <c r="I29" s="129"/>
      <c r="J29" s="129"/>
    </row>
    <row r="30" spans="1:19" ht="15" customHeight="1" thickBot="1" x14ac:dyDescent="0.25">
      <c r="A30" s="130"/>
      <c r="B30" s="131"/>
      <c r="C30" s="131"/>
      <c r="D30" s="131"/>
      <c r="E30" s="131"/>
      <c r="F30" s="131"/>
      <c r="G30" s="131"/>
      <c r="H30" s="99"/>
      <c r="I30" s="129"/>
      <c r="J30" s="99"/>
    </row>
    <row r="31" spans="1:19" ht="26.25" thickTop="1" x14ac:dyDescent="0.2">
      <c r="A31" s="177" t="s">
        <v>143</v>
      </c>
      <c r="B31" s="433" t="s">
        <v>15</v>
      </c>
      <c r="C31" s="318" t="s">
        <v>139</v>
      </c>
      <c r="D31" s="318" t="s">
        <v>5</v>
      </c>
      <c r="E31" s="319" t="s">
        <v>4</v>
      </c>
      <c r="F31" s="318" t="s">
        <v>16</v>
      </c>
      <c r="G31" s="318" t="s">
        <v>140</v>
      </c>
      <c r="H31" s="320" t="s">
        <v>2</v>
      </c>
      <c r="I31" s="226"/>
      <c r="J31" s="321" t="s">
        <v>185</v>
      </c>
      <c r="L31" s="282">
        <v>2020</v>
      </c>
      <c r="M31" s="283">
        <v>2025</v>
      </c>
      <c r="N31" s="284">
        <v>2030</v>
      </c>
    </row>
    <row r="32" spans="1:19" x14ac:dyDescent="0.2">
      <c r="A32" s="482" t="s">
        <v>77</v>
      </c>
      <c r="B32" s="483">
        <v>3830</v>
      </c>
      <c r="C32" s="154">
        <v>1972</v>
      </c>
      <c r="D32" s="154">
        <v>615</v>
      </c>
      <c r="E32" s="154">
        <v>760</v>
      </c>
      <c r="F32" s="154">
        <v>483</v>
      </c>
      <c r="G32" s="154">
        <v>1266</v>
      </c>
      <c r="H32" s="484">
        <v>2564</v>
      </c>
      <c r="I32" s="121"/>
      <c r="J32" s="485">
        <v>965</v>
      </c>
      <c r="L32" s="410">
        <v>4385</v>
      </c>
      <c r="M32" s="411">
        <v>5308</v>
      </c>
      <c r="N32" s="412">
        <v>6417</v>
      </c>
    </row>
    <row r="33" spans="1:14" x14ac:dyDescent="0.2">
      <c r="A33" s="120" t="s">
        <v>88</v>
      </c>
      <c r="B33" s="487">
        <v>2731</v>
      </c>
      <c r="C33" s="488">
        <v>1688</v>
      </c>
      <c r="D33" s="488">
        <v>422</v>
      </c>
      <c r="E33" s="488">
        <v>462</v>
      </c>
      <c r="F33" s="488">
        <v>159</v>
      </c>
      <c r="G33" s="488">
        <v>875</v>
      </c>
      <c r="H33" s="489">
        <v>1856</v>
      </c>
      <c r="I33" s="121"/>
      <c r="J33" s="490">
        <v>1210</v>
      </c>
      <c r="L33" s="410">
        <v>2862</v>
      </c>
      <c r="M33" s="411">
        <v>3460</v>
      </c>
      <c r="N33" s="412">
        <v>4182</v>
      </c>
    </row>
    <row r="34" spans="1:14" ht="13.5" thickBot="1" x14ac:dyDescent="0.25">
      <c r="A34" s="396" t="s">
        <v>15</v>
      </c>
      <c r="B34" s="122">
        <f t="shared" ref="B34:H34" si="2">SUM(B32:B33)</f>
        <v>6561</v>
      </c>
      <c r="C34" s="122">
        <f t="shared" si="2"/>
        <v>3660</v>
      </c>
      <c r="D34" s="122">
        <f t="shared" si="2"/>
        <v>1037</v>
      </c>
      <c r="E34" s="122">
        <f t="shared" si="2"/>
        <v>1222</v>
      </c>
      <c r="F34" s="122">
        <f t="shared" si="2"/>
        <v>642</v>
      </c>
      <c r="G34" s="122">
        <f t="shared" si="2"/>
        <v>2141</v>
      </c>
      <c r="H34" s="123">
        <f t="shared" si="2"/>
        <v>4420</v>
      </c>
      <c r="I34" s="121"/>
      <c r="J34" s="393">
        <f>SUM(J32:J33)</f>
        <v>2175</v>
      </c>
      <c r="L34" s="413">
        <f>SUM(L32:L33)</f>
        <v>7247</v>
      </c>
      <c r="M34" s="414">
        <f t="shared" ref="M34:N34" si="3">SUM(M32:M33)</f>
        <v>8768</v>
      </c>
      <c r="N34" s="415">
        <f t="shared" si="3"/>
        <v>10599</v>
      </c>
    </row>
    <row r="35" spans="1:14" ht="14.25" thickTop="1" thickBot="1" x14ac:dyDescent="0.25">
      <c r="I35" s="73"/>
    </row>
    <row r="36" spans="1:14" ht="26.25" thickTop="1" x14ac:dyDescent="0.2">
      <c r="A36" s="177" t="s">
        <v>141</v>
      </c>
      <c r="B36" s="223" t="s">
        <v>15</v>
      </c>
      <c r="C36" s="223" t="s">
        <v>139</v>
      </c>
      <c r="D36" s="223" t="s">
        <v>5</v>
      </c>
      <c r="E36" s="224" t="s">
        <v>4</v>
      </c>
      <c r="F36" s="223" t="s">
        <v>16</v>
      </c>
      <c r="G36" s="223" t="s">
        <v>140</v>
      </c>
      <c r="H36" s="225" t="s">
        <v>2</v>
      </c>
      <c r="I36" s="226"/>
      <c r="J36" s="227" t="s">
        <v>185</v>
      </c>
      <c r="L36" s="282">
        <v>2020</v>
      </c>
      <c r="M36" s="283">
        <v>2025</v>
      </c>
      <c r="N36" s="284">
        <v>2030</v>
      </c>
    </row>
    <row r="37" spans="1:14" x14ac:dyDescent="0.2">
      <c r="A37" s="482" t="s">
        <v>149</v>
      </c>
      <c r="B37" s="261"/>
      <c r="C37" s="261"/>
      <c r="D37" s="261"/>
      <c r="E37" s="261"/>
      <c r="F37" s="261"/>
      <c r="G37" s="261"/>
      <c r="H37" s="262"/>
      <c r="I37" s="132"/>
      <c r="J37" s="485"/>
      <c r="L37" s="285"/>
      <c r="M37" s="108"/>
      <c r="N37" s="286"/>
    </row>
    <row r="38" spans="1:14" ht="13.5" thickBot="1" x14ac:dyDescent="0.25">
      <c r="A38" s="124" t="s">
        <v>15</v>
      </c>
      <c r="B38" s="125"/>
      <c r="C38" s="125"/>
      <c r="D38" s="125"/>
      <c r="E38" s="125"/>
      <c r="F38" s="125"/>
      <c r="G38" s="125"/>
      <c r="H38" s="126"/>
      <c r="I38" s="132"/>
      <c r="J38" s="77"/>
      <c r="L38" s="287"/>
      <c r="M38" s="288"/>
      <c r="N38" s="289"/>
    </row>
    <row r="39" spans="1:14" ht="14.25" thickTop="1" thickBot="1" x14ac:dyDescent="0.25">
      <c r="I39" s="73"/>
    </row>
    <row r="40" spans="1:14" ht="26.25" thickTop="1" x14ac:dyDescent="0.2">
      <c r="A40" s="177" t="s">
        <v>29</v>
      </c>
      <c r="B40" s="223" t="s">
        <v>15</v>
      </c>
      <c r="C40" s="223" t="s">
        <v>139</v>
      </c>
      <c r="D40" s="223" t="s">
        <v>5</v>
      </c>
      <c r="E40" s="224" t="s">
        <v>4</v>
      </c>
      <c r="F40" s="223" t="s">
        <v>16</v>
      </c>
      <c r="G40" s="223" t="s">
        <v>140</v>
      </c>
      <c r="H40" s="225" t="s">
        <v>2</v>
      </c>
      <c r="I40" s="226"/>
      <c r="J40" s="227" t="s">
        <v>185</v>
      </c>
      <c r="L40" s="282">
        <v>2020</v>
      </c>
      <c r="M40" s="283">
        <v>2025</v>
      </c>
      <c r="N40" s="284">
        <v>2030</v>
      </c>
    </row>
    <row r="41" spans="1:14" x14ac:dyDescent="0.2">
      <c r="A41" s="482" t="s">
        <v>149</v>
      </c>
      <c r="B41" s="21"/>
      <c r="C41" s="113"/>
      <c r="D41" s="113"/>
      <c r="E41" s="113"/>
      <c r="F41" s="113"/>
      <c r="G41" s="113"/>
      <c r="H41" s="208"/>
      <c r="I41" s="135"/>
      <c r="J41" s="136"/>
      <c r="L41" s="285"/>
      <c r="M41" s="108"/>
      <c r="N41" s="286"/>
    </row>
    <row r="42" spans="1:14" ht="13.5" thickBot="1" x14ac:dyDescent="0.25">
      <c r="A42" s="124" t="s">
        <v>15</v>
      </c>
      <c r="B42" s="125"/>
      <c r="C42" s="125"/>
      <c r="D42" s="125"/>
      <c r="E42" s="125"/>
      <c r="F42" s="125"/>
      <c r="G42" s="125"/>
      <c r="H42" s="126"/>
      <c r="I42" s="132"/>
      <c r="J42" s="127"/>
      <c r="L42" s="287"/>
      <c r="M42" s="288"/>
      <c r="N42" s="289"/>
    </row>
    <row r="43" spans="1:14" ht="14.25" thickTop="1" thickBot="1" x14ac:dyDescent="0.25">
      <c r="A43" s="138"/>
      <c r="B43" s="137"/>
      <c r="C43" s="137"/>
      <c r="D43" s="137"/>
      <c r="E43" s="137"/>
      <c r="F43" s="137"/>
      <c r="G43" s="137"/>
      <c r="H43" s="137"/>
      <c r="I43" s="132"/>
      <c r="J43" s="123"/>
    </row>
    <row r="44" spans="1:14" ht="26.25" thickTop="1" x14ac:dyDescent="0.2">
      <c r="A44" s="30" t="s">
        <v>26</v>
      </c>
      <c r="B44" s="223" t="s">
        <v>15</v>
      </c>
      <c r="C44" s="223" t="s">
        <v>139</v>
      </c>
      <c r="D44" s="223" t="s">
        <v>5</v>
      </c>
      <c r="E44" s="224" t="s">
        <v>4</v>
      </c>
      <c r="F44" s="223" t="s">
        <v>16</v>
      </c>
      <c r="G44" s="223" t="s">
        <v>140</v>
      </c>
      <c r="H44" s="225" t="s">
        <v>2</v>
      </c>
      <c r="I44" s="226"/>
      <c r="J44" s="227" t="s">
        <v>185</v>
      </c>
      <c r="L44" s="282">
        <v>2020</v>
      </c>
      <c r="M44" s="283">
        <v>2025</v>
      </c>
      <c r="N44" s="284">
        <v>2030</v>
      </c>
    </row>
    <row r="45" spans="1:14" x14ac:dyDescent="0.2">
      <c r="A45" s="139" t="s">
        <v>170</v>
      </c>
      <c r="B45" s="134">
        <f>B28+B34</f>
        <v>9063</v>
      </c>
      <c r="C45" s="134">
        <f t="shared" ref="C45:H45" si="4">C28+C34</f>
        <v>5046</v>
      </c>
      <c r="D45" s="134">
        <f t="shared" si="4"/>
        <v>1562</v>
      </c>
      <c r="E45" s="134">
        <f t="shared" si="4"/>
        <v>1691</v>
      </c>
      <c r="F45" s="134">
        <f t="shared" si="4"/>
        <v>764</v>
      </c>
      <c r="G45" s="134">
        <f t="shared" si="4"/>
        <v>3446</v>
      </c>
      <c r="H45" s="134">
        <f t="shared" si="4"/>
        <v>5617</v>
      </c>
      <c r="I45" s="132"/>
      <c r="J45" s="77">
        <f>J28+J34+J38</f>
        <v>3363</v>
      </c>
      <c r="K45" s="99"/>
      <c r="L45" s="410">
        <f>L28+L33+L38</f>
        <v>5375</v>
      </c>
      <c r="M45" s="411">
        <f>M28+M33+M38</f>
        <v>6503</v>
      </c>
      <c r="N45" s="412">
        <f>N28+N33+N38</f>
        <v>7861</v>
      </c>
    </row>
    <row r="46" spans="1:14" ht="13.5" thickBot="1" x14ac:dyDescent="0.25">
      <c r="A46" s="139" t="s">
        <v>169</v>
      </c>
      <c r="B46" s="134">
        <f>B45+B42</f>
        <v>9063</v>
      </c>
      <c r="C46" s="134">
        <f t="shared" ref="C46:H46" si="5">C45+C42</f>
        <v>5046</v>
      </c>
      <c r="D46" s="134">
        <f t="shared" si="5"/>
        <v>1562</v>
      </c>
      <c r="E46" s="134">
        <f t="shared" si="5"/>
        <v>1691</v>
      </c>
      <c r="F46" s="134">
        <f t="shared" si="5"/>
        <v>764</v>
      </c>
      <c r="G46" s="134">
        <f t="shared" si="5"/>
        <v>3446</v>
      </c>
      <c r="H46" s="134">
        <f t="shared" si="5"/>
        <v>5617</v>
      </c>
      <c r="I46" s="132"/>
      <c r="J46" s="78">
        <f>J42+J45</f>
        <v>3363</v>
      </c>
      <c r="L46" s="413">
        <f>L28+L34+L38+L42</f>
        <v>9760</v>
      </c>
      <c r="M46" s="414">
        <f>M28+M34+M38+M42</f>
        <v>11811</v>
      </c>
      <c r="N46" s="415">
        <f>N28+N34+N38+N42</f>
        <v>14278</v>
      </c>
    </row>
    <row r="47" spans="1:14" ht="12.75" customHeight="1" thickTop="1" x14ac:dyDescent="0.2">
      <c r="A47" s="140"/>
      <c r="B47" s="132"/>
      <c r="C47" s="132"/>
      <c r="D47" s="132"/>
      <c r="E47" s="132"/>
      <c r="F47" s="132"/>
      <c r="G47" s="132"/>
      <c r="H47" s="132"/>
      <c r="I47" s="132"/>
      <c r="J47" s="132"/>
      <c r="M47" s="337"/>
    </row>
    <row r="48" spans="1:14" ht="12.75" customHeight="1" x14ac:dyDescent="0.2">
      <c r="A48" s="608"/>
      <c r="B48" s="609"/>
      <c r="C48" s="609"/>
      <c r="D48" s="609"/>
      <c r="E48" s="609"/>
      <c r="F48" s="609"/>
      <c r="G48" s="609"/>
      <c r="H48" s="609"/>
      <c r="I48" s="609"/>
      <c r="J48" s="609"/>
      <c r="K48" s="610"/>
    </row>
    <row r="50" spans="1:13" x14ac:dyDescent="0.2">
      <c r="A50" s="602" t="s">
        <v>353</v>
      </c>
      <c r="B50" s="603"/>
      <c r="C50" s="603"/>
      <c r="D50" s="603"/>
      <c r="E50" s="603"/>
      <c r="F50" s="603"/>
      <c r="G50" s="603"/>
      <c r="H50" s="604"/>
    </row>
    <row r="51" spans="1:13" x14ac:dyDescent="0.2">
      <c r="A51" s="602" t="s">
        <v>238</v>
      </c>
      <c r="B51" s="603"/>
      <c r="C51" s="603"/>
      <c r="D51" s="603"/>
      <c r="E51" s="603"/>
      <c r="F51" s="603"/>
      <c r="G51" s="603"/>
      <c r="H51" s="604"/>
      <c r="I51" s="110"/>
    </row>
    <row r="52" spans="1:13" x14ac:dyDescent="0.2">
      <c r="A52" s="236"/>
      <c r="B52" s="160"/>
      <c r="C52" s="160"/>
      <c r="D52" s="160"/>
      <c r="E52" s="160"/>
      <c r="F52" s="237"/>
      <c r="G52" s="160"/>
      <c r="H52" s="238"/>
      <c r="I52" s="73"/>
    </row>
    <row r="53" spans="1:13" ht="25.5" x14ac:dyDescent="0.2">
      <c r="A53" s="105"/>
      <c r="B53" s="229" t="s">
        <v>15</v>
      </c>
      <c r="C53" s="229" t="s">
        <v>3</v>
      </c>
      <c r="D53" s="229" t="s">
        <v>5</v>
      </c>
      <c r="E53" s="228" t="s">
        <v>4</v>
      </c>
      <c r="F53" s="229" t="s">
        <v>16</v>
      </c>
      <c r="G53" s="229" t="s">
        <v>1</v>
      </c>
      <c r="H53" s="473" t="s">
        <v>2</v>
      </c>
      <c r="I53" s="65"/>
      <c r="J53" s="227" t="s">
        <v>147</v>
      </c>
      <c r="K53" s="397"/>
    </row>
    <row r="54" spans="1:13" x14ac:dyDescent="0.2">
      <c r="A54" s="111" t="s">
        <v>38</v>
      </c>
      <c r="B54" s="338">
        <v>1235</v>
      </c>
      <c r="C54" s="338">
        <v>659</v>
      </c>
      <c r="D54" s="338">
        <v>278</v>
      </c>
      <c r="E54" s="338">
        <v>248</v>
      </c>
      <c r="F54" s="338">
        <v>50</v>
      </c>
      <c r="G54" s="338">
        <v>719</v>
      </c>
      <c r="H54" s="338">
        <v>516</v>
      </c>
      <c r="I54" s="113"/>
      <c r="J54" s="112">
        <v>461</v>
      </c>
      <c r="K54" s="398"/>
      <c r="M54" s="99"/>
    </row>
    <row r="55" spans="1:13" x14ac:dyDescent="0.2">
      <c r="A55" s="111" t="s">
        <v>144</v>
      </c>
      <c r="B55" s="175">
        <v>1267</v>
      </c>
      <c r="C55" s="175">
        <v>727</v>
      </c>
      <c r="D55" s="175">
        <v>247</v>
      </c>
      <c r="E55" s="175">
        <v>221</v>
      </c>
      <c r="F55" s="175">
        <v>72</v>
      </c>
      <c r="G55" s="175">
        <v>586</v>
      </c>
      <c r="H55" s="175">
        <v>681</v>
      </c>
      <c r="I55" s="113"/>
      <c r="J55" s="114">
        <v>727</v>
      </c>
      <c r="K55" s="398"/>
    </row>
    <row r="56" spans="1:13" x14ac:dyDescent="0.2">
      <c r="A56" s="111" t="s">
        <v>39</v>
      </c>
      <c r="B56" s="175">
        <v>3867</v>
      </c>
      <c r="C56" s="175">
        <v>2205</v>
      </c>
      <c r="D56" s="175">
        <v>613</v>
      </c>
      <c r="E56" s="175">
        <v>780</v>
      </c>
      <c r="F56" s="175">
        <v>269</v>
      </c>
      <c r="G56" s="175">
        <v>1340</v>
      </c>
      <c r="H56" s="175">
        <v>2527</v>
      </c>
      <c r="I56" s="113"/>
      <c r="J56" s="112">
        <v>2175</v>
      </c>
      <c r="K56" s="398"/>
    </row>
    <row r="57" spans="1:13" x14ac:dyDescent="0.2">
      <c r="A57" s="111" t="s">
        <v>145</v>
      </c>
      <c r="B57" s="175">
        <v>2694</v>
      </c>
      <c r="C57" s="175">
        <v>1455</v>
      </c>
      <c r="D57" s="175">
        <v>424</v>
      </c>
      <c r="E57" s="175">
        <v>442</v>
      </c>
      <c r="F57" s="175">
        <v>373</v>
      </c>
      <c r="G57" s="175">
        <v>801</v>
      </c>
      <c r="H57" s="175">
        <v>1893</v>
      </c>
      <c r="I57" s="113"/>
      <c r="J57" s="115" t="s">
        <v>149</v>
      </c>
      <c r="K57" s="399"/>
    </row>
    <row r="58" spans="1:13" x14ac:dyDescent="0.2">
      <c r="A58" s="366" t="s">
        <v>15</v>
      </c>
      <c r="B58" s="339">
        <f>SUM(B54:B57)</f>
        <v>9063</v>
      </c>
      <c r="C58" s="339">
        <f t="shared" ref="C58:H58" si="6">SUM(C54:C57)</f>
        <v>5046</v>
      </c>
      <c r="D58" s="339">
        <f t="shared" si="6"/>
        <v>1562</v>
      </c>
      <c r="E58" s="339">
        <f t="shared" si="6"/>
        <v>1691</v>
      </c>
      <c r="F58" s="339">
        <f t="shared" si="6"/>
        <v>764</v>
      </c>
      <c r="G58" s="339">
        <f t="shared" si="6"/>
        <v>3446</v>
      </c>
      <c r="H58" s="339">
        <f t="shared" si="6"/>
        <v>5617</v>
      </c>
      <c r="I58" s="116"/>
      <c r="J58" s="339">
        <f>SUM(J54:J56)</f>
        <v>3363</v>
      </c>
      <c r="K58" s="398"/>
    </row>
    <row r="59" spans="1:13" x14ac:dyDescent="0.2">
      <c r="A59" s="117"/>
      <c r="B59" s="116"/>
      <c r="C59" s="116"/>
      <c r="D59" s="116"/>
      <c r="E59" s="116"/>
      <c r="F59" s="116"/>
      <c r="G59" s="116"/>
      <c r="H59" s="116"/>
      <c r="I59" s="116"/>
      <c r="J59" s="116"/>
      <c r="K59" s="113"/>
    </row>
    <row r="60" spans="1:13" x14ac:dyDescent="0.2">
      <c r="A60" s="605" t="s">
        <v>354</v>
      </c>
      <c r="B60" s="606"/>
      <c r="C60" s="606"/>
      <c r="D60" s="606"/>
      <c r="E60" s="607"/>
      <c r="F60" s="109"/>
      <c r="G60" s="110"/>
    </row>
    <row r="61" spans="1:13" x14ac:dyDescent="0.2">
      <c r="A61" s="594" t="s">
        <v>239</v>
      </c>
      <c r="B61" s="595"/>
      <c r="C61" s="595"/>
      <c r="D61" s="595"/>
      <c r="E61" s="596"/>
      <c r="F61" s="109"/>
      <c r="G61" s="72"/>
      <c r="J61" s="99"/>
    </row>
    <row r="62" spans="1:13" x14ac:dyDescent="0.2">
      <c r="A62" s="597" t="s">
        <v>240</v>
      </c>
      <c r="B62" s="598"/>
      <c r="C62" s="598"/>
      <c r="D62" s="598"/>
      <c r="E62" s="599"/>
      <c r="F62" s="109"/>
      <c r="G62" s="110"/>
      <c r="H62" s="110"/>
    </row>
    <row r="63" spans="1:13" x14ac:dyDescent="0.2">
      <c r="A63" s="178"/>
      <c r="B63" s="240"/>
      <c r="C63" s="241"/>
      <c r="D63" s="241"/>
      <c r="E63" s="242"/>
      <c r="F63" s="110"/>
      <c r="G63" s="110"/>
      <c r="H63" s="110"/>
    </row>
    <row r="64" spans="1:13" x14ac:dyDescent="0.2">
      <c r="A64" s="600"/>
      <c r="B64" s="601"/>
      <c r="C64" s="228" t="s">
        <v>15</v>
      </c>
      <c r="D64" s="229" t="s">
        <v>148</v>
      </c>
      <c r="E64" s="229" t="s">
        <v>37</v>
      </c>
    </row>
    <row r="65" spans="1:10" x14ac:dyDescent="0.2">
      <c r="A65" s="314" t="s">
        <v>11</v>
      </c>
      <c r="B65" s="315"/>
      <c r="C65" s="409">
        <v>240521</v>
      </c>
      <c r="D65" s="395">
        <f>B19</f>
        <v>124424</v>
      </c>
      <c r="E65" s="281">
        <f>D65/C65</f>
        <v>0.51731033880617494</v>
      </c>
    </row>
    <row r="66" spans="1:10" x14ac:dyDescent="0.2">
      <c r="A66" s="316" t="s">
        <v>250</v>
      </c>
      <c r="B66" s="317"/>
      <c r="C66" s="77">
        <v>5042</v>
      </c>
      <c r="D66" s="77">
        <v>2876</v>
      </c>
      <c r="E66" s="281">
        <f t="shared" ref="E66:E67" si="7">D66/C66</f>
        <v>0.5704085680285601</v>
      </c>
    </row>
    <row r="67" spans="1:10" x14ac:dyDescent="0.2">
      <c r="A67" s="592" t="s">
        <v>241</v>
      </c>
      <c r="B67" s="593"/>
      <c r="C67" s="394">
        <f>B14</f>
        <v>9063</v>
      </c>
      <c r="D67" s="365">
        <f>J58</f>
        <v>3363</v>
      </c>
      <c r="E67" s="239">
        <f t="shared" si="7"/>
        <v>0.37106918238993708</v>
      </c>
    </row>
    <row r="68" spans="1:10" x14ac:dyDescent="0.2">
      <c r="A68" s="140"/>
      <c r="B68" s="132"/>
      <c r="C68" s="132"/>
      <c r="D68" s="132"/>
      <c r="E68" s="132"/>
      <c r="F68" s="132"/>
      <c r="G68" s="132"/>
      <c r="H68" s="132"/>
      <c r="I68" s="132"/>
      <c r="J68" s="132"/>
    </row>
    <row r="69" spans="1:10" x14ac:dyDescent="0.2">
      <c r="A69" s="141" t="s">
        <v>210</v>
      </c>
      <c r="G69" s="130"/>
      <c r="H69" s="130"/>
      <c r="I69" s="130"/>
      <c r="J69" s="142"/>
    </row>
    <row r="70" spans="1:10" x14ac:dyDescent="0.2">
      <c r="A70" s="141" t="s">
        <v>218</v>
      </c>
      <c r="G70" s="130"/>
      <c r="H70" s="130"/>
      <c r="I70" s="130"/>
      <c r="J70" s="142"/>
    </row>
    <row r="71" spans="1:10" x14ac:dyDescent="0.2">
      <c r="A71" s="8" t="s">
        <v>181</v>
      </c>
      <c r="G71" s="130"/>
      <c r="H71" s="130"/>
      <c r="I71" s="130"/>
      <c r="J71" s="130"/>
    </row>
    <row r="72" spans="1:10" x14ac:dyDescent="0.2">
      <c r="A72" s="8" t="s">
        <v>226</v>
      </c>
      <c r="J72" s="10" t="s">
        <v>31</v>
      </c>
    </row>
  </sheetData>
  <sortState ref="A48:H54">
    <sortCondition descending="1" ref="B48:B54"/>
  </sortState>
  <mergeCells count="17">
    <mergeCell ref="A1:N1"/>
    <mergeCell ref="A2:N2"/>
    <mergeCell ref="A3:N3"/>
    <mergeCell ref="A4:N8"/>
    <mergeCell ref="L21:N22"/>
    <mergeCell ref="A48:K48"/>
    <mergeCell ref="A21:H22"/>
    <mergeCell ref="A10:E10"/>
    <mergeCell ref="A11:E11"/>
    <mergeCell ref="A12:E12"/>
    <mergeCell ref="A67:B67"/>
    <mergeCell ref="A61:E61"/>
    <mergeCell ref="A62:E62"/>
    <mergeCell ref="A64:B64"/>
    <mergeCell ref="A50:H50"/>
    <mergeCell ref="A51:H51"/>
    <mergeCell ref="A60:E60"/>
  </mergeCells>
  <hyperlinks>
    <hyperlink ref="J72" location="Contents!A1" display="Back to Contents"/>
  </hyperlinks>
  <pageMargins left="0.25" right="0.25" top="0.75" bottom="0.75" header="0.3" footer="0.3"/>
  <pageSetup scale="59" orientation="portrait" r:id="rId1"/>
  <ignoredErrors>
    <ignoredError sqref="L28:N28 L34:N3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8"/>
  <sheetViews>
    <sheetView zoomScaleNormal="100" zoomScaleSheetLayoutView="100" workbookViewId="0">
      <selection activeCell="A4" sqref="A4:K8"/>
    </sheetView>
  </sheetViews>
  <sheetFormatPr defaultColWidth="9.140625" defaultRowHeight="14.25" x14ac:dyDescent="0.2"/>
  <cols>
    <col min="1" max="1" width="37.7109375" style="8" customWidth="1"/>
    <col min="2" max="8" width="15.7109375" style="8" customWidth="1"/>
    <col min="9" max="9" width="5.7109375" style="8" customWidth="1"/>
    <col min="10" max="11" width="15.5703125" style="8" customWidth="1"/>
    <col min="12" max="12" width="14.7109375" style="8" customWidth="1"/>
    <col min="13" max="17" width="10.7109375" style="1" customWidth="1"/>
    <col min="18" max="18" width="17.710937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10" t="s">
        <v>26</v>
      </c>
      <c r="B1" s="511"/>
      <c r="C1" s="511"/>
      <c r="D1" s="511"/>
      <c r="E1" s="511"/>
      <c r="F1" s="511"/>
      <c r="G1" s="511"/>
      <c r="H1" s="511"/>
      <c r="I1" s="511"/>
      <c r="J1" s="511"/>
      <c r="K1" s="512"/>
      <c r="L1" s="363"/>
      <c r="M1" s="144"/>
      <c r="N1" s="71"/>
      <c r="O1" s="71"/>
      <c r="P1" s="71"/>
      <c r="Q1" s="71"/>
      <c r="R1" s="71"/>
      <c r="S1" s="71"/>
      <c r="T1" s="71"/>
      <c r="U1" s="71"/>
      <c r="V1" s="71"/>
      <c r="W1" s="71"/>
    </row>
    <row r="2" spans="1:23" x14ac:dyDescent="0.2">
      <c r="A2" s="608"/>
      <c r="B2" s="609"/>
      <c r="C2" s="609"/>
      <c r="D2" s="609"/>
      <c r="E2" s="609"/>
      <c r="F2" s="609"/>
      <c r="G2" s="609"/>
      <c r="H2" s="609"/>
      <c r="I2" s="609"/>
      <c r="J2" s="609"/>
      <c r="K2" s="610"/>
      <c r="L2" s="72"/>
      <c r="M2" s="5"/>
      <c r="N2" s="5"/>
      <c r="O2" s="5"/>
      <c r="P2" s="5"/>
      <c r="Q2" s="5"/>
      <c r="R2" s="5"/>
      <c r="S2" s="5"/>
      <c r="T2" s="5"/>
      <c r="U2" s="5"/>
      <c r="V2" s="5"/>
      <c r="W2" s="71"/>
    </row>
    <row r="3" spans="1:23" s="71" customFormat="1" ht="15" customHeight="1" x14ac:dyDescent="0.2">
      <c r="A3" s="510" t="s">
        <v>242</v>
      </c>
      <c r="B3" s="511"/>
      <c r="C3" s="511"/>
      <c r="D3" s="511"/>
      <c r="E3" s="511"/>
      <c r="F3" s="511"/>
      <c r="G3" s="511"/>
      <c r="H3" s="511"/>
      <c r="I3" s="511"/>
      <c r="J3" s="511"/>
      <c r="K3" s="512"/>
      <c r="L3" s="72"/>
      <c r="M3" s="5"/>
      <c r="N3" s="5"/>
      <c r="O3" s="5"/>
      <c r="P3" s="5"/>
      <c r="Q3" s="5"/>
      <c r="R3" s="5"/>
      <c r="S3" s="5"/>
      <c r="T3" s="5"/>
    </row>
    <row r="4" spans="1:23" s="71" customFormat="1" ht="15" customHeight="1" x14ac:dyDescent="0.2">
      <c r="A4" s="631" t="s">
        <v>384</v>
      </c>
      <c r="B4" s="632"/>
      <c r="C4" s="632"/>
      <c r="D4" s="632"/>
      <c r="E4" s="632"/>
      <c r="F4" s="632"/>
      <c r="G4" s="632"/>
      <c r="H4" s="632"/>
      <c r="I4" s="632"/>
      <c r="J4" s="632"/>
      <c r="K4" s="633"/>
      <c r="L4" s="72"/>
      <c r="M4" s="5"/>
      <c r="N4" s="5"/>
      <c r="O4" s="5"/>
      <c r="P4" s="5"/>
      <c r="Q4" s="5"/>
      <c r="R4" s="5"/>
      <c r="S4" s="5"/>
      <c r="T4" s="5"/>
    </row>
    <row r="5" spans="1:23" s="71" customFormat="1" x14ac:dyDescent="0.2">
      <c r="A5" s="634"/>
      <c r="B5" s="635"/>
      <c r="C5" s="635"/>
      <c r="D5" s="635"/>
      <c r="E5" s="635"/>
      <c r="F5" s="635"/>
      <c r="G5" s="635"/>
      <c r="H5" s="635"/>
      <c r="I5" s="635"/>
      <c r="J5" s="635"/>
      <c r="K5" s="636"/>
      <c r="L5" s="72"/>
      <c r="M5" s="5"/>
      <c r="N5" s="5"/>
      <c r="O5" s="5"/>
      <c r="P5" s="5"/>
      <c r="Q5" s="5"/>
      <c r="R5" s="5"/>
      <c r="S5" s="5"/>
      <c r="T5" s="5"/>
    </row>
    <row r="6" spans="1:23" s="71" customFormat="1" x14ac:dyDescent="0.2">
      <c r="A6" s="634"/>
      <c r="B6" s="635"/>
      <c r="C6" s="635"/>
      <c r="D6" s="635"/>
      <c r="E6" s="635"/>
      <c r="F6" s="635"/>
      <c r="G6" s="635"/>
      <c r="H6" s="635"/>
      <c r="I6" s="635"/>
      <c r="J6" s="635"/>
      <c r="K6" s="636"/>
      <c r="L6" s="72"/>
      <c r="M6" s="5"/>
      <c r="N6" s="5"/>
      <c r="O6" s="5"/>
      <c r="P6" s="5"/>
      <c r="Q6" s="5"/>
      <c r="R6" s="5"/>
      <c r="S6" s="5"/>
      <c r="T6" s="5"/>
    </row>
    <row r="7" spans="1:23" s="71" customFormat="1" x14ac:dyDescent="0.2">
      <c r="A7" s="634"/>
      <c r="B7" s="635"/>
      <c r="C7" s="635"/>
      <c r="D7" s="635"/>
      <c r="E7" s="635"/>
      <c r="F7" s="635"/>
      <c r="G7" s="635"/>
      <c r="H7" s="635"/>
      <c r="I7" s="635"/>
      <c r="J7" s="635"/>
      <c r="K7" s="636"/>
      <c r="L7" s="72"/>
      <c r="M7" s="5"/>
      <c r="N7" s="5"/>
      <c r="O7" s="5"/>
      <c r="P7" s="5"/>
      <c r="Q7" s="5"/>
      <c r="R7" s="5"/>
      <c r="S7" s="5"/>
      <c r="T7" s="5"/>
    </row>
    <row r="8" spans="1:23" s="71" customFormat="1" ht="31.15" customHeight="1" x14ac:dyDescent="0.2">
      <c r="A8" s="637"/>
      <c r="B8" s="638"/>
      <c r="C8" s="638"/>
      <c r="D8" s="638"/>
      <c r="E8" s="638"/>
      <c r="F8" s="638"/>
      <c r="G8" s="638"/>
      <c r="H8" s="638"/>
      <c r="I8" s="638"/>
      <c r="J8" s="638"/>
      <c r="K8" s="639"/>
      <c r="L8" s="72"/>
      <c r="M8" s="5"/>
      <c r="N8" s="5"/>
      <c r="O8" s="5"/>
      <c r="P8" s="5"/>
      <c r="Q8" s="5"/>
      <c r="R8" s="5"/>
    </row>
    <row r="9" spans="1:23" s="71" customFormat="1" x14ac:dyDescent="0.2">
      <c r="A9" s="460"/>
      <c r="B9" s="460"/>
      <c r="C9" s="460"/>
      <c r="D9" s="460"/>
      <c r="E9" s="460"/>
      <c r="F9" s="460"/>
      <c r="G9" s="460"/>
      <c r="H9" s="460"/>
      <c r="I9" s="460"/>
      <c r="J9" s="72"/>
      <c r="K9" s="110"/>
      <c r="L9" s="72"/>
      <c r="M9" s="5"/>
      <c r="N9" s="5"/>
      <c r="O9" s="5"/>
      <c r="P9" s="5"/>
      <c r="Q9" s="5"/>
      <c r="R9" s="5"/>
    </row>
    <row r="10" spans="1:23" s="71" customFormat="1" ht="14.25" customHeight="1" x14ac:dyDescent="0.2">
      <c r="A10" s="611" t="s">
        <v>355</v>
      </c>
      <c r="B10" s="612"/>
      <c r="C10" s="612"/>
      <c r="D10" s="612"/>
      <c r="E10" s="612"/>
      <c r="F10" s="612"/>
      <c r="G10" s="612"/>
      <c r="H10" s="613"/>
      <c r="I10" s="119"/>
      <c r="J10" s="119"/>
      <c r="K10" s="8"/>
      <c r="L10" s="72"/>
      <c r="M10" s="5"/>
      <c r="N10" s="5"/>
      <c r="O10" s="5"/>
      <c r="P10" s="5"/>
      <c r="Q10" s="5"/>
    </row>
    <row r="11" spans="1:23" s="71" customFormat="1" x14ac:dyDescent="0.2">
      <c r="A11" s="614"/>
      <c r="B11" s="615"/>
      <c r="C11" s="615"/>
      <c r="D11" s="615"/>
      <c r="E11" s="615"/>
      <c r="F11" s="615"/>
      <c r="G11" s="615"/>
      <c r="H11" s="616"/>
      <c r="I11" s="119"/>
      <c r="J11" s="119"/>
      <c r="K11" s="8"/>
      <c r="L11" s="72"/>
      <c r="M11" s="5"/>
      <c r="N11" s="5"/>
      <c r="O11" s="5"/>
      <c r="P11" s="5"/>
      <c r="Q11" s="5"/>
    </row>
    <row r="12" spans="1:23" s="71" customFormat="1" ht="25.5" x14ac:dyDescent="0.2">
      <c r="A12" s="349" t="s">
        <v>142</v>
      </c>
      <c r="B12" s="318" t="s">
        <v>15</v>
      </c>
      <c r="C12" s="318" t="s">
        <v>139</v>
      </c>
      <c r="D12" s="318" t="s">
        <v>5</v>
      </c>
      <c r="E12" s="319" t="s">
        <v>4</v>
      </c>
      <c r="F12" s="318" t="s">
        <v>16</v>
      </c>
      <c r="G12" s="318" t="s">
        <v>140</v>
      </c>
      <c r="H12" s="320" t="s">
        <v>2</v>
      </c>
      <c r="I12" s="226"/>
      <c r="J12" s="321" t="s">
        <v>185</v>
      </c>
      <c r="K12" s="72"/>
      <c r="L12" s="72"/>
      <c r="M12" s="5"/>
      <c r="N12" s="5"/>
      <c r="O12" s="5"/>
    </row>
    <row r="13" spans="1:23" s="71" customFormat="1" x14ac:dyDescent="0.2">
      <c r="A13" s="485" t="str">
        <f>'Comp by Inst Reg-counts'!A24</f>
        <v>ANGELINA COLLEGE</v>
      </c>
      <c r="B13" s="482">
        <f>'Comp by Inst Reg-counts'!B24</f>
        <v>942</v>
      </c>
      <c r="C13" s="155">
        <f>'Comp by Inst Reg-counts'!C24/'Comp by Inst Reg-percent'!$B13</f>
        <v>0.54564755838641188</v>
      </c>
      <c r="D13" s="155">
        <f>'Comp by Inst Reg-counts'!D24/'Comp by Inst Reg-percent'!$B13</f>
        <v>0.26539278131634819</v>
      </c>
      <c r="E13" s="155">
        <f>'Comp by Inst Reg-counts'!E24/'Comp by Inst Reg-percent'!$B13</f>
        <v>0.14755838641188959</v>
      </c>
      <c r="F13" s="155">
        <f>'Comp by Inst Reg-counts'!F24/'Comp by Inst Reg-percent'!$B13</f>
        <v>4.1401273885350316E-2</v>
      </c>
      <c r="G13" s="155">
        <f>'Comp by Inst Reg-counts'!G24/'Comp by Inst Reg-percent'!$B13</f>
        <v>0.50955414012738853</v>
      </c>
      <c r="H13" s="491">
        <f>'Comp by Inst Reg-counts'!H24/'Comp by Inst Reg-percent'!$B13</f>
        <v>0.49044585987261147</v>
      </c>
      <c r="I13" s="121"/>
      <c r="J13" s="492">
        <f>'Comp by Inst Reg-counts'!J24/'Comp by Inst Reg-percent'!B13</f>
        <v>0.49044585987261147</v>
      </c>
      <c r="K13" s="493"/>
      <c r="L13" s="493"/>
      <c r="M13" s="360"/>
      <c r="N13" s="5"/>
      <c r="O13" s="5"/>
    </row>
    <row r="14" spans="1:23" s="71" customFormat="1" x14ac:dyDescent="0.2">
      <c r="A14" s="486" t="str">
        <f>'Comp by Inst Reg-counts'!A25</f>
        <v>LAMAR INSTITUTE OF TECHNOLOGY</v>
      </c>
      <c r="B14" s="120">
        <f>'Comp by Inst Reg-counts'!B25</f>
        <v>672</v>
      </c>
      <c r="C14" s="151">
        <f>'Comp by Inst Reg-counts'!C25/'Comp by Inst Reg-percent'!$B14</f>
        <v>0.61309523809523814</v>
      </c>
      <c r="D14" s="151">
        <f>'Comp by Inst Reg-counts'!D25/'Comp by Inst Reg-percent'!$B14</f>
        <v>0.14285714285714285</v>
      </c>
      <c r="E14" s="151">
        <f>'Comp by Inst Reg-counts'!E25/'Comp by Inst Reg-percent'!$B14</f>
        <v>0.20089285714285715</v>
      </c>
      <c r="F14" s="151">
        <f>'Comp by Inst Reg-counts'!F25/'Comp by Inst Reg-percent'!$B14</f>
        <v>4.3154761904761904E-2</v>
      </c>
      <c r="G14" s="151">
        <f>'Comp by Inst Reg-counts'!G25/'Comp by Inst Reg-percent'!$B14</f>
        <v>0.61904761904761907</v>
      </c>
      <c r="H14" s="494">
        <f>'Comp by Inst Reg-counts'!H25/'Comp by Inst Reg-percent'!$B14</f>
        <v>0.38095238095238093</v>
      </c>
      <c r="I14" s="121"/>
      <c r="J14" s="495">
        <f>'Comp by Inst Reg-counts'!J25/'Comp by Inst Reg-percent'!B14</f>
        <v>0.45833333333333331</v>
      </c>
      <c r="K14" s="493"/>
      <c r="L14" s="493"/>
      <c r="M14" s="360"/>
      <c r="N14" s="5"/>
      <c r="O14" s="5"/>
    </row>
    <row r="15" spans="1:23" s="71" customFormat="1" x14ac:dyDescent="0.2">
      <c r="A15" s="486" t="str">
        <f>'Comp by Inst Reg-counts'!A26</f>
        <v>LAMAR STATE COLL-ORANGE</v>
      </c>
      <c r="B15" s="120">
        <f>'Comp by Inst Reg-counts'!B26</f>
        <v>431</v>
      </c>
      <c r="C15" s="151">
        <f>'Comp by Inst Reg-counts'!C26/'Comp by Inst Reg-percent'!$B15</f>
        <v>0.72389791183294661</v>
      </c>
      <c r="D15" s="151">
        <f>'Comp by Inst Reg-counts'!D26/'Comp by Inst Reg-percent'!$B15</f>
        <v>6.9605568445475635E-2</v>
      </c>
      <c r="E15" s="151">
        <f>'Comp by Inst Reg-counts'!E26/'Comp by Inst Reg-percent'!$B15</f>
        <v>0.18561484918793503</v>
      </c>
      <c r="F15" s="151">
        <f>'Comp by Inst Reg-counts'!F26/'Comp by Inst Reg-percent'!$B15</f>
        <v>2.0881670533642691E-2</v>
      </c>
      <c r="G15" s="151">
        <f>'Comp by Inst Reg-counts'!G26/'Comp by Inst Reg-percent'!$B15</f>
        <v>0.39443155452436196</v>
      </c>
      <c r="H15" s="494">
        <f>'Comp by Inst Reg-counts'!H26/'Comp by Inst Reg-percent'!$B15</f>
        <v>0.60556844547563804</v>
      </c>
      <c r="I15" s="121"/>
      <c r="J15" s="495">
        <f>'Comp by Inst Reg-counts'!J26/'Comp by Inst Reg-percent'!B15</f>
        <v>0.45243619489559167</v>
      </c>
      <c r="K15" s="493"/>
      <c r="L15" s="493"/>
      <c r="M15" s="360"/>
      <c r="N15" s="5"/>
      <c r="O15" s="5"/>
    </row>
    <row r="16" spans="1:23" s="71" customFormat="1" x14ac:dyDescent="0.2">
      <c r="A16" s="486" t="str">
        <f>'Comp by Inst Reg-counts'!A27</f>
        <v>LAMAR STATE COLL-PORT ARTHUR</v>
      </c>
      <c r="B16" s="120">
        <f>'Comp by Inst Reg-counts'!B27</f>
        <v>457</v>
      </c>
      <c r="C16" s="151">
        <f>'Comp by Inst Reg-counts'!C27/'Comp by Inst Reg-percent'!$B16</f>
        <v>0.32385120350109409</v>
      </c>
      <c r="D16" s="151">
        <f>'Comp by Inst Reg-counts'!D27/'Comp by Inst Reg-percent'!$B16</f>
        <v>0.32603938730853393</v>
      </c>
      <c r="E16" s="151">
        <f>'Comp by Inst Reg-counts'!E27/'Comp by Inst Reg-percent'!$B16</f>
        <v>0.25164113785557984</v>
      </c>
      <c r="F16" s="151">
        <f>'Comp by Inst Reg-counts'!F27/'Comp by Inst Reg-percent'!$B16</f>
        <v>9.8468271334792121E-2</v>
      </c>
      <c r="G16" s="151">
        <f>'Comp by Inst Reg-counts'!G27/'Comp by Inst Reg-percent'!$B16</f>
        <v>0.52297592997811815</v>
      </c>
      <c r="H16" s="494">
        <f>'Comp by Inst Reg-counts'!H27/'Comp by Inst Reg-percent'!$B16</f>
        <v>0.47702407002188185</v>
      </c>
      <c r="I16" s="121"/>
      <c r="J16" s="495">
        <f>'Comp by Inst Reg-counts'!J27/'Comp by Inst Reg-percent'!B16</f>
        <v>0.48796498905908098</v>
      </c>
      <c r="K16" s="493"/>
      <c r="L16" s="493"/>
      <c r="M16" s="360"/>
      <c r="N16" s="5"/>
      <c r="O16" s="5"/>
    </row>
    <row r="17" spans="1:22" s="71" customFormat="1" x14ac:dyDescent="0.2">
      <c r="A17" s="490"/>
      <c r="B17" s="496"/>
      <c r="C17" s="156"/>
      <c r="D17" s="156"/>
      <c r="E17" s="156"/>
      <c r="F17" s="156"/>
      <c r="G17" s="156"/>
      <c r="H17" s="157"/>
      <c r="I17" s="121"/>
      <c r="J17" s="358"/>
      <c r="K17" s="493"/>
      <c r="L17" s="493"/>
      <c r="M17" s="360"/>
      <c r="N17" s="5"/>
      <c r="O17" s="5"/>
    </row>
    <row r="18" spans="1:22" s="71" customFormat="1" x14ac:dyDescent="0.2">
      <c r="A18" s="161" t="s">
        <v>58</v>
      </c>
      <c r="B18" s="122">
        <f>SUM(B13:B17)</f>
        <v>2502</v>
      </c>
      <c r="C18" s="156">
        <f>'Comp by Inst Reg-counts'!C28/'Comp by Inst Reg-percent'!$B$18</f>
        <v>0.5539568345323741</v>
      </c>
      <c r="D18" s="156">
        <f>'Comp by Inst Reg-counts'!D28/'Comp by Inst Reg-percent'!$B$18</f>
        <v>0.20983213429256595</v>
      </c>
      <c r="E18" s="156">
        <f>'Comp by Inst Reg-counts'!E28/'Comp by Inst Reg-percent'!$B$18</f>
        <v>0.18745003996802559</v>
      </c>
      <c r="F18" s="156">
        <f>'Comp by Inst Reg-counts'!F28/'Comp by Inst Reg-percent'!$B$18</f>
        <v>4.8760991207034372E-2</v>
      </c>
      <c r="G18" s="156">
        <f>'Comp by Inst Reg-counts'!G28/'Comp by Inst Reg-percent'!$B$18</f>
        <v>0.52158273381294962</v>
      </c>
      <c r="H18" s="157">
        <f>'Comp by Inst Reg-counts'!H28/'Comp by Inst Reg-percent'!$B$18</f>
        <v>0.47841726618705038</v>
      </c>
      <c r="I18" s="121"/>
      <c r="J18" s="358">
        <f>'Comp by Inst Reg-counts'!J28/'Comp by Inst Reg-percent'!B18</f>
        <v>0.47482014388489208</v>
      </c>
      <c r="K18" s="493"/>
      <c r="L18" s="493"/>
      <c r="M18" s="360"/>
    </row>
    <row r="19" spans="1:22" s="71" customFormat="1" x14ac:dyDescent="0.2">
      <c r="A19" s="8"/>
      <c r="B19" s="128"/>
      <c r="C19" s="128"/>
      <c r="D19" s="128"/>
      <c r="E19" s="128"/>
      <c r="F19" s="128"/>
      <c r="G19" s="128"/>
      <c r="H19" s="129"/>
      <c r="I19" s="129"/>
      <c r="J19" s="129"/>
      <c r="K19" s="493"/>
      <c r="L19" s="493"/>
      <c r="M19" s="360"/>
    </row>
    <row r="20" spans="1:22" s="71" customFormat="1" x14ac:dyDescent="0.2">
      <c r="A20" s="130"/>
      <c r="B20" s="131"/>
      <c r="C20" s="131"/>
      <c r="D20" s="131"/>
      <c r="E20" s="131"/>
      <c r="F20" s="131"/>
      <c r="G20" s="131"/>
      <c r="H20" s="99"/>
      <c r="I20" s="129"/>
      <c r="J20" s="99"/>
      <c r="K20" s="493"/>
      <c r="L20" s="493"/>
      <c r="M20" s="360"/>
    </row>
    <row r="21" spans="1:22" s="71" customFormat="1" ht="25.5" x14ac:dyDescent="0.2">
      <c r="A21" s="349" t="s">
        <v>143</v>
      </c>
      <c r="B21" s="318" t="s">
        <v>15</v>
      </c>
      <c r="C21" s="318" t="s">
        <v>139</v>
      </c>
      <c r="D21" s="318" t="s">
        <v>5</v>
      </c>
      <c r="E21" s="319" t="s">
        <v>4</v>
      </c>
      <c r="F21" s="318" t="s">
        <v>16</v>
      </c>
      <c r="G21" s="318" t="s">
        <v>140</v>
      </c>
      <c r="H21" s="320" t="s">
        <v>2</v>
      </c>
      <c r="I21" s="226"/>
      <c r="J21" s="321" t="s">
        <v>185</v>
      </c>
      <c r="K21" s="493"/>
      <c r="L21" s="493"/>
      <c r="M21" s="360"/>
    </row>
    <row r="22" spans="1:22" ht="15" customHeight="1" x14ac:dyDescent="0.2">
      <c r="A22" s="485" t="str">
        <f>'Comp by Inst Reg-counts'!A32</f>
        <v>LAMAR UNIVERSITY</v>
      </c>
      <c r="B22" s="482">
        <f>'Comp by Inst Reg-counts'!B32</f>
        <v>3830</v>
      </c>
      <c r="C22" s="155">
        <f>'Comp by Inst Reg-counts'!C32/'Comp by Inst Reg-percent'!$B22</f>
        <v>0.51488250652741518</v>
      </c>
      <c r="D22" s="155">
        <f>'Comp by Inst Reg-counts'!D32/'Comp by Inst Reg-percent'!$B22</f>
        <v>0.16057441253263707</v>
      </c>
      <c r="E22" s="155">
        <f>'Comp by Inst Reg-counts'!E32/'Comp by Inst Reg-percent'!$B22</f>
        <v>0.19843342036553524</v>
      </c>
      <c r="F22" s="155">
        <f>'Comp by Inst Reg-counts'!F32/'Comp by Inst Reg-percent'!$B22</f>
        <v>0.12610966057441253</v>
      </c>
      <c r="G22" s="155">
        <f>'Comp by Inst Reg-counts'!G32/'Comp by Inst Reg-percent'!$B22</f>
        <v>0.33054830287206266</v>
      </c>
      <c r="H22" s="491">
        <f>'Comp by Inst Reg-counts'!H32/'Comp by Inst Reg-percent'!$B22</f>
        <v>0.66945169712793728</v>
      </c>
      <c r="I22" s="121"/>
      <c r="J22" s="492">
        <f>'Comp by Inst Reg-counts'!J32/'Comp by Inst Reg-percent'!B22</f>
        <v>0.25195822454308092</v>
      </c>
      <c r="K22" s="493"/>
      <c r="L22" s="493"/>
      <c r="M22" s="360"/>
    </row>
    <row r="23" spans="1:22" ht="15" customHeight="1" x14ac:dyDescent="0.2">
      <c r="A23" s="486" t="str">
        <f>'Comp by Inst Reg-counts'!A33</f>
        <v>STEPHEN F. AUSTIN STATE UNIV</v>
      </c>
      <c r="B23" s="120">
        <f>'Comp by Inst Reg-counts'!B33</f>
        <v>2731</v>
      </c>
      <c r="C23" s="151">
        <f>'Comp by Inst Reg-counts'!C33/'Comp by Inst Reg-percent'!$B23</f>
        <v>0.61808861222995237</v>
      </c>
      <c r="D23" s="151">
        <f>'Comp by Inst Reg-counts'!D33/'Comp by Inst Reg-percent'!$B23</f>
        <v>0.15452215305748809</v>
      </c>
      <c r="E23" s="151">
        <f>'Comp by Inst Reg-counts'!E33/'Comp by Inst Reg-percent'!$B23</f>
        <v>0.16916880263639691</v>
      </c>
      <c r="F23" s="151">
        <f>'Comp by Inst Reg-counts'!F33/'Comp by Inst Reg-percent'!$B23</f>
        <v>5.8220432076162579E-2</v>
      </c>
      <c r="G23" s="151">
        <f>'Comp by Inst Reg-counts'!G33/'Comp by Inst Reg-percent'!$B23</f>
        <v>0.32039545953863052</v>
      </c>
      <c r="H23" s="494">
        <f>'Comp by Inst Reg-counts'!H33/'Comp by Inst Reg-percent'!$B23</f>
        <v>0.67960454046136942</v>
      </c>
      <c r="I23" s="121"/>
      <c r="J23" s="495">
        <f>'Comp by Inst Reg-counts'!J33/'Comp by Inst Reg-percent'!B23</f>
        <v>0.44306114976199196</v>
      </c>
      <c r="K23" s="493"/>
      <c r="L23" s="493"/>
      <c r="M23" s="360"/>
    </row>
    <row r="24" spans="1:22" x14ac:dyDescent="0.2">
      <c r="A24" s="490"/>
      <c r="B24" s="496"/>
      <c r="C24" s="156"/>
      <c r="D24" s="156"/>
      <c r="E24" s="156"/>
      <c r="F24" s="156"/>
      <c r="G24" s="156"/>
      <c r="H24" s="157"/>
      <c r="I24" s="121"/>
      <c r="J24" s="358"/>
      <c r="K24" s="493"/>
      <c r="L24" s="493"/>
      <c r="M24" s="360"/>
    </row>
    <row r="25" spans="1:22" ht="14.25" customHeight="1" x14ac:dyDescent="0.2">
      <c r="A25" s="161" t="s">
        <v>15</v>
      </c>
      <c r="B25" s="122">
        <f>SUM(B22:B24)</f>
        <v>6561</v>
      </c>
      <c r="C25" s="156">
        <f>'Comp by Inst Reg-counts'!C34/'Comp by Inst Reg-percent'!$B25</f>
        <v>0.55784179240969367</v>
      </c>
      <c r="D25" s="156">
        <f>'Comp by Inst Reg-counts'!D34/'Comp by Inst Reg-percent'!$B25</f>
        <v>0.15805517451607987</v>
      </c>
      <c r="E25" s="156">
        <f>'Comp by Inst Reg-counts'!E34/'Comp by Inst Reg-percent'!$B25</f>
        <v>0.18625209571711629</v>
      </c>
      <c r="F25" s="156">
        <f>'Comp by Inst Reg-counts'!F34/'Comp by Inst Reg-percent'!$B25</f>
        <v>9.7850937357110201E-2</v>
      </c>
      <c r="G25" s="156">
        <f>'Comp by Inst Reg-counts'!G34/'Comp by Inst Reg-percent'!$B25</f>
        <v>0.32632220698064318</v>
      </c>
      <c r="H25" s="157">
        <f>'Comp by Inst Reg-counts'!H34/'Comp by Inst Reg-percent'!$B25</f>
        <v>0.67367779301935682</v>
      </c>
      <c r="I25" s="121"/>
      <c r="J25" s="358">
        <f>'Comp by Inst Reg-counts'!J34/'Comp by Inst Reg-percent'!B25</f>
        <v>0.33150434385002286</v>
      </c>
      <c r="K25" s="493"/>
      <c r="L25" s="493"/>
      <c r="M25" s="360"/>
    </row>
    <row r="26" spans="1:22" ht="15" customHeight="1" x14ac:dyDescent="0.2">
      <c r="I26" s="73"/>
      <c r="K26" s="493"/>
      <c r="L26" s="493"/>
      <c r="M26" s="360"/>
    </row>
    <row r="27" spans="1:22" ht="25.5" x14ac:dyDescent="0.2">
      <c r="A27" s="177" t="s">
        <v>141</v>
      </c>
      <c r="B27" s="318" t="s">
        <v>15</v>
      </c>
      <c r="C27" s="318" t="s">
        <v>139</v>
      </c>
      <c r="D27" s="318" t="s">
        <v>5</v>
      </c>
      <c r="E27" s="319" t="s">
        <v>4</v>
      </c>
      <c r="F27" s="318" t="s">
        <v>16</v>
      </c>
      <c r="G27" s="318" t="s">
        <v>140</v>
      </c>
      <c r="H27" s="320" t="s">
        <v>2</v>
      </c>
      <c r="I27" s="226"/>
      <c r="J27" s="321" t="s">
        <v>185</v>
      </c>
      <c r="K27" s="493"/>
      <c r="L27" s="493"/>
      <c r="M27" s="360"/>
    </row>
    <row r="28" spans="1:22" x14ac:dyDescent="0.2">
      <c r="A28" s="120" t="str">
        <f>'Comp by Inst Reg-counts'!A37</f>
        <v>N/A</v>
      </c>
      <c r="B28" s="482"/>
      <c r="C28" s="155"/>
      <c r="D28" s="155"/>
      <c r="E28" s="155"/>
      <c r="F28" s="155"/>
      <c r="G28" s="155"/>
      <c r="H28" s="491"/>
      <c r="I28" s="132"/>
      <c r="J28" s="492"/>
      <c r="K28" s="493"/>
      <c r="L28" s="493"/>
      <c r="M28" s="360"/>
      <c r="R28" s="145"/>
      <c r="U28" s="89"/>
    </row>
    <row r="29" spans="1:22" x14ac:dyDescent="0.2">
      <c r="A29" s="120"/>
      <c r="B29" s="496"/>
      <c r="C29" s="156"/>
      <c r="D29" s="156"/>
      <c r="E29" s="156"/>
      <c r="F29" s="156"/>
      <c r="G29" s="156"/>
      <c r="H29" s="157"/>
      <c r="I29" s="133"/>
      <c r="J29" s="358"/>
      <c r="K29" s="493"/>
      <c r="L29" s="493"/>
      <c r="M29" s="360"/>
      <c r="R29" s="145"/>
      <c r="U29" s="89"/>
    </row>
    <row r="30" spans="1:22" x14ac:dyDescent="0.2">
      <c r="A30" s="124" t="s">
        <v>15</v>
      </c>
      <c r="B30" s="118"/>
      <c r="C30" s="156"/>
      <c r="D30" s="156"/>
      <c r="E30" s="156"/>
      <c r="F30" s="156"/>
      <c r="G30" s="156"/>
      <c r="H30" s="157"/>
      <c r="I30" s="132"/>
      <c r="J30" s="149"/>
      <c r="K30" s="493"/>
      <c r="L30" s="493"/>
      <c r="M30" s="360"/>
      <c r="R30" s="91"/>
      <c r="T30" s="88"/>
      <c r="U30" s="89"/>
    </row>
    <row r="31" spans="1:22" x14ac:dyDescent="0.2">
      <c r="I31" s="73"/>
      <c r="K31" s="493"/>
      <c r="L31" s="493"/>
      <c r="M31" s="360"/>
      <c r="N31" s="92"/>
      <c r="O31" s="92"/>
      <c r="P31" s="92"/>
      <c r="Q31" s="92"/>
      <c r="R31" s="92"/>
      <c r="S31" s="90"/>
      <c r="T31" s="92"/>
      <c r="U31" s="92"/>
      <c r="V31" s="92"/>
    </row>
    <row r="32" spans="1:22" ht="25.5" x14ac:dyDescent="0.2">
      <c r="A32" s="349" t="s">
        <v>29</v>
      </c>
      <c r="B32" s="318" t="s">
        <v>15</v>
      </c>
      <c r="C32" s="318" t="s">
        <v>139</v>
      </c>
      <c r="D32" s="318" t="s">
        <v>5</v>
      </c>
      <c r="E32" s="319" t="s">
        <v>4</v>
      </c>
      <c r="F32" s="318" t="s">
        <v>16</v>
      </c>
      <c r="G32" s="318" t="s">
        <v>140</v>
      </c>
      <c r="H32" s="320" t="s">
        <v>2</v>
      </c>
      <c r="I32" s="226"/>
      <c r="J32" s="321" t="s">
        <v>185</v>
      </c>
      <c r="K32" s="493"/>
      <c r="L32" s="493"/>
      <c r="M32" s="360"/>
      <c r="N32" s="92"/>
      <c r="O32" s="92"/>
      <c r="P32" s="92"/>
      <c r="Q32" s="92"/>
      <c r="R32" s="92"/>
      <c r="S32" s="92"/>
      <c r="T32" s="92"/>
      <c r="U32" s="92"/>
      <c r="V32" s="92"/>
    </row>
    <row r="33" spans="1:24" x14ac:dyDescent="0.2">
      <c r="A33" s="485" t="str">
        <f>'Comp by Inst Reg-counts'!A41</f>
        <v>N/A</v>
      </c>
      <c r="B33" s="482"/>
      <c r="C33" s="261"/>
      <c r="D33" s="261"/>
      <c r="E33" s="261"/>
      <c r="F33" s="261"/>
      <c r="G33" s="261"/>
      <c r="H33" s="262"/>
      <c r="I33" s="135"/>
      <c r="J33" s="492"/>
      <c r="K33" s="493"/>
      <c r="L33" s="493"/>
      <c r="M33" s="360"/>
      <c r="N33" s="5"/>
      <c r="O33" s="5"/>
      <c r="P33" s="5"/>
      <c r="Q33" s="5"/>
      <c r="R33" s="5"/>
      <c r="S33" s="92"/>
      <c r="T33" s="92"/>
      <c r="U33" s="92"/>
      <c r="V33" s="92"/>
    </row>
    <row r="34" spans="1:24" x14ac:dyDescent="0.2">
      <c r="A34" s="490"/>
      <c r="B34" s="496"/>
      <c r="C34" s="118"/>
      <c r="D34" s="118"/>
      <c r="E34" s="118"/>
      <c r="F34" s="118"/>
      <c r="G34" s="118"/>
      <c r="H34" s="497"/>
      <c r="I34" s="135"/>
      <c r="J34" s="358"/>
      <c r="K34" s="493"/>
      <c r="L34" s="493"/>
      <c r="M34" s="360"/>
      <c r="N34" s="5"/>
      <c r="O34" s="5"/>
      <c r="P34" s="5"/>
      <c r="Q34" s="5"/>
      <c r="R34" s="5"/>
      <c r="S34" s="92"/>
      <c r="T34" s="92"/>
      <c r="U34" s="92"/>
      <c r="V34" s="92"/>
    </row>
    <row r="35" spans="1:24" x14ac:dyDescent="0.2">
      <c r="A35" s="161" t="s">
        <v>15</v>
      </c>
      <c r="B35" s="137"/>
      <c r="C35" s="156"/>
      <c r="D35" s="156"/>
      <c r="E35" s="156"/>
      <c r="F35" s="156"/>
      <c r="G35" s="156"/>
      <c r="H35" s="157"/>
      <c r="I35" s="132"/>
      <c r="J35" s="358"/>
      <c r="K35" s="493"/>
      <c r="L35" s="493"/>
      <c r="M35" s="360"/>
      <c r="N35" s="121"/>
      <c r="O35" s="121"/>
      <c r="P35" s="121"/>
      <c r="Q35" s="121"/>
      <c r="R35" s="92"/>
      <c r="S35" s="146"/>
      <c r="T35" s="146"/>
      <c r="U35" s="92"/>
      <c r="V35" s="92"/>
      <c r="W35" s="92"/>
      <c r="X35" s="92"/>
    </row>
    <row r="36" spans="1:24" x14ac:dyDescent="0.2">
      <c r="A36" s="138"/>
      <c r="B36" s="137"/>
      <c r="C36" s="137"/>
      <c r="D36" s="137"/>
      <c r="E36" s="137"/>
      <c r="F36" s="137"/>
      <c r="G36" s="137"/>
      <c r="H36" s="137"/>
      <c r="I36" s="132"/>
      <c r="J36" s="122"/>
      <c r="K36" s="493"/>
      <c r="L36" s="493"/>
      <c r="M36" s="92"/>
    </row>
    <row r="37" spans="1:24" ht="25.5" x14ac:dyDescent="0.2">
      <c r="A37" s="30" t="s">
        <v>313</v>
      </c>
      <c r="B37" s="223" t="s">
        <v>15</v>
      </c>
      <c r="C37" s="223" t="s">
        <v>139</v>
      </c>
      <c r="D37" s="223" t="s">
        <v>5</v>
      </c>
      <c r="E37" s="224" t="s">
        <v>4</v>
      </c>
      <c r="F37" s="223" t="s">
        <v>16</v>
      </c>
      <c r="G37" s="223" t="s">
        <v>140</v>
      </c>
      <c r="H37" s="225" t="s">
        <v>2</v>
      </c>
      <c r="I37" s="226"/>
      <c r="J37" s="227" t="s">
        <v>185</v>
      </c>
      <c r="K37" s="493"/>
      <c r="L37" s="493"/>
      <c r="M37" s="92"/>
    </row>
    <row r="38" spans="1:24" x14ac:dyDescent="0.2">
      <c r="A38" s="139" t="s">
        <v>170</v>
      </c>
      <c r="B38" s="313">
        <f>B18+B25+B30</f>
        <v>9063</v>
      </c>
      <c r="C38" s="158">
        <f>'Comp by Inst Reg-counts'!C45/'Comp by Inst Reg-percent'!$B38</f>
        <v>0.556769281694803</v>
      </c>
      <c r="D38" s="158">
        <f>'Comp by Inst Reg-counts'!D45/'Comp by Inst Reg-percent'!$B38</f>
        <v>0.17234911177314355</v>
      </c>
      <c r="E38" s="158">
        <f>'Comp by Inst Reg-counts'!E45/'Comp by Inst Reg-percent'!$B38</f>
        <v>0.18658280922431866</v>
      </c>
      <c r="F38" s="158">
        <f>'Comp by Inst Reg-counts'!F45/'Comp by Inst Reg-percent'!$B38</f>
        <v>8.4298797307734749E-2</v>
      </c>
      <c r="G38" s="158">
        <f>'Comp by Inst Reg-counts'!G45/'Comp by Inst Reg-percent'!$B38</f>
        <v>0.38022729780425907</v>
      </c>
      <c r="H38" s="159">
        <f>'Comp by Inst Reg-counts'!H45/'Comp by Inst Reg-percent'!$B38</f>
        <v>0.61977270219574088</v>
      </c>
      <c r="I38" s="132"/>
      <c r="J38" s="149">
        <f>'Comp by Inst Reg-counts'!J45/'Comp by Inst Reg-percent'!B38</f>
        <v>0.37106918238993708</v>
      </c>
      <c r="K38" s="493"/>
      <c r="L38" s="493"/>
      <c r="M38" s="92"/>
    </row>
    <row r="39" spans="1:24" x14ac:dyDescent="0.2">
      <c r="A39" s="139" t="s">
        <v>169</v>
      </c>
      <c r="B39" s="313">
        <f>B18+B25+B30+B35</f>
        <v>9063</v>
      </c>
      <c r="C39" s="158">
        <f>'Comp by Inst Reg-counts'!C46/'Comp by Inst Reg-percent'!$B39</f>
        <v>0.556769281694803</v>
      </c>
      <c r="D39" s="158">
        <f>'Comp by Inst Reg-counts'!D46/'Comp by Inst Reg-percent'!$B39</f>
        <v>0.17234911177314355</v>
      </c>
      <c r="E39" s="158">
        <f>'Comp by Inst Reg-counts'!E46/'Comp by Inst Reg-percent'!$B39</f>
        <v>0.18658280922431866</v>
      </c>
      <c r="F39" s="158">
        <f>'Comp by Inst Reg-counts'!F46/'Comp by Inst Reg-percent'!$B39</f>
        <v>8.4298797307734749E-2</v>
      </c>
      <c r="G39" s="158">
        <f>'Comp by Inst Reg-counts'!G46/'Comp by Inst Reg-percent'!$B39</f>
        <v>0.38022729780425907</v>
      </c>
      <c r="H39" s="159">
        <f>'Comp by Inst Reg-counts'!H46/'Comp by Inst Reg-percent'!$B39</f>
        <v>0.61977270219574088</v>
      </c>
      <c r="I39" s="132"/>
      <c r="J39" s="149">
        <f>'Comp by Inst Reg-counts'!J46/'Comp by Inst Reg-percent'!B39</f>
        <v>0.37106918238993708</v>
      </c>
      <c r="K39" s="493"/>
      <c r="L39" s="493"/>
      <c r="M39" s="92"/>
    </row>
    <row r="40" spans="1:24" x14ac:dyDescent="0.2">
      <c r="A40" s="140"/>
      <c r="B40" s="132"/>
      <c r="C40" s="132"/>
      <c r="D40" s="132"/>
      <c r="E40" s="132"/>
      <c r="F40" s="132"/>
      <c r="G40" s="132"/>
      <c r="H40" s="132"/>
      <c r="I40" s="132"/>
      <c r="J40" s="132"/>
      <c r="L40" s="130"/>
      <c r="M40" s="92"/>
      <c r="N40" s="92"/>
      <c r="O40" s="92"/>
      <c r="P40" s="92"/>
      <c r="Q40" s="92"/>
      <c r="R40" s="92"/>
      <c r="S40" s="92"/>
      <c r="T40" s="92"/>
      <c r="U40" s="92"/>
      <c r="V40" s="92"/>
      <c r="W40" s="92"/>
      <c r="X40" s="92"/>
    </row>
    <row r="42" spans="1:24" x14ac:dyDescent="0.2">
      <c r="A42" s="608"/>
      <c r="B42" s="609"/>
      <c r="C42" s="609"/>
      <c r="D42" s="609"/>
      <c r="E42" s="609"/>
      <c r="F42" s="609"/>
      <c r="G42" s="609"/>
      <c r="H42" s="609"/>
      <c r="I42" s="609"/>
      <c r="J42" s="609"/>
      <c r="K42" s="610"/>
    </row>
    <row r="43" spans="1:24" x14ac:dyDescent="0.2">
      <c r="A43" s="625" t="s">
        <v>353</v>
      </c>
      <c r="B43" s="626"/>
      <c r="C43" s="626"/>
      <c r="D43" s="626"/>
      <c r="E43" s="626"/>
      <c r="F43" s="626"/>
      <c r="G43" s="626"/>
      <c r="H43" s="627"/>
      <c r="I43" s="460"/>
      <c r="J43" s="72"/>
      <c r="K43" s="72"/>
    </row>
    <row r="44" spans="1:24" x14ac:dyDescent="0.2">
      <c r="A44" s="628" t="s">
        <v>150</v>
      </c>
      <c r="B44" s="629"/>
      <c r="C44" s="629"/>
      <c r="D44" s="629"/>
      <c r="E44" s="629"/>
      <c r="F44" s="629"/>
      <c r="G44" s="629"/>
      <c r="H44" s="630"/>
      <c r="I44" s="460"/>
      <c r="J44" s="110"/>
      <c r="K44" s="72"/>
    </row>
    <row r="45" spans="1:24" x14ac:dyDescent="0.2">
      <c r="A45" s="120"/>
      <c r="B45" s="129"/>
      <c r="C45" s="73"/>
      <c r="D45" s="73"/>
      <c r="E45" s="73"/>
      <c r="F45" s="147"/>
      <c r="G45" s="73"/>
      <c r="H45" s="148"/>
      <c r="I45" s="460"/>
      <c r="J45" s="110"/>
    </row>
    <row r="46" spans="1:24" ht="25.5" x14ac:dyDescent="0.2">
      <c r="A46" s="105"/>
      <c r="B46" s="63" t="s">
        <v>15</v>
      </c>
      <c r="C46" s="63" t="s">
        <v>3</v>
      </c>
      <c r="D46" s="63" t="s">
        <v>5</v>
      </c>
      <c r="E46" s="62" t="s">
        <v>4</v>
      </c>
      <c r="F46" s="63" t="s">
        <v>16</v>
      </c>
      <c r="G46" s="63" t="s">
        <v>1</v>
      </c>
      <c r="H46" s="64" t="s">
        <v>2</v>
      </c>
      <c r="I46" s="460"/>
      <c r="J46" s="227" t="s">
        <v>168</v>
      </c>
    </row>
    <row r="47" spans="1:24" x14ac:dyDescent="0.2">
      <c r="A47" s="234" t="s">
        <v>38</v>
      </c>
      <c r="B47" s="338">
        <f>'Comp by Inst Reg-counts'!B54</f>
        <v>1235</v>
      </c>
      <c r="C47" s="340">
        <f>'Comp by Inst Reg-counts'!C54/'Comp by Inst Reg-percent'!B47</f>
        <v>0.53360323886639671</v>
      </c>
      <c r="D47" s="340">
        <f>'Comp by Inst Reg-counts'!D54/'Comp by Inst Reg-percent'!B47</f>
        <v>0.22510121457489879</v>
      </c>
      <c r="E47" s="340">
        <f>'Comp by Inst Reg-counts'!E54/'Comp by Inst Reg-percent'!B47</f>
        <v>0.20080971659919028</v>
      </c>
      <c r="F47" s="340">
        <f>'Comp by Inst Reg-counts'!F54/'Comp by Inst Reg-percent'!B47</f>
        <v>4.048582995951417E-2</v>
      </c>
      <c r="G47" s="340">
        <f>'Comp by Inst Reg-counts'!G54/'Comp by Inst Reg-percent'!B47</f>
        <v>0.58218623481781373</v>
      </c>
      <c r="H47" s="340">
        <f>'Comp by Inst Reg-counts'!H54/'Comp by Inst Reg-percent'!B47</f>
        <v>0.41781376518218621</v>
      </c>
      <c r="I47" s="340"/>
      <c r="J47" s="340">
        <f>'Comp by Inst Reg-counts'!J54/'Comp by Inst Reg-percent'!B47</f>
        <v>0.37327935222672065</v>
      </c>
      <c r="K47" s="211"/>
      <c r="L47" s="211"/>
      <c r="M47" s="350"/>
    </row>
    <row r="48" spans="1:24" x14ac:dyDescent="0.2">
      <c r="A48" s="233" t="s">
        <v>151</v>
      </c>
      <c r="B48" s="175">
        <f>'Comp by Inst Reg-counts'!B55</f>
        <v>1267</v>
      </c>
      <c r="C48" s="340">
        <f>'Comp by Inst Reg-counts'!C55/'Comp by Inst Reg-percent'!B48</f>
        <v>0.57379636937647982</v>
      </c>
      <c r="D48" s="340">
        <f>'Comp by Inst Reg-counts'!D55/'Comp by Inst Reg-percent'!B48</f>
        <v>0.19494869771112866</v>
      </c>
      <c r="E48" s="340">
        <f>'Comp by Inst Reg-counts'!E55/'Comp by Inst Reg-percent'!B48</f>
        <v>0.17442778216258878</v>
      </c>
      <c r="F48" s="340">
        <f>'Comp by Inst Reg-counts'!F55/'Comp by Inst Reg-percent'!B48</f>
        <v>5.6827150749802685E-2</v>
      </c>
      <c r="G48" s="340">
        <f>'Comp by Inst Reg-counts'!G55/'Comp by Inst Reg-percent'!B48</f>
        <v>0.46250986582478293</v>
      </c>
      <c r="H48" s="340">
        <f>'Comp by Inst Reg-counts'!H55/'Comp by Inst Reg-percent'!B48</f>
        <v>0.53749013417521707</v>
      </c>
      <c r="I48" s="463"/>
      <c r="J48" s="340">
        <f>'Comp by Inst Reg-counts'!J55/'Comp by Inst Reg-percent'!B48</f>
        <v>0.57379636937647982</v>
      </c>
      <c r="K48" s="211"/>
      <c r="L48" s="211"/>
      <c r="M48" s="350"/>
    </row>
    <row r="49" spans="1:13" x14ac:dyDescent="0.2">
      <c r="A49" s="233" t="s">
        <v>39</v>
      </c>
      <c r="B49" s="175">
        <f>'Comp by Inst Reg-counts'!B56</f>
        <v>3867</v>
      </c>
      <c r="C49" s="340">
        <f>'Comp by Inst Reg-counts'!C56/'Comp by Inst Reg-percent'!B49</f>
        <v>0.57020946470131884</v>
      </c>
      <c r="D49" s="340">
        <f>'Comp by Inst Reg-counts'!D56/'Comp by Inst Reg-percent'!B49</f>
        <v>0.15852081717093355</v>
      </c>
      <c r="E49" s="340">
        <f>'Comp by Inst Reg-counts'!E56/'Comp by Inst Reg-percent'!B49</f>
        <v>0.20170674941815361</v>
      </c>
      <c r="F49" s="340">
        <f>'Comp by Inst Reg-counts'!F56/'Comp by Inst Reg-percent'!B49</f>
        <v>6.9562968709593997E-2</v>
      </c>
      <c r="G49" s="340">
        <f>'Comp by Inst Reg-counts'!G56/'Comp by Inst Reg-percent'!B49</f>
        <v>0.34652185156452031</v>
      </c>
      <c r="H49" s="340">
        <f>'Comp by Inst Reg-counts'!H56/'Comp by Inst Reg-percent'!B49</f>
        <v>0.65347814843547969</v>
      </c>
      <c r="I49" s="463"/>
      <c r="J49" s="340">
        <f>'Comp by Inst Reg-counts'!J56/'Comp by Inst Reg-percent'!B49</f>
        <v>0.56245151280062067</v>
      </c>
      <c r="K49" s="211"/>
      <c r="L49" s="211"/>
      <c r="M49" s="350"/>
    </row>
    <row r="50" spans="1:13" x14ac:dyDescent="0.2">
      <c r="A50" s="235" t="s">
        <v>145</v>
      </c>
      <c r="B50" s="175">
        <f>'Comp by Inst Reg-counts'!B57</f>
        <v>2694</v>
      </c>
      <c r="C50" s="340">
        <f>'Comp by Inst Reg-counts'!C57/'Comp by Inst Reg-percent'!B50</f>
        <v>0.54008908685968815</v>
      </c>
      <c r="D50" s="340">
        <f>'Comp by Inst Reg-counts'!D57/'Comp by Inst Reg-percent'!B50</f>
        <v>0.15738678544914625</v>
      </c>
      <c r="E50" s="340">
        <f>'Comp by Inst Reg-counts'!E57/'Comp by Inst Reg-percent'!B50</f>
        <v>0.16406829992576094</v>
      </c>
      <c r="F50" s="340">
        <f>'Comp by Inst Reg-counts'!F57/'Comp by Inst Reg-percent'!B50</f>
        <v>0.1384558277654046</v>
      </c>
      <c r="G50" s="340">
        <f>'Comp by Inst Reg-counts'!G57/'Comp by Inst Reg-percent'!B50</f>
        <v>0.29732739420935411</v>
      </c>
      <c r="H50" s="340">
        <f>'Comp by Inst Reg-counts'!H57/'Comp by Inst Reg-percent'!B50</f>
        <v>0.70267260579064583</v>
      </c>
      <c r="I50" s="463"/>
      <c r="J50" s="341" t="s">
        <v>149</v>
      </c>
      <c r="K50" s="211"/>
      <c r="L50" s="211"/>
      <c r="M50" s="350"/>
    </row>
    <row r="51" spans="1:13" x14ac:dyDescent="0.2">
      <c r="A51" s="150"/>
      <c r="B51" s="116"/>
      <c r="C51" s="150"/>
      <c r="D51" s="73"/>
      <c r="E51" s="73"/>
      <c r="H51" s="99"/>
      <c r="I51" s="460"/>
      <c r="J51" s="110"/>
      <c r="K51" s="72"/>
    </row>
    <row r="52" spans="1:13" x14ac:dyDescent="0.2">
      <c r="A52" s="460"/>
      <c r="B52" s="460"/>
      <c r="C52" s="460"/>
      <c r="D52" s="460"/>
      <c r="E52" s="460"/>
      <c r="F52" s="460"/>
      <c r="G52" s="460"/>
      <c r="H52" s="460"/>
      <c r="I52" s="460"/>
      <c r="J52" s="110"/>
      <c r="K52" s="72"/>
    </row>
    <row r="53" spans="1:13" x14ac:dyDescent="0.2">
      <c r="A53" s="460"/>
      <c r="B53" s="460"/>
      <c r="C53" s="460"/>
      <c r="D53" s="460"/>
      <c r="E53" s="460"/>
      <c r="F53" s="460"/>
      <c r="G53" s="460"/>
      <c r="H53" s="460"/>
      <c r="I53" s="72"/>
      <c r="J53" s="110"/>
      <c r="K53" s="72"/>
    </row>
    <row r="54" spans="1:13" x14ac:dyDescent="0.2">
      <c r="A54" s="460"/>
      <c r="B54" s="460"/>
      <c r="C54" s="460"/>
      <c r="D54" s="460"/>
      <c r="E54" s="460"/>
      <c r="F54" s="460"/>
      <c r="G54" s="460"/>
      <c r="H54" s="460"/>
      <c r="I54" s="119"/>
      <c r="J54" s="110"/>
      <c r="K54" s="72"/>
    </row>
    <row r="55" spans="1:13" x14ac:dyDescent="0.2">
      <c r="A55" s="460"/>
      <c r="B55" s="460"/>
      <c r="C55" s="460"/>
      <c r="D55" s="460"/>
      <c r="E55" s="460"/>
      <c r="F55" s="460"/>
      <c r="G55" s="460"/>
      <c r="H55" s="460"/>
      <c r="I55" s="119"/>
      <c r="J55" s="110"/>
      <c r="K55" s="110"/>
    </row>
    <row r="56" spans="1:13" x14ac:dyDescent="0.2">
      <c r="A56" s="460"/>
      <c r="B56" s="460"/>
      <c r="C56" s="460"/>
      <c r="D56" s="460"/>
      <c r="E56" s="460"/>
      <c r="F56" s="460"/>
      <c r="G56" s="460"/>
      <c r="H56" s="460"/>
      <c r="I56" s="61"/>
      <c r="J56" s="110"/>
    </row>
    <row r="57" spans="1:13" x14ac:dyDescent="0.2">
      <c r="A57" s="460"/>
      <c r="B57" s="460"/>
      <c r="C57" s="460"/>
      <c r="D57" s="460"/>
      <c r="E57" s="460"/>
      <c r="F57" s="460"/>
      <c r="G57" s="460"/>
      <c r="H57" s="460"/>
      <c r="I57" s="151"/>
    </row>
    <row r="58" spans="1:13" x14ac:dyDescent="0.2">
      <c r="A58" s="460"/>
      <c r="B58" s="460"/>
      <c r="C58" s="460"/>
      <c r="D58" s="460"/>
      <c r="E58" s="460"/>
      <c r="F58" s="460"/>
      <c r="G58" s="460"/>
      <c r="H58" s="460"/>
      <c r="I58" s="151"/>
    </row>
    <row r="59" spans="1:13" x14ac:dyDescent="0.2">
      <c r="A59" s="460"/>
      <c r="B59" s="460"/>
      <c r="C59" s="460"/>
      <c r="D59" s="460"/>
      <c r="E59" s="460"/>
      <c r="F59" s="460"/>
      <c r="G59" s="460"/>
      <c r="H59" s="460"/>
      <c r="I59" s="151"/>
    </row>
    <row r="60" spans="1:13" x14ac:dyDescent="0.2">
      <c r="A60" s="460"/>
      <c r="B60" s="460"/>
      <c r="C60" s="460"/>
      <c r="D60" s="460"/>
      <c r="E60" s="460"/>
      <c r="F60" s="460"/>
      <c r="G60" s="460"/>
      <c r="H60" s="460"/>
      <c r="I60" s="151"/>
    </row>
    <row r="61" spans="1:13" x14ac:dyDescent="0.2">
      <c r="A61" s="460"/>
      <c r="B61" s="460"/>
      <c r="C61" s="460"/>
      <c r="D61" s="460"/>
      <c r="E61" s="460"/>
      <c r="F61" s="460"/>
      <c r="G61" s="460"/>
      <c r="H61" s="460"/>
      <c r="I61" s="151"/>
    </row>
    <row r="62" spans="1:13" x14ac:dyDescent="0.2">
      <c r="A62" s="460"/>
      <c r="B62" s="460"/>
      <c r="C62" s="460"/>
      <c r="D62" s="460"/>
      <c r="E62" s="460"/>
      <c r="F62" s="460"/>
      <c r="G62" s="460"/>
      <c r="H62" s="460"/>
      <c r="I62" s="151"/>
    </row>
    <row r="63" spans="1:13" x14ac:dyDescent="0.2">
      <c r="A63" s="460"/>
      <c r="B63" s="460"/>
      <c r="C63" s="460"/>
      <c r="D63" s="460"/>
      <c r="E63" s="460"/>
      <c r="F63" s="460"/>
      <c r="G63" s="460"/>
      <c r="H63" s="460"/>
      <c r="I63" s="151"/>
    </row>
    <row r="64" spans="1:13" x14ac:dyDescent="0.2">
      <c r="A64" s="460"/>
      <c r="B64" s="460"/>
      <c r="C64" s="460"/>
      <c r="D64" s="460"/>
      <c r="E64" s="460"/>
      <c r="F64" s="460"/>
      <c r="G64" s="460"/>
      <c r="H64" s="460"/>
      <c r="I64" s="151"/>
      <c r="K64" s="152"/>
    </row>
    <row r="65" spans="1:10" x14ac:dyDescent="0.2">
      <c r="A65" s="460"/>
      <c r="B65" s="460"/>
      <c r="C65" s="460"/>
      <c r="D65" s="460"/>
      <c r="E65" s="460"/>
      <c r="F65" s="460"/>
      <c r="G65" s="460"/>
      <c r="H65" s="460"/>
      <c r="I65" s="151"/>
      <c r="J65" s="152"/>
    </row>
    <row r="66" spans="1:10" x14ac:dyDescent="0.2">
      <c r="A66" s="141" t="s">
        <v>219</v>
      </c>
    </row>
    <row r="67" spans="1:10" x14ac:dyDescent="0.2">
      <c r="A67" s="8" t="s">
        <v>181</v>
      </c>
    </row>
    <row r="68" spans="1:10" x14ac:dyDescent="0.2">
      <c r="A68" s="8" t="s">
        <v>226</v>
      </c>
    </row>
  </sheetData>
  <mergeCells count="8">
    <mergeCell ref="A10:H11"/>
    <mergeCell ref="A43:H43"/>
    <mergeCell ref="A44:H44"/>
    <mergeCell ref="A1:K1"/>
    <mergeCell ref="A2:K2"/>
    <mergeCell ref="A3:K3"/>
    <mergeCell ref="A4:K8"/>
    <mergeCell ref="A42:K42"/>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election activeCell="Q15" sqref="Q15"/>
    </sheetView>
  </sheetViews>
  <sheetFormatPr defaultRowHeight="15" x14ac:dyDescent="0.25"/>
  <cols>
    <col min="1" max="1" width="12.7109375" style="8" customWidth="1"/>
    <col min="2" max="3" width="9.140625" style="8"/>
    <col min="4" max="4" width="10" style="8" bestFit="1" customWidth="1"/>
    <col min="5" max="5" width="9.140625" style="8" customWidth="1"/>
    <col min="6" max="13" width="9.140625" style="8"/>
    <col min="14" max="14" width="2.28515625" style="8" customWidth="1"/>
    <col min="15" max="17" width="9.140625" style="8"/>
    <col min="18" max="16384" width="9.140625" style="446"/>
  </cols>
  <sheetData>
    <row r="1" spans="1:15" ht="15" customHeight="1" x14ac:dyDescent="0.25">
      <c r="A1" s="582" t="s">
        <v>26</v>
      </c>
      <c r="B1" s="582"/>
      <c r="C1" s="582"/>
      <c r="D1" s="582"/>
      <c r="E1" s="582"/>
      <c r="F1" s="582"/>
      <c r="G1" s="582"/>
      <c r="H1" s="582"/>
      <c r="I1" s="582"/>
      <c r="J1" s="582"/>
      <c r="K1" s="582"/>
      <c r="L1" s="582"/>
      <c r="M1" s="582"/>
    </row>
    <row r="2" spans="1:15" ht="15" customHeight="1" x14ac:dyDescent="0.25">
      <c r="A2" s="608"/>
      <c r="B2" s="609"/>
      <c r="C2" s="609"/>
      <c r="D2" s="609"/>
      <c r="E2" s="609"/>
      <c r="F2" s="609"/>
      <c r="G2" s="609"/>
      <c r="H2" s="609"/>
      <c r="I2" s="609"/>
      <c r="J2" s="609"/>
      <c r="K2" s="609"/>
      <c r="L2" s="609"/>
      <c r="M2" s="610"/>
      <c r="N2" s="72"/>
    </row>
    <row r="3" spans="1:15" ht="15" customHeight="1" x14ac:dyDescent="0.25">
      <c r="A3" s="510" t="s">
        <v>186</v>
      </c>
      <c r="B3" s="511"/>
      <c r="C3" s="511"/>
      <c r="D3" s="511"/>
      <c r="E3" s="511"/>
      <c r="F3" s="511"/>
      <c r="G3" s="511"/>
      <c r="H3" s="511"/>
      <c r="I3" s="511"/>
      <c r="J3" s="511"/>
      <c r="K3" s="511"/>
      <c r="L3" s="511"/>
      <c r="M3" s="512"/>
      <c r="N3" s="72"/>
      <c r="O3" s="110"/>
    </row>
    <row r="4" spans="1:15" ht="15" customHeight="1" x14ac:dyDescent="0.25">
      <c r="A4" s="659" t="s">
        <v>309</v>
      </c>
      <c r="B4" s="659"/>
      <c r="C4" s="659"/>
      <c r="D4" s="659"/>
      <c r="E4" s="659"/>
      <c r="F4" s="659"/>
      <c r="G4" s="659"/>
      <c r="H4" s="659"/>
      <c r="I4" s="659"/>
      <c r="J4" s="659"/>
      <c r="K4" s="659"/>
      <c r="L4" s="659"/>
      <c r="M4" s="659"/>
      <c r="N4" s="72"/>
      <c r="O4" s="110"/>
    </row>
    <row r="5" spans="1:15" ht="15" customHeight="1" x14ac:dyDescent="0.25">
      <c r="A5" s="659"/>
      <c r="B5" s="659"/>
      <c r="C5" s="659"/>
      <c r="D5" s="659"/>
      <c r="E5" s="659"/>
      <c r="F5" s="659"/>
      <c r="G5" s="659"/>
      <c r="H5" s="659"/>
      <c r="I5" s="659"/>
      <c r="J5" s="659"/>
      <c r="K5" s="659"/>
      <c r="L5" s="659"/>
      <c r="M5" s="659"/>
    </row>
    <row r="6" spans="1:15" ht="15" customHeight="1" x14ac:dyDescent="0.25">
      <c r="A6" s="659"/>
      <c r="B6" s="659"/>
      <c r="C6" s="659"/>
      <c r="D6" s="659"/>
      <c r="E6" s="659"/>
      <c r="F6" s="659"/>
      <c r="G6" s="659"/>
      <c r="H6" s="659"/>
      <c r="I6" s="659"/>
      <c r="J6" s="659"/>
      <c r="K6" s="659"/>
      <c r="L6" s="659"/>
      <c r="M6" s="659"/>
    </row>
    <row r="7" spans="1:15" ht="15" customHeight="1" x14ac:dyDescent="0.25">
      <c r="A7" s="659"/>
      <c r="B7" s="659"/>
      <c r="C7" s="659"/>
      <c r="D7" s="659"/>
      <c r="E7" s="659"/>
      <c r="F7" s="659"/>
      <c r="G7" s="659"/>
      <c r="H7" s="659"/>
      <c r="I7" s="659"/>
      <c r="J7" s="659"/>
      <c r="K7" s="659"/>
      <c r="L7" s="659"/>
      <c r="M7" s="659"/>
    </row>
    <row r="8" spans="1:15" ht="15" customHeight="1" x14ac:dyDescent="0.25">
      <c r="A8" s="659"/>
      <c r="B8" s="659"/>
      <c r="C8" s="659"/>
      <c r="D8" s="659"/>
      <c r="E8" s="659"/>
      <c r="F8" s="659"/>
      <c r="G8" s="659"/>
      <c r="H8" s="659"/>
      <c r="I8" s="659"/>
      <c r="J8" s="659"/>
      <c r="K8" s="659"/>
      <c r="L8" s="659"/>
      <c r="M8" s="659"/>
    </row>
    <row r="9" spans="1:15" ht="15" customHeight="1" x14ac:dyDescent="0.25">
      <c r="B9" s="110"/>
      <c r="C9" s="110"/>
      <c r="D9" s="110"/>
      <c r="E9" s="110"/>
      <c r="F9" s="110"/>
      <c r="G9" s="110"/>
    </row>
    <row r="10" spans="1:15" x14ac:dyDescent="0.25">
      <c r="A10" s="650" t="s">
        <v>367</v>
      </c>
      <c r="B10" s="650"/>
      <c r="C10" s="650"/>
      <c r="D10" s="650"/>
      <c r="E10" s="650"/>
      <c r="F10" s="650"/>
      <c r="G10" s="650"/>
      <c r="H10" s="650"/>
      <c r="I10" s="650"/>
      <c r="J10" s="650"/>
      <c r="K10" s="650"/>
      <c r="L10" s="650"/>
      <c r="M10" s="650"/>
    </row>
    <row r="11" spans="1:15" x14ac:dyDescent="0.25">
      <c r="F11" s="47"/>
    </row>
    <row r="12" spans="1:15" ht="26.25" x14ac:dyDescent="0.25">
      <c r="A12" s="49" t="s">
        <v>7</v>
      </c>
      <c r="B12" s="59" t="s">
        <v>227</v>
      </c>
      <c r="C12" s="50" t="s">
        <v>8</v>
      </c>
      <c r="D12" s="50" t="s">
        <v>10</v>
      </c>
      <c r="E12" s="50" t="s">
        <v>9</v>
      </c>
      <c r="F12" s="48"/>
    </row>
    <row r="13" spans="1:15" x14ac:dyDescent="0.25">
      <c r="A13" s="660" t="s">
        <v>11</v>
      </c>
      <c r="B13" s="655" t="s">
        <v>3</v>
      </c>
      <c r="C13" s="51" t="s">
        <v>12</v>
      </c>
      <c r="D13" s="163">
        <v>0.76154357950765139</v>
      </c>
      <c r="E13" s="330">
        <v>15030</v>
      </c>
      <c r="F13" s="45"/>
    </row>
    <row r="14" spans="1:15" x14ac:dyDescent="0.25">
      <c r="A14" s="661"/>
      <c r="B14" s="656"/>
      <c r="C14" s="51" t="s">
        <v>13</v>
      </c>
      <c r="D14" s="163">
        <v>0.64204985291840844</v>
      </c>
      <c r="E14" s="330">
        <v>12918</v>
      </c>
      <c r="F14" s="45"/>
    </row>
    <row r="15" spans="1:15" x14ac:dyDescent="0.25">
      <c r="A15" s="661"/>
      <c r="B15" s="657"/>
      <c r="C15" s="51"/>
      <c r="D15" s="163"/>
      <c r="E15" s="330"/>
      <c r="F15" s="45"/>
    </row>
    <row r="16" spans="1:15" ht="15" customHeight="1" x14ac:dyDescent="0.25">
      <c r="A16" s="661"/>
      <c r="B16" s="655" t="s">
        <v>5</v>
      </c>
      <c r="C16" s="51" t="s">
        <v>12</v>
      </c>
      <c r="D16" s="163">
        <v>0.60012294452128478</v>
      </c>
      <c r="E16" s="330">
        <v>13014</v>
      </c>
      <c r="F16" s="45"/>
    </row>
    <row r="17" spans="1:13" x14ac:dyDescent="0.25">
      <c r="A17" s="661"/>
      <c r="B17" s="656"/>
      <c r="C17" s="51" t="s">
        <v>13</v>
      </c>
      <c r="D17" s="163">
        <v>0.48619151561165419</v>
      </c>
      <c r="E17" s="330">
        <v>10537</v>
      </c>
      <c r="F17" s="45"/>
    </row>
    <row r="18" spans="1:13" x14ac:dyDescent="0.25">
      <c r="A18" s="661"/>
      <c r="B18" s="657"/>
      <c r="C18" s="51"/>
      <c r="D18" s="163"/>
      <c r="E18" s="330"/>
      <c r="F18" s="45"/>
    </row>
    <row r="19" spans="1:13" ht="15" customHeight="1" x14ac:dyDescent="0.25">
      <c r="A19" s="661"/>
      <c r="B19" s="655" t="s">
        <v>4</v>
      </c>
      <c r="C19" s="51" t="s">
        <v>12</v>
      </c>
      <c r="D19" s="163">
        <v>0.48243082668477338</v>
      </c>
      <c r="E19" s="330">
        <v>5891</v>
      </c>
      <c r="F19" s="45"/>
    </row>
    <row r="20" spans="1:13" x14ac:dyDescent="0.25">
      <c r="A20" s="661"/>
      <c r="B20" s="656"/>
      <c r="C20" s="51" t="s">
        <v>13</v>
      </c>
      <c r="D20" s="163">
        <v>0.37108869925006466</v>
      </c>
      <c r="E20" s="330">
        <v>3867</v>
      </c>
      <c r="F20" s="45"/>
    </row>
    <row r="21" spans="1:13" x14ac:dyDescent="0.25">
      <c r="A21" s="661"/>
      <c r="B21" s="657"/>
      <c r="C21" s="51"/>
      <c r="D21" s="163"/>
      <c r="E21" s="330"/>
      <c r="F21" s="45"/>
    </row>
    <row r="22" spans="1:13" x14ac:dyDescent="0.25">
      <c r="A22" s="661"/>
      <c r="B22" s="655" t="s">
        <v>16</v>
      </c>
      <c r="C22" s="51" t="s">
        <v>12</v>
      </c>
      <c r="D22" s="165">
        <v>0.767208413001912</v>
      </c>
      <c r="E22" s="115">
        <v>4184</v>
      </c>
      <c r="F22" s="45"/>
    </row>
    <row r="23" spans="1:13" x14ac:dyDescent="0.25">
      <c r="A23" s="662"/>
      <c r="B23" s="657"/>
      <c r="C23" s="51" t="s">
        <v>13</v>
      </c>
      <c r="D23" s="149">
        <v>0.65746606334841629</v>
      </c>
      <c r="E23" s="115">
        <v>4420</v>
      </c>
      <c r="F23" s="45"/>
    </row>
    <row r="24" spans="1:13" ht="15" customHeight="1" x14ac:dyDescent="0.25">
      <c r="A24" s="640" t="s">
        <v>26</v>
      </c>
      <c r="B24" s="655" t="s">
        <v>3</v>
      </c>
      <c r="C24" s="51" t="s">
        <v>12</v>
      </c>
      <c r="D24" s="329">
        <v>0.61989342806394321</v>
      </c>
      <c r="E24" s="330">
        <v>1126</v>
      </c>
      <c r="F24" s="45"/>
    </row>
    <row r="25" spans="1:13" ht="15" customHeight="1" x14ac:dyDescent="0.25">
      <c r="A25" s="641"/>
      <c r="B25" s="656"/>
      <c r="C25" s="51" t="s">
        <v>13</v>
      </c>
      <c r="D25" s="329">
        <v>0.48400556328233657</v>
      </c>
      <c r="E25" s="330">
        <v>719</v>
      </c>
    </row>
    <row r="26" spans="1:13" x14ac:dyDescent="0.25">
      <c r="A26" s="641"/>
      <c r="B26" s="657"/>
      <c r="C26" s="51"/>
      <c r="D26" s="329"/>
      <c r="E26" s="330"/>
    </row>
    <row r="27" spans="1:13" x14ac:dyDescent="0.25">
      <c r="A27" s="641"/>
      <c r="B27" s="655" t="s">
        <v>5</v>
      </c>
      <c r="C27" s="51" t="s">
        <v>12</v>
      </c>
      <c r="D27" s="329">
        <v>0.5421348314606742</v>
      </c>
      <c r="E27" s="330">
        <v>356</v>
      </c>
    </row>
    <row r="28" spans="1:13" x14ac:dyDescent="0.25">
      <c r="A28" s="641"/>
      <c r="B28" s="656"/>
      <c r="C28" s="51" t="s">
        <v>13</v>
      </c>
      <c r="D28" s="329">
        <v>0.39090909090909087</v>
      </c>
      <c r="E28" s="330">
        <v>220</v>
      </c>
      <c r="F28" s="166"/>
      <c r="G28" s="166"/>
      <c r="H28" s="166"/>
      <c r="I28" s="166"/>
      <c r="J28" s="166"/>
      <c r="K28" s="166"/>
      <c r="L28" s="166"/>
      <c r="M28" s="166"/>
    </row>
    <row r="29" spans="1:13" x14ac:dyDescent="0.25">
      <c r="A29" s="641"/>
      <c r="B29" s="657"/>
      <c r="C29" s="51"/>
      <c r="D29" s="329"/>
      <c r="E29" s="330"/>
      <c r="F29" s="658"/>
    </row>
    <row r="30" spans="1:13" ht="15" customHeight="1" x14ac:dyDescent="0.25">
      <c r="A30" s="641"/>
      <c r="B30" s="655" t="s">
        <v>4</v>
      </c>
      <c r="C30" s="51" t="s">
        <v>12</v>
      </c>
      <c r="D30" s="329">
        <v>0.39342403628117911</v>
      </c>
      <c r="E30" s="330">
        <v>882</v>
      </c>
      <c r="F30" s="658"/>
    </row>
    <row r="31" spans="1:13" x14ac:dyDescent="0.25">
      <c r="A31" s="641"/>
      <c r="B31" s="656"/>
      <c r="C31" s="51" t="s">
        <v>13</v>
      </c>
      <c r="D31" s="329">
        <v>0.26556016597510373</v>
      </c>
      <c r="E31" s="330">
        <v>482</v>
      </c>
      <c r="F31" s="45"/>
    </row>
    <row r="32" spans="1:13" x14ac:dyDescent="0.25">
      <c r="A32" s="641"/>
      <c r="B32" s="657"/>
      <c r="C32" s="51"/>
      <c r="D32" s="329"/>
      <c r="E32" s="330"/>
      <c r="F32" s="45"/>
    </row>
    <row r="33" spans="1:14" ht="15" customHeight="1" x14ac:dyDescent="0.25">
      <c r="A33" s="641"/>
      <c r="B33" s="655" t="s">
        <v>16</v>
      </c>
      <c r="C33" s="51" t="s">
        <v>12</v>
      </c>
      <c r="D33" s="331">
        <v>0.48275862068965514</v>
      </c>
      <c r="E33" s="139">
        <v>116</v>
      </c>
      <c r="F33" s="45"/>
    </row>
    <row r="34" spans="1:14" x14ac:dyDescent="0.25">
      <c r="A34" s="642"/>
      <c r="B34" s="657"/>
      <c r="C34" s="51" t="s">
        <v>13</v>
      </c>
      <c r="D34" s="332">
        <v>0.31468531468531469</v>
      </c>
      <c r="E34" s="139">
        <v>143</v>
      </c>
      <c r="F34" s="45"/>
    </row>
    <row r="35" spans="1:14" x14ac:dyDescent="0.25">
      <c r="F35" s="45"/>
    </row>
    <row r="36" spans="1:14" x14ac:dyDescent="0.25">
      <c r="A36" s="8" t="s">
        <v>30</v>
      </c>
      <c r="F36" s="45"/>
    </row>
    <row r="37" spans="1:14" x14ac:dyDescent="0.25">
      <c r="F37" s="45"/>
    </row>
    <row r="38" spans="1:14" x14ac:dyDescent="0.25">
      <c r="F38" s="45"/>
    </row>
    <row r="39" spans="1:14" x14ac:dyDescent="0.25">
      <c r="F39" s="45"/>
    </row>
    <row r="40" spans="1:14" x14ac:dyDescent="0.25">
      <c r="F40" s="45"/>
    </row>
    <row r="41" spans="1:14" x14ac:dyDescent="0.25">
      <c r="A41" s="650" t="s">
        <v>368</v>
      </c>
      <c r="B41" s="650"/>
      <c r="C41" s="650"/>
      <c r="D41" s="650"/>
      <c r="E41" s="650"/>
      <c r="F41" s="650"/>
      <c r="G41" s="650"/>
      <c r="H41" s="650"/>
      <c r="I41" s="650"/>
      <c r="J41" s="650"/>
      <c r="K41" s="650"/>
      <c r="L41" s="650"/>
      <c r="M41" s="650"/>
      <c r="N41" s="9"/>
    </row>
    <row r="42" spans="1:14" x14ac:dyDescent="0.25">
      <c r="F42" s="45"/>
    </row>
    <row r="43" spans="1:14" ht="26.25" x14ac:dyDescent="0.25">
      <c r="A43" s="56" t="s">
        <v>7</v>
      </c>
      <c r="B43" s="59" t="s">
        <v>227</v>
      </c>
      <c r="C43" s="41" t="s">
        <v>8</v>
      </c>
      <c r="D43" s="46" t="s">
        <v>10</v>
      </c>
      <c r="E43" s="46" t="s">
        <v>9</v>
      </c>
      <c r="F43" s="45"/>
    </row>
    <row r="44" spans="1:14" x14ac:dyDescent="0.25">
      <c r="A44" s="640" t="s">
        <v>11</v>
      </c>
      <c r="B44" s="651" t="s">
        <v>3</v>
      </c>
      <c r="C44" s="167" t="s">
        <v>12</v>
      </c>
      <c r="D44" s="163">
        <v>0.4507182595698746</v>
      </c>
      <c r="E44" s="164">
        <v>12043</v>
      </c>
      <c r="F44" s="45"/>
    </row>
    <row r="45" spans="1:14" x14ac:dyDescent="0.25">
      <c r="A45" s="641"/>
      <c r="B45" s="644"/>
      <c r="C45" s="167" t="s">
        <v>13</v>
      </c>
      <c r="D45" s="163">
        <v>0.39887984597882209</v>
      </c>
      <c r="E45" s="164">
        <v>11427</v>
      </c>
      <c r="F45" s="45"/>
    </row>
    <row r="46" spans="1:14" x14ac:dyDescent="0.25">
      <c r="A46" s="641"/>
      <c r="B46" s="652"/>
      <c r="C46" s="167"/>
      <c r="D46" s="163"/>
      <c r="E46" s="164"/>
    </row>
    <row r="47" spans="1:14" x14ac:dyDescent="0.25">
      <c r="A47" s="641"/>
      <c r="B47" s="651" t="s">
        <v>5</v>
      </c>
      <c r="C47" s="167" t="s">
        <v>12</v>
      </c>
      <c r="D47" s="163">
        <v>0.38687182596831654</v>
      </c>
      <c r="E47" s="164">
        <v>13193</v>
      </c>
    </row>
    <row r="48" spans="1:14" x14ac:dyDescent="0.25">
      <c r="A48" s="641"/>
      <c r="B48" s="644"/>
      <c r="C48" s="167" t="s">
        <v>13</v>
      </c>
      <c r="D48" s="163">
        <v>0.32577777777777778</v>
      </c>
      <c r="E48" s="164">
        <v>11250</v>
      </c>
    </row>
    <row r="49" spans="1:5" x14ac:dyDescent="0.25">
      <c r="A49" s="641"/>
      <c r="B49" s="645"/>
      <c r="C49" s="167"/>
      <c r="D49" s="163"/>
      <c r="E49" s="164"/>
    </row>
    <row r="50" spans="1:5" ht="15" customHeight="1" x14ac:dyDescent="0.25">
      <c r="A50" s="641"/>
      <c r="B50" s="646" t="s">
        <v>4</v>
      </c>
      <c r="C50" s="168" t="s">
        <v>12</v>
      </c>
      <c r="D50" s="163">
        <v>0.24807430901676483</v>
      </c>
      <c r="E50" s="164">
        <v>4414</v>
      </c>
    </row>
    <row r="51" spans="1:5" ht="15" customHeight="1" x14ac:dyDescent="0.25">
      <c r="A51" s="641"/>
      <c r="B51" s="647"/>
      <c r="C51" s="169" t="s">
        <v>13</v>
      </c>
      <c r="D51" s="163">
        <v>0.19813302217036172</v>
      </c>
      <c r="E51" s="164">
        <v>4285</v>
      </c>
    </row>
    <row r="52" spans="1:5" x14ac:dyDescent="0.25">
      <c r="A52" s="641"/>
      <c r="B52" s="648"/>
      <c r="C52" s="51"/>
      <c r="D52" s="163"/>
      <c r="E52" s="164"/>
    </row>
    <row r="53" spans="1:5" x14ac:dyDescent="0.25">
      <c r="A53" s="641"/>
      <c r="B53" s="653" t="s">
        <v>16</v>
      </c>
      <c r="C53" s="51" t="s">
        <v>12</v>
      </c>
      <c r="D53" s="165">
        <v>0.44185126582278483</v>
      </c>
      <c r="E53" s="105">
        <v>2528</v>
      </c>
    </row>
    <row r="54" spans="1:5" x14ac:dyDescent="0.25">
      <c r="A54" s="642"/>
      <c r="B54" s="654"/>
      <c r="C54" s="51" t="s">
        <v>13</v>
      </c>
      <c r="D54" s="149">
        <v>0.37034383954154726</v>
      </c>
      <c r="E54" s="105">
        <v>2792</v>
      </c>
    </row>
    <row r="55" spans="1:5" x14ac:dyDescent="0.25">
      <c r="A55" s="640" t="s">
        <v>26</v>
      </c>
      <c r="B55" s="643" t="s">
        <v>3</v>
      </c>
      <c r="C55" s="170" t="s">
        <v>12</v>
      </c>
      <c r="D55" s="329">
        <v>0.38663967611336031</v>
      </c>
      <c r="E55" s="330">
        <v>494</v>
      </c>
    </row>
    <row r="56" spans="1:5" x14ac:dyDescent="0.25">
      <c r="A56" s="641"/>
      <c r="B56" s="644"/>
      <c r="C56" s="167" t="s">
        <v>13</v>
      </c>
      <c r="D56" s="329">
        <v>0.37371134020618557</v>
      </c>
      <c r="E56" s="330">
        <v>388</v>
      </c>
    </row>
    <row r="57" spans="1:5" x14ac:dyDescent="0.25">
      <c r="A57" s="641"/>
      <c r="B57" s="645"/>
      <c r="C57" s="167"/>
      <c r="D57" s="329"/>
      <c r="E57" s="330"/>
    </row>
    <row r="58" spans="1:5" x14ac:dyDescent="0.25">
      <c r="A58" s="641"/>
      <c r="B58" s="643" t="s">
        <v>5</v>
      </c>
      <c r="C58" s="167" t="s">
        <v>12</v>
      </c>
      <c r="D58" s="329">
        <v>0.48993288590604028</v>
      </c>
      <c r="E58" s="330">
        <v>149</v>
      </c>
    </row>
    <row r="59" spans="1:5" x14ac:dyDescent="0.25">
      <c r="A59" s="641"/>
      <c r="B59" s="644"/>
      <c r="C59" s="167" t="s">
        <v>13</v>
      </c>
      <c r="D59" s="329">
        <v>0.4144144144144144</v>
      </c>
      <c r="E59" s="330">
        <v>111</v>
      </c>
    </row>
    <row r="60" spans="1:5" x14ac:dyDescent="0.25">
      <c r="A60" s="641"/>
      <c r="B60" s="645"/>
      <c r="C60" s="167"/>
      <c r="D60" s="329"/>
      <c r="E60" s="330"/>
    </row>
    <row r="61" spans="1:5" ht="15" customHeight="1" x14ac:dyDescent="0.25">
      <c r="A61" s="641"/>
      <c r="B61" s="646" t="s">
        <v>4</v>
      </c>
      <c r="C61" s="169" t="s">
        <v>12</v>
      </c>
      <c r="D61" s="329">
        <v>0.18483412322274881</v>
      </c>
      <c r="E61" s="330">
        <v>211</v>
      </c>
    </row>
    <row r="62" spans="1:5" ht="15" customHeight="1" x14ac:dyDescent="0.25">
      <c r="A62" s="641"/>
      <c r="B62" s="647"/>
      <c r="C62" s="68" t="s">
        <v>13</v>
      </c>
      <c r="D62" s="329">
        <v>0.1761904761904762</v>
      </c>
      <c r="E62" s="330">
        <v>210</v>
      </c>
    </row>
    <row r="63" spans="1:5" x14ac:dyDescent="0.25">
      <c r="A63" s="641"/>
      <c r="B63" s="648"/>
      <c r="C63" s="93"/>
      <c r="D63" s="329"/>
      <c r="E63" s="330"/>
    </row>
    <row r="64" spans="1:5" x14ac:dyDescent="0.25">
      <c r="A64" s="641"/>
      <c r="B64" s="646" t="s">
        <v>16</v>
      </c>
      <c r="C64" s="51" t="s">
        <v>12</v>
      </c>
      <c r="D64" s="331">
        <v>0.41304347826086957</v>
      </c>
      <c r="E64" s="139">
        <v>46</v>
      </c>
    </row>
    <row r="65" spans="1:12" x14ac:dyDescent="0.25">
      <c r="A65" s="642"/>
      <c r="B65" s="649"/>
      <c r="C65" s="51" t="s">
        <v>13</v>
      </c>
      <c r="D65" s="332">
        <v>0.33333333333333331</v>
      </c>
      <c r="E65" s="139">
        <v>39</v>
      </c>
    </row>
    <row r="72" spans="1:12" x14ac:dyDescent="0.25">
      <c r="A72" s="8" t="s">
        <v>181</v>
      </c>
      <c r="L72" s="10" t="s">
        <v>31</v>
      </c>
    </row>
    <row r="73" spans="1:12" x14ac:dyDescent="0.25">
      <c r="A73" s="8" t="s">
        <v>216</v>
      </c>
    </row>
    <row r="74" spans="1:12" x14ac:dyDescent="0.25">
      <c r="A74" s="8" t="s">
        <v>215</v>
      </c>
    </row>
  </sheetData>
  <mergeCells count="27">
    <mergeCell ref="A13:A23"/>
    <mergeCell ref="B13:B15"/>
    <mergeCell ref="B16:B18"/>
    <mergeCell ref="B19:B21"/>
    <mergeCell ref="B22:B23"/>
    <mergeCell ref="A1:M1"/>
    <mergeCell ref="A2:M2"/>
    <mergeCell ref="A3:M3"/>
    <mergeCell ref="A4:M8"/>
    <mergeCell ref="A10:M10"/>
    <mergeCell ref="A24:A34"/>
    <mergeCell ref="B24:B26"/>
    <mergeCell ref="B27:B29"/>
    <mergeCell ref="F29:F30"/>
    <mergeCell ref="B30:B32"/>
    <mergeCell ref="B33:B34"/>
    <mergeCell ref="A41:M41"/>
    <mergeCell ref="A44:A54"/>
    <mergeCell ref="B44:B46"/>
    <mergeCell ref="B47:B49"/>
    <mergeCell ref="B50:B52"/>
    <mergeCell ref="B53:B54"/>
    <mergeCell ref="A55:A65"/>
    <mergeCell ref="B55:B57"/>
    <mergeCell ref="B58:B60"/>
    <mergeCell ref="B61:B63"/>
    <mergeCell ref="B64:B65"/>
  </mergeCells>
  <hyperlinks>
    <hyperlink ref="L72" location="Contents!A1" display="Back 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1"/>
  <sheetViews>
    <sheetView zoomScaleNormal="100" zoomScaleSheetLayoutView="100" workbookViewId="0">
      <selection sqref="A1:J1"/>
    </sheetView>
  </sheetViews>
  <sheetFormatPr defaultColWidth="9.140625" defaultRowHeight="14.25" x14ac:dyDescent="0.2"/>
  <cols>
    <col min="1" max="1" width="14.42578125" style="8" customWidth="1"/>
    <col min="2" max="2" width="18.85546875" style="8" customWidth="1"/>
    <col min="3" max="3" width="16.42578125" style="8" customWidth="1"/>
    <col min="4" max="5" width="12.7109375" style="8" customWidth="1"/>
    <col min="6" max="6" width="13.28515625" style="8" customWidth="1"/>
    <col min="7" max="7" width="12.140625" style="8" customWidth="1"/>
    <col min="8" max="8" width="13.85546875" style="8" customWidth="1"/>
    <col min="9" max="9" width="12.7109375" style="8" customWidth="1"/>
    <col min="10" max="10" width="14" style="8" customWidth="1"/>
    <col min="11" max="12" width="12.7109375" style="8" customWidth="1"/>
    <col min="13" max="17" width="12.7109375" style="1" customWidth="1"/>
    <col min="18" max="22" width="9.140625" style="1"/>
    <col min="23" max="23" width="9.140625" style="1" customWidth="1"/>
    <col min="24" max="16384" width="9.140625" style="1"/>
  </cols>
  <sheetData>
    <row r="1" spans="1:12" ht="15" customHeight="1" x14ac:dyDescent="0.2">
      <c r="A1" s="510" t="s">
        <v>26</v>
      </c>
      <c r="B1" s="511"/>
      <c r="C1" s="511"/>
      <c r="D1" s="511"/>
      <c r="E1" s="511"/>
      <c r="F1" s="511"/>
      <c r="G1" s="511"/>
      <c r="H1" s="511"/>
      <c r="I1" s="511"/>
      <c r="J1" s="511"/>
    </row>
    <row r="2" spans="1:12" ht="15" customHeight="1" x14ac:dyDescent="0.2">
      <c r="A2" s="675"/>
      <c r="B2" s="676"/>
      <c r="C2" s="676"/>
      <c r="D2" s="676"/>
      <c r="E2" s="676"/>
      <c r="F2" s="676"/>
      <c r="G2" s="676"/>
      <c r="H2" s="676"/>
      <c r="I2" s="676"/>
      <c r="J2" s="676"/>
      <c r="K2" s="72"/>
      <c r="L2" s="72"/>
    </row>
    <row r="3" spans="1:12" s="71" customFormat="1" ht="15" customHeight="1" x14ac:dyDescent="0.2">
      <c r="A3" s="510" t="s">
        <v>203</v>
      </c>
      <c r="B3" s="511"/>
      <c r="C3" s="511"/>
      <c r="D3" s="511"/>
      <c r="E3" s="511"/>
      <c r="F3" s="511"/>
      <c r="G3" s="511"/>
      <c r="H3" s="511"/>
      <c r="I3" s="511"/>
      <c r="J3" s="511"/>
      <c r="K3" s="110"/>
      <c r="L3" s="110"/>
    </row>
    <row r="4" spans="1:12" s="71" customFormat="1" ht="15" customHeight="1" x14ac:dyDescent="0.2">
      <c r="A4" s="532" t="s">
        <v>385</v>
      </c>
      <c r="B4" s="533"/>
      <c r="C4" s="533"/>
      <c r="D4" s="533"/>
      <c r="E4" s="533"/>
      <c r="F4" s="533"/>
      <c r="G4" s="533"/>
      <c r="H4" s="533"/>
      <c r="I4" s="533"/>
      <c r="J4" s="533"/>
      <c r="K4" s="110"/>
      <c r="L4" s="110"/>
    </row>
    <row r="5" spans="1:12" s="71" customFormat="1" ht="15" customHeight="1" x14ac:dyDescent="0.2">
      <c r="A5" s="535"/>
      <c r="B5" s="536"/>
      <c r="C5" s="536"/>
      <c r="D5" s="536"/>
      <c r="E5" s="536"/>
      <c r="F5" s="536"/>
      <c r="G5" s="536"/>
      <c r="H5" s="536"/>
      <c r="I5" s="536"/>
      <c r="J5" s="536"/>
      <c r="K5" s="110"/>
      <c r="L5" s="110"/>
    </row>
    <row r="6" spans="1:12" s="71" customFormat="1" ht="15" customHeight="1" x14ac:dyDescent="0.2">
      <c r="A6" s="535"/>
      <c r="B6" s="536"/>
      <c r="C6" s="536"/>
      <c r="D6" s="536"/>
      <c r="E6" s="536"/>
      <c r="F6" s="536"/>
      <c r="G6" s="536"/>
      <c r="H6" s="536"/>
      <c r="I6" s="536"/>
      <c r="J6" s="536"/>
      <c r="K6" s="110"/>
      <c r="L6" s="110"/>
    </row>
    <row r="7" spans="1:12" s="71" customFormat="1" ht="15" customHeight="1" x14ac:dyDescent="0.2">
      <c r="A7" s="535"/>
      <c r="B7" s="536"/>
      <c r="C7" s="536"/>
      <c r="D7" s="536"/>
      <c r="E7" s="536"/>
      <c r="F7" s="536"/>
      <c r="G7" s="536"/>
      <c r="H7" s="536"/>
      <c r="I7" s="536"/>
      <c r="J7" s="536"/>
      <c r="K7" s="110"/>
      <c r="L7" s="110"/>
    </row>
    <row r="8" spans="1:12" s="71" customFormat="1" ht="15" customHeight="1" x14ac:dyDescent="0.2">
      <c r="A8" s="538"/>
      <c r="B8" s="539"/>
      <c r="C8" s="539"/>
      <c r="D8" s="539"/>
      <c r="E8" s="539"/>
      <c r="F8" s="539"/>
      <c r="G8" s="539"/>
      <c r="H8" s="539"/>
      <c r="I8" s="539"/>
      <c r="J8" s="539"/>
      <c r="K8" s="110"/>
      <c r="L8" s="110"/>
    </row>
    <row r="9" spans="1:12" s="71" customFormat="1" ht="15" customHeight="1" thickBot="1" x14ac:dyDescent="0.25">
      <c r="A9" s="72"/>
      <c r="B9" s="72"/>
      <c r="C9" s="72"/>
      <c r="D9" s="72"/>
      <c r="E9" s="72"/>
      <c r="F9" s="72"/>
      <c r="G9" s="72"/>
      <c r="H9" s="72"/>
      <c r="I9" s="110"/>
      <c r="J9" s="110"/>
      <c r="K9" s="110"/>
      <c r="L9" s="110"/>
    </row>
    <row r="10" spans="1:12" s="71" customFormat="1" ht="26.25" customHeight="1" x14ac:dyDescent="0.2">
      <c r="A10" s="678" t="s">
        <v>382</v>
      </c>
      <c r="B10" s="679"/>
      <c r="C10" s="679"/>
      <c r="D10" s="679"/>
      <c r="E10" s="680"/>
      <c r="F10" s="113"/>
      <c r="G10" s="73"/>
      <c r="H10" s="72"/>
      <c r="I10" s="110"/>
      <c r="J10" s="110"/>
      <c r="K10" s="110"/>
      <c r="L10" s="110"/>
    </row>
    <row r="11" spans="1:12" s="71" customFormat="1" ht="15" customHeight="1" x14ac:dyDescent="0.2">
      <c r="A11" s="681" t="s">
        <v>182</v>
      </c>
      <c r="B11" s="682"/>
      <c r="C11" s="682"/>
      <c r="D11" s="682"/>
      <c r="E11" s="683"/>
      <c r="F11" s="113"/>
      <c r="G11" s="73"/>
      <c r="H11" s="72"/>
      <c r="I11" s="110"/>
      <c r="J11" s="110"/>
      <c r="K11" s="110"/>
      <c r="L11" s="110"/>
    </row>
    <row r="12" spans="1:12" s="71" customFormat="1" ht="15" customHeight="1" thickBot="1" x14ac:dyDescent="0.25">
      <c r="A12" s="424"/>
      <c r="B12" s="425"/>
      <c r="C12" s="322"/>
      <c r="D12" s="322"/>
      <c r="E12" s="323"/>
      <c r="F12" s="153"/>
      <c r="G12" s="130"/>
      <c r="H12" s="72"/>
      <c r="I12" s="110"/>
      <c r="J12" s="110"/>
      <c r="K12" s="110"/>
      <c r="L12" s="110"/>
    </row>
    <row r="13" spans="1:12" s="71" customFormat="1" ht="15" customHeight="1" thickTop="1" x14ac:dyDescent="0.2">
      <c r="A13" s="426"/>
      <c r="B13" s="427">
        <v>2016</v>
      </c>
      <c r="C13" s="427">
        <v>2017</v>
      </c>
      <c r="D13" s="428">
        <v>2018</v>
      </c>
      <c r="E13" s="429">
        <v>2020</v>
      </c>
      <c r="F13" s="290">
        <v>2025</v>
      </c>
      <c r="G13" s="291">
        <v>2030</v>
      </c>
      <c r="H13" s="153"/>
      <c r="I13" s="130"/>
      <c r="J13" s="72"/>
      <c r="K13" s="110"/>
      <c r="L13" s="110"/>
    </row>
    <row r="14" spans="1:12" s="71" customFormat="1" ht="15" customHeight="1" x14ac:dyDescent="0.2">
      <c r="A14" s="472" t="s">
        <v>26</v>
      </c>
      <c r="B14" s="324">
        <f>B15/B16</f>
        <v>0.48423283061199052</v>
      </c>
      <c r="C14" s="324">
        <v>0.49367245657568232</v>
      </c>
      <c r="D14" s="324">
        <v>0.48085054971608071</v>
      </c>
      <c r="E14" s="351">
        <f>E15/E16</f>
        <v>0.54096969696969699</v>
      </c>
      <c r="F14" s="352">
        <f>F15/F16</f>
        <v>0.56891082129009518</v>
      </c>
      <c r="G14" s="353">
        <f>G15/G16</f>
        <v>0.60620471014492749</v>
      </c>
      <c r="H14" s="153"/>
      <c r="I14" s="130"/>
      <c r="J14" s="72"/>
      <c r="K14" s="110"/>
      <c r="L14" s="110"/>
    </row>
    <row r="15" spans="1:12" s="71" customFormat="1" ht="15" customHeight="1" x14ac:dyDescent="0.2">
      <c r="A15" s="325" t="s">
        <v>251</v>
      </c>
      <c r="B15" s="391">
        <v>3885</v>
      </c>
      <c r="C15" s="391">
        <v>3979</v>
      </c>
      <c r="D15" s="391">
        <v>3980</v>
      </c>
      <c r="E15" s="285">
        <v>4463</v>
      </c>
      <c r="F15" s="108">
        <v>4842</v>
      </c>
      <c r="G15" s="286">
        <v>5354</v>
      </c>
      <c r="H15" s="153"/>
      <c r="I15" s="130"/>
      <c r="J15" s="72"/>
      <c r="K15" s="110"/>
      <c r="L15" s="110"/>
    </row>
    <row r="16" spans="1:12" s="71" customFormat="1" x14ac:dyDescent="0.2">
      <c r="A16" s="325" t="s">
        <v>252</v>
      </c>
      <c r="B16" s="392">
        <v>8023</v>
      </c>
      <c r="C16" s="392">
        <v>8060</v>
      </c>
      <c r="D16" s="392">
        <v>8277</v>
      </c>
      <c r="E16" s="285">
        <v>8250</v>
      </c>
      <c r="F16" s="108">
        <v>8511</v>
      </c>
      <c r="G16" s="286">
        <v>8832</v>
      </c>
      <c r="H16" s="153"/>
      <c r="I16" s="130"/>
      <c r="J16" s="72"/>
      <c r="K16" s="110"/>
      <c r="L16" s="110"/>
    </row>
    <row r="17" spans="1:12" s="71" customFormat="1" ht="15" thickBot="1" x14ac:dyDescent="0.25">
      <c r="A17" s="326" t="s">
        <v>247</v>
      </c>
      <c r="B17" s="327">
        <v>0.51921667974588326</v>
      </c>
      <c r="C17" s="327">
        <v>0.52342380749372364</v>
      </c>
      <c r="D17" s="327">
        <v>0.51595996503920949</v>
      </c>
      <c r="E17" s="328">
        <v>0.57999999999999996</v>
      </c>
      <c r="F17" s="292">
        <v>0.61</v>
      </c>
      <c r="G17" s="293">
        <v>0.65</v>
      </c>
      <c r="H17" s="153"/>
      <c r="I17" s="130"/>
      <c r="J17" s="72"/>
      <c r="K17" s="110"/>
      <c r="L17" s="110"/>
    </row>
    <row r="18" spans="1:12" x14ac:dyDescent="0.2">
      <c r="A18" s="110"/>
      <c r="B18" s="110"/>
      <c r="C18" s="110"/>
      <c r="D18" s="172"/>
      <c r="E18" s="110"/>
      <c r="F18" s="110"/>
      <c r="G18" s="110"/>
      <c r="H18" s="110"/>
      <c r="I18" s="110"/>
      <c r="J18" s="110"/>
    </row>
    <row r="19" spans="1:12" s="246" customFormat="1" x14ac:dyDescent="0.2">
      <c r="A19" s="462" t="s">
        <v>356</v>
      </c>
      <c r="B19" s="241"/>
      <c r="C19" s="241"/>
      <c r="D19" s="241"/>
      <c r="E19" s="244"/>
      <c r="F19" s="241"/>
      <c r="G19" s="241"/>
      <c r="H19" s="245"/>
      <c r="I19" s="245"/>
      <c r="J19" s="241"/>
      <c r="K19" s="498"/>
      <c r="L19" s="499"/>
    </row>
    <row r="20" spans="1:12" ht="15" customHeight="1" thickBot="1" x14ac:dyDescent="0.25">
      <c r="A20" s="105"/>
      <c r="B20" s="677" t="s">
        <v>196</v>
      </c>
      <c r="C20" s="677"/>
      <c r="D20" s="677"/>
      <c r="E20" s="677"/>
      <c r="F20" s="677"/>
      <c r="G20" s="677"/>
      <c r="H20" s="684" t="s">
        <v>243</v>
      </c>
      <c r="I20" s="685"/>
      <c r="J20" s="685"/>
      <c r="K20" s="686"/>
    </row>
    <row r="21" spans="1:12" ht="38.25" x14ac:dyDescent="0.2">
      <c r="A21" s="247"/>
      <c r="B21" s="248" t="s">
        <v>152</v>
      </c>
      <c r="C21" s="249" t="s">
        <v>195</v>
      </c>
      <c r="D21" s="254" t="s">
        <v>228</v>
      </c>
      <c r="E21" s="255" t="s">
        <v>229</v>
      </c>
      <c r="F21" s="256" t="s">
        <v>230</v>
      </c>
      <c r="G21" s="257" t="s">
        <v>198</v>
      </c>
      <c r="H21" s="258" t="s">
        <v>364</v>
      </c>
      <c r="I21" s="259" t="s">
        <v>194</v>
      </c>
      <c r="J21" s="260" t="s">
        <v>197</v>
      </c>
      <c r="K21" s="430" t="s">
        <v>365</v>
      </c>
    </row>
    <row r="22" spans="1:12" x14ac:dyDescent="0.2">
      <c r="A22" s="183" t="s">
        <v>26</v>
      </c>
      <c r="B22" s="250">
        <v>8504</v>
      </c>
      <c r="C22" s="251">
        <v>8277</v>
      </c>
      <c r="D22" s="264">
        <v>1939</v>
      </c>
      <c r="E22" s="186">
        <v>1879</v>
      </c>
      <c r="F22" s="265">
        <v>162</v>
      </c>
      <c r="G22" s="275">
        <v>3980</v>
      </c>
      <c r="H22" s="269">
        <v>0.23426362208529661</v>
      </c>
      <c r="I22" s="270">
        <v>0.22701461882324514</v>
      </c>
      <c r="J22" s="271">
        <v>1.9572308807538963E-2</v>
      </c>
      <c r="K22" s="431">
        <v>0.48085054971608071</v>
      </c>
    </row>
    <row r="23" spans="1:12" ht="15" thickBot="1" x14ac:dyDescent="0.25">
      <c r="A23" s="179" t="s">
        <v>11</v>
      </c>
      <c r="B23" s="252">
        <v>347893</v>
      </c>
      <c r="C23" s="253">
        <v>329512</v>
      </c>
      <c r="D23" s="266">
        <v>82531</v>
      </c>
      <c r="E23" s="267">
        <v>75813</v>
      </c>
      <c r="F23" s="268">
        <v>11671</v>
      </c>
      <c r="G23" s="276">
        <v>170015</v>
      </c>
      <c r="H23" s="272">
        <v>0.2504643229988589</v>
      </c>
      <c r="I23" s="273">
        <v>0.23007659812085751</v>
      </c>
      <c r="J23" s="274">
        <v>3.5419043919493069E-2</v>
      </c>
      <c r="K23" s="432">
        <v>0.51595996503920949</v>
      </c>
    </row>
    <row r="24" spans="1:12" x14ac:dyDescent="0.2">
      <c r="A24" s="151"/>
      <c r="B24" s="151"/>
      <c r="C24" s="151"/>
      <c r="D24" s="151"/>
      <c r="F24" s="173"/>
      <c r="G24" s="173"/>
      <c r="I24" s="110"/>
      <c r="J24" s="110"/>
    </row>
    <row r="25" spans="1:12" x14ac:dyDescent="0.2">
      <c r="A25" s="151"/>
      <c r="B25" s="151"/>
      <c r="C25" s="151"/>
      <c r="D25" s="151"/>
      <c r="F25" s="173"/>
      <c r="G25" s="173"/>
      <c r="I25" s="110"/>
      <c r="J25" s="110"/>
    </row>
    <row r="26" spans="1:12" x14ac:dyDescent="0.2">
      <c r="A26" s="151"/>
      <c r="B26" s="151"/>
      <c r="C26" s="151"/>
      <c r="D26" s="151"/>
      <c r="F26" s="173"/>
      <c r="G26" s="173"/>
      <c r="I26" s="110"/>
      <c r="J26" s="110"/>
    </row>
    <row r="27" spans="1:12" x14ac:dyDescent="0.2">
      <c r="A27" s="151"/>
      <c r="B27" s="151"/>
      <c r="C27" s="151"/>
      <c r="D27" s="151"/>
      <c r="F27" s="173"/>
      <c r="G27" s="173"/>
      <c r="I27" s="110"/>
      <c r="J27" s="110"/>
    </row>
    <row r="28" spans="1:12" x14ac:dyDescent="0.2">
      <c r="A28" s="151"/>
      <c r="B28" s="151"/>
      <c r="C28" s="151"/>
      <c r="D28" s="151"/>
      <c r="F28" s="173"/>
      <c r="G28" s="173"/>
      <c r="I28" s="110"/>
      <c r="J28" s="110"/>
    </row>
    <row r="29" spans="1:12" x14ac:dyDescent="0.2">
      <c r="A29" s="151"/>
      <c r="B29" s="151"/>
      <c r="C29" s="151"/>
      <c r="D29" s="151"/>
      <c r="F29" s="173"/>
      <c r="G29" s="173"/>
      <c r="I29" s="110"/>
      <c r="J29" s="110"/>
    </row>
    <row r="30" spans="1:12" x14ac:dyDescent="0.2">
      <c r="A30" s="151"/>
      <c r="B30" s="151"/>
      <c r="C30" s="151"/>
      <c r="D30" s="151"/>
      <c r="F30" s="173"/>
      <c r="G30" s="173"/>
      <c r="I30" s="110"/>
      <c r="J30" s="110"/>
    </row>
    <row r="31" spans="1:12" x14ac:dyDescent="0.2">
      <c r="A31" s="151"/>
      <c r="B31" s="151"/>
      <c r="C31" s="151"/>
      <c r="D31" s="151"/>
      <c r="F31" s="173"/>
      <c r="G31" s="173"/>
      <c r="I31" s="110"/>
      <c r="J31" s="110"/>
    </row>
    <row r="32" spans="1:12" x14ac:dyDescent="0.2">
      <c r="A32" s="151"/>
      <c r="B32" s="151"/>
      <c r="C32" s="151"/>
      <c r="D32" s="151"/>
      <c r="F32" s="173"/>
      <c r="G32" s="173"/>
      <c r="I32" s="110"/>
      <c r="J32" s="110"/>
    </row>
    <row r="33" spans="1:16" x14ac:dyDescent="0.2">
      <c r="A33" s="151"/>
      <c r="B33" s="151"/>
      <c r="C33" s="151"/>
      <c r="D33" s="151"/>
      <c r="F33" s="173"/>
      <c r="G33" s="173"/>
      <c r="I33" s="110"/>
      <c r="J33" s="110"/>
    </row>
    <row r="34" spans="1:16" x14ac:dyDescent="0.2">
      <c r="A34" s="151"/>
      <c r="B34" s="151"/>
      <c r="C34" s="151"/>
      <c r="D34" s="151"/>
      <c r="F34" s="173"/>
      <c r="G34" s="173"/>
      <c r="I34" s="110"/>
      <c r="J34" s="110"/>
    </row>
    <row r="35" spans="1:16" x14ac:dyDescent="0.2">
      <c r="A35" s="151"/>
      <c r="B35" s="151"/>
      <c r="C35" s="151"/>
      <c r="D35" s="151"/>
      <c r="F35" s="173"/>
      <c r="G35" s="173"/>
      <c r="I35" s="110"/>
      <c r="J35" s="110"/>
    </row>
    <row r="36" spans="1:16" x14ac:dyDescent="0.2">
      <c r="A36" s="151"/>
      <c r="B36" s="151"/>
      <c r="C36" s="151"/>
      <c r="D36" s="151"/>
      <c r="F36" s="173"/>
      <c r="G36" s="173"/>
      <c r="I36" s="110"/>
      <c r="J36" s="110"/>
    </row>
    <row r="37" spans="1:16" x14ac:dyDescent="0.2">
      <c r="A37" s="151"/>
      <c r="B37" s="151"/>
      <c r="C37" s="151"/>
      <c r="D37" s="151"/>
      <c r="F37" s="173"/>
      <c r="G37" s="173"/>
      <c r="I37" s="110"/>
      <c r="J37" s="110"/>
    </row>
    <row r="38" spans="1:16" x14ac:dyDescent="0.2">
      <c r="A38" s="151"/>
      <c r="B38" s="151"/>
      <c r="C38" s="151"/>
      <c r="D38" s="151"/>
      <c r="F38" s="173"/>
      <c r="G38" s="173"/>
      <c r="I38" s="110"/>
      <c r="J38" s="110"/>
      <c r="K38" s="110"/>
      <c r="L38" s="173"/>
      <c r="M38" s="171"/>
      <c r="O38" s="71"/>
      <c r="P38" s="71"/>
    </row>
    <row r="39" spans="1:16" x14ac:dyDescent="0.2">
      <c r="A39" s="151"/>
      <c r="B39" s="151"/>
      <c r="C39" s="151"/>
      <c r="D39" s="151"/>
      <c r="F39" s="173"/>
      <c r="G39" s="173"/>
      <c r="I39" s="110"/>
      <c r="J39" s="110"/>
      <c r="K39" s="110"/>
      <c r="L39" s="173"/>
      <c r="M39" s="171"/>
      <c r="O39" s="71"/>
      <c r="P39" s="71"/>
    </row>
    <row r="40" spans="1:16" x14ac:dyDescent="0.2">
      <c r="A40" s="113"/>
      <c r="B40" s="113"/>
      <c r="C40" s="151"/>
      <c r="D40" s="151"/>
      <c r="E40" s="151"/>
      <c r="I40" s="110"/>
      <c r="J40" s="110"/>
      <c r="K40" s="110"/>
      <c r="L40" s="173"/>
      <c r="M40" s="171"/>
      <c r="O40" s="71"/>
      <c r="P40" s="71"/>
    </row>
    <row r="41" spans="1:16" x14ac:dyDescent="0.2">
      <c r="A41" s="462" t="s">
        <v>363</v>
      </c>
      <c r="B41" s="154"/>
      <c r="C41" s="155"/>
      <c r="D41" s="155"/>
      <c r="E41" s="155"/>
      <c r="F41" s="261"/>
      <c r="G41" s="262"/>
      <c r="I41" s="110"/>
      <c r="J41" s="110"/>
      <c r="K41" s="110"/>
      <c r="L41" s="173"/>
      <c r="M41" s="171"/>
      <c r="O41" s="71"/>
      <c r="P41" s="71"/>
    </row>
    <row r="42" spans="1:16" ht="16.5" customHeight="1" x14ac:dyDescent="0.2">
      <c r="A42" s="263"/>
      <c r="B42" s="687" t="s">
        <v>159</v>
      </c>
      <c r="C42" s="688"/>
      <c r="D42" s="688"/>
      <c r="E42" s="688"/>
      <c r="F42" s="688"/>
      <c r="G42" s="689"/>
      <c r="I42" s="110"/>
      <c r="J42" s="110"/>
      <c r="K42" s="110"/>
      <c r="L42" s="173"/>
      <c r="M42" s="171"/>
      <c r="O42" s="71"/>
      <c r="P42" s="71"/>
    </row>
    <row r="43" spans="1:16" ht="25.5" x14ac:dyDescent="0.2">
      <c r="A43" s="105"/>
      <c r="B43" s="230" t="s">
        <v>200</v>
      </c>
      <c r="C43" s="231" t="s">
        <v>3</v>
      </c>
      <c r="D43" s="231" t="s">
        <v>5</v>
      </c>
      <c r="E43" s="231" t="s">
        <v>4</v>
      </c>
      <c r="F43" s="231" t="s">
        <v>16</v>
      </c>
      <c r="G43" s="231" t="s">
        <v>58</v>
      </c>
      <c r="I43" s="110"/>
      <c r="J43" s="110"/>
      <c r="L43" s="173"/>
      <c r="M43" s="171"/>
    </row>
    <row r="44" spans="1:16" x14ac:dyDescent="0.2">
      <c r="A44" s="174" t="s">
        <v>26</v>
      </c>
      <c r="B44" s="337">
        <v>8504</v>
      </c>
      <c r="C44" s="114">
        <v>2132</v>
      </c>
      <c r="D44" s="114">
        <v>798</v>
      </c>
      <c r="E44" s="114">
        <v>800</v>
      </c>
      <c r="F44" s="114">
        <v>250</v>
      </c>
      <c r="G44" s="114">
        <v>3980</v>
      </c>
      <c r="H44" s="99"/>
      <c r="I44" s="130"/>
      <c r="J44" s="130"/>
      <c r="L44" s="173"/>
      <c r="M44" s="171"/>
    </row>
    <row r="45" spans="1:16" s="8" customFormat="1" ht="15" customHeight="1" x14ac:dyDescent="0.2">
      <c r="A45" s="176" t="s">
        <v>11</v>
      </c>
      <c r="B45" s="175">
        <v>347893</v>
      </c>
      <c r="C45" s="114">
        <v>55723</v>
      </c>
      <c r="D45" s="114">
        <v>78667</v>
      </c>
      <c r="E45" s="114">
        <v>19953</v>
      </c>
      <c r="F45" s="114">
        <v>15672</v>
      </c>
      <c r="G45" s="114">
        <v>170015</v>
      </c>
      <c r="I45" s="73"/>
      <c r="J45" s="73"/>
    </row>
    <row r="46" spans="1:16" s="8" customFormat="1" ht="15" customHeight="1" x14ac:dyDescent="0.2">
      <c r="A46" s="113"/>
      <c r="B46" s="153"/>
      <c r="C46" s="113"/>
      <c r="D46" s="113"/>
      <c r="E46" s="113"/>
      <c r="F46" s="113"/>
      <c r="I46" s="73"/>
      <c r="J46" s="73"/>
    </row>
    <row r="47" spans="1:16" ht="17.25" customHeight="1" x14ac:dyDescent="0.2">
      <c r="A47" s="690" t="s">
        <v>377</v>
      </c>
      <c r="B47" s="691"/>
      <c r="C47" s="691"/>
      <c r="D47" s="691"/>
      <c r="E47" s="691"/>
      <c r="F47" s="691"/>
      <c r="G47" s="691"/>
      <c r="H47" s="692"/>
    </row>
    <row r="48" spans="1:16" ht="17.25" customHeight="1" x14ac:dyDescent="0.2">
      <c r="A48" s="693" t="s">
        <v>283</v>
      </c>
      <c r="B48" s="694"/>
      <c r="C48" s="694"/>
      <c r="D48" s="694"/>
      <c r="E48" s="694"/>
      <c r="F48" s="694"/>
      <c r="G48" s="694"/>
      <c r="H48" s="695"/>
    </row>
    <row r="49" spans="1:10" ht="25.5" x14ac:dyDescent="0.2">
      <c r="A49" s="696" t="s">
        <v>60</v>
      </c>
      <c r="B49" s="696" t="s">
        <v>50</v>
      </c>
      <c r="C49" s="699" t="s">
        <v>199</v>
      </c>
      <c r="D49" s="699" t="s">
        <v>64</v>
      </c>
      <c r="E49" s="702" t="s">
        <v>65</v>
      </c>
      <c r="F49" s="703"/>
      <c r="G49" s="704"/>
      <c r="H49" s="22" t="s">
        <v>175</v>
      </c>
    </row>
    <row r="50" spans="1:10" x14ac:dyDescent="0.2">
      <c r="A50" s="697"/>
      <c r="B50" s="697"/>
      <c r="C50" s="700"/>
      <c r="D50" s="700"/>
      <c r="E50" s="696" t="s">
        <v>172</v>
      </c>
      <c r="F50" s="696" t="s">
        <v>38</v>
      </c>
      <c r="G50" s="696" t="s">
        <v>173</v>
      </c>
      <c r="H50" s="697" t="s">
        <v>174</v>
      </c>
    </row>
    <row r="51" spans="1:10" ht="27" customHeight="1" x14ac:dyDescent="0.2">
      <c r="A51" s="698"/>
      <c r="B51" s="698"/>
      <c r="C51" s="701"/>
      <c r="D51" s="701"/>
      <c r="E51" s="698"/>
      <c r="F51" s="698"/>
      <c r="G51" s="698"/>
      <c r="H51" s="698"/>
    </row>
    <row r="52" spans="1:10" ht="27" customHeight="1" x14ac:dyDescent="0.2">
      <c r="A52" s="334" t="s">
        <v>26</v>
      </c>
      <c r="B52" s="277" t="s">
        <v>51</v>
      </c>
      <c r="C52" s="16">
        <v>10732</v>
      </c>
      <c r="D52" s="16">
        <v>0</v>
      </c>
      <c r="E52" s="16">
        <v>103</v>
      </c>
      <c r="F52" s="16">
        <v>191</v>
      </c>
      <c r="G52" s="16">
        <v>80</v>
      </c>
      <c r="H52" s="333">
        <v>0.7</v>
      </c>
    </row>
    <row r="53" spans="1:10" ht="15" customHeight="1" x14ac:dyDescent="0.2">
      <c r="A53" s="418"/>
      <c r="B53" s="277" t="s">
        <v>52</v>
      </c>
      <c r="C53" s="16">
        <v>7056</v>
      </c>
      <c r="D53" s="16">
        <v>7056</v>
      </c>
      <c r="E53" s="16">
        <v>1019</v>
      </c>
      <c r="F53" s="16">
        <v>531</v>
      </c>
      <c r="G53" s="16">
        <v>615</v>
      </c>
      <c r="H53" s="333">
        <v>8.6999999999999993</v>
      </c>
    </row>
    <row r="54" spans="1:10" ht="15" customHeight="1" x14ac:dyDescent="0.2">
      <c r="A54" s="14"/>
      <c r="B54" s="277" t="s">
        <v>53</v>
      </c>
      <c r="C54" s="16">
        <v>6520</v>
      </c>
      <c r="D54" s="16">
        <v>6520</v>
      </c>
      <c r="E54" s="16">
        <v>255</v>
      </c>
      <c r="F54" s="16">
        <v>104</v>
      </c>
      <c r="G54" s="16">
        <v>3332</v>
      </c>
      <c r="H54" s="333">
        <v>51.1</v>
      </c>
    </row>
    <row r="55" spans="1:10" s="8" customFormat="1" ht="15" customHeight="1" x14ac:dyDescent="0.2">
      <c r="A55" s="15"/>
      <c r="B55" s="277" t="s">
        <v>54</v>
      </c>
      <c r="C55" s="16">
        <v>24308</v>
      </c>
      <c r="D55" s="16">
        <v>13576</v>
      </c>
      <c r="E55" s="16">
        <v>1377</v>
      </c>
      <c r="F55" s="16">
        <v>826</v>
      </c>
      <c r="G55" s="16">
        <v>4027</v>
      </c>
      <c r="H55" s="333">
        <v>16.600000000000001</v>
      </c>
    </row>
    <row r="56" spans="1:10" s="8" customFormat="1" ht="16.5" customHeight="1" x14ac:dyDescent="0.2">
      <c r="J56" s="369" t="s">
        <v>310</v>
      </c>
    </row>
    <row r="57" spans="1:10" x14ac:dyDescent="0.2">
      <c r="A57" s="608"/>
      <c r="B57" s="609"/>
      <c r="C57" s="609"/>
      <c r="D57" s="609"/>
      <c r="E57" s="609"/>
      <c r="F57" s="609"/>
      <c r="G57" s="609"/>
      <c r="H57" s="609"/>
      <c r="I57" s="609"/>
      <c r="J57" s="609"/>
    </row>
    <row r="58" spans="1:10" ht="38.25" customHeight="1" x14ac:dyDescent="0.2">
      <c r="A58" s="387" t="s">
        <v>376</v>
      </c>
      <c r="B58" s="66"/>
      <c r="C58" s="66"/>
      <c r="D58" s="66"/>
      <c r="E58" s="66"/>
      <c r="F58" s="66"/>
      <c r="G58" s="66"/>
      <c r="H58" s="66"/>
    </row>
    <row r="59" spans="1:10" x14ac:dyDescent="0.2">
      <c r="A59" s="666" t="s">
        <v>66</v>
      </c>
      <c r="B59" s="666"/>
      <c r="C59" s="666"/>
      <c r="D59" s="666"/>
      <c r="E59" s="666"/>
      <c r="F59" s="666"/>
      <c r="G59" s="666"/>
      <c r="H59" s="666"/>
    </row>
    <row r="60" spans="1:10" ht="51" x14ac:dyDescent="0.2">
      <c r="A60" s="23" t="s">
        <v>67</v>
      </c>
      <c r="B60" s="466" t="s">
        <v>68</v>
      </c>
      <c r="C60" s="469" t="s">
        <v>63</v>
      </c>
      <c r="D60" s="24" t="s">
        <v>65</v>
      </c>
      <c r="E60" s="25"/>
      <c r="F60" s="26"/>
      <c r="G60" s="667" t="s">
        <v>176</v>
      </c>
      <c r="H60" s="670" t="s">
        <v>282</v>
      </c>
    </row>
    <row r="61" spans="1:10" x14ac:dyDescent="0.2">
      <c r="A61" s="27"/>
      <c r="B61" s="467"/>
      <c r="C61" s="470"/>
      <c r="D61" s="670" t="s">
        <v>172</v>
      </c>
      <c r="E61" s="673" t="s">
        <v>38</v>
      </c>
      <c r="F61" s="670" t="s">
        <v>173</v>
      </c>
      <c r="G61" s="668"/>
      <c r="H61" s="671"/>
    </row>
    <row r="62" spans="1:10" x14ac:dyDescent="0.2">
      <c r="A62" s="27"/>
      <c r="B62" s="468"/>
      <c r="C62" s="471"/>
      <c r="D62" s="672"/>
      <c r="E62" s="674"/>
      <c r="F62" s="672"/>
      <c r="G62" s="669"/>
      <c r="H62" s="672"/>
    </row>
    <row r="63" spans="1:10" ht="15" thickBot="1" x14ac:dyDescent="0.25">
      <c r="A63" s="335" t="s">
        <v>26</v>
      </c>
      <c r="B63" s="30" t="s">
        <v>54</v>
      </c>
      <c r="C63" s="389">
        <v>24050</v>
      </c>
      <c r="D63" s="31">
        <f>SUM(D64:D130,D136:D193)</f>
        <v>1377</v>
      </c>
      <c r="E63" s="31">
        <f>SUM(E64:E130,E136:E193)</f>
        <v>824</v>
      </c>
      <c r="F63" s="31">
        <f>SUM(F64:F130,F136:F193)</f>
        <v>4027</v>
      </c>
      <c r="G63" s="356">
        <f>F63/C63</f>
        <v>0.16744282744282743</v>
      </c>
      <c r="H63" s="31">
        <f>SUM(H64:H130,H136:H193)</f>
        <v>271</v>
      </c>
      <c r="I63" s="99"/>
      <c r="J63" s="99"/>
    </row>
    <row r="64" spans="1:10" ht="15" thickTop="1" x14ac:dyDescent="0.2">
      <c r="A64" s="419"/>
      <c r="B64" s="354" t="s">
        <v>69</v>
      </c>
      <c r="C64" s="355"/>
      <c r="D64" s="29">
        <v>0</v>
      </c>
      <c r="E64" s="29">
        <v>0</v>
      </c>
      <c r="F64" s="29">
        <v>2</v>
      </c>
      <c r="G64" s="28"/>
      <c r="H64" s="29">
        <v>0</v>
      </c>
      <c r="I64" s="99"/>
    </row>
    <row r="65" spans="1:8" x14ac:dyDescent="0.2">
      <c r="A65" s="30"/>
      <c r="B65" s="354" t="s">
        <v>324</v>
      </c>
      <c r="C65" s="355"/>
      <c r="D65" s="29">
        <v>0</v>
      </c>
      <c r="E65" s="29">
        <v>0</v>
      </c>
      <c r="F65" s="29">
        <v>1</v>
      </c>
      <c r="G65" s="28"/>
      <c r="H65" s="29">
        <v>0</v>
      </c>
    </row>
    <row r="66" spans="1:8" x14ac:dyDescent="0.2">
      <c r="A66" s="177"/>
      <c r="B66" s="390" t="s">
        <v>70</v>
      </c>
      <c r="C66" s="355"/>
      <c r="D66" s="29">
        <v>0</v>
      </c>
      <c r="E66" s="29">
        <v>0</v>
      </c>
      <c r="F66" s="29">
        <v>3</v>
      </c>
      <c r="G66" s="28"/>
      <c r="H66" s="29">
        <v>0</v>
      </c>
    </row>
    <row r="67" spans="1:8" x14ac:dyDescent="0.2">
      <c r="A67" s="177"/>
      <c r="B67" s="354" t="s">
        <v>71</v>
      </c>
      <c r="C67" s="355"/>
      <c r="D67" s="29">
        <v>0</v>
      </c>
      <c r="E67" s="29">
        <v>0</v>
      </c>
      <c r="F67" s="29">
        <v>85</v>
      </c>
      <c r="G67" s="28"/>
      <c r="H67" s="29">
        <v>0</v>
      </c>
    </row>
    <row r="68" spans="1:8" x14ac:dyDescent="0.2">
      <c r="A68" s="30"/>
      <c r="B68" s="354" t="s">
        <v>72</v>
      </c>
      <c r="C68" s="355"/>
      <c r="D68" s="29">
        <v>0</v>
      </c>
      <c r="E68" s="29">
        <v>0</v>
      </c>
      <c r="F68" s="29">
        <v>5</v>
      </c>
      <c r="G68" s="28"/>
      <c r="H68" s="29">
        <v>0</v>
      </c>
    </row>
    <row r="69" spans="1:8" x14ac:dyDescent="0.2">
      <c r="A69" s="30"/>
      <c r="B69" s="354" t="s">
        <v>73</v>
      </c>
      <c r="C69" s="355"/>
      <c r="D69" s="29">
        <v>0</v>
      </c>
      <c r="E69" s="29">
        <v>0</v>
      </c>
      <c r="F69" s="29">
        <v>13</v>
      </c>
      <c r="G69" s="28"/>
      <c r="H69" s="29">
        <v>1</v>
      </c>
    </row>
    <row r="70" spans="1:8" x14ac:dyDescent="0.2">
      <c r="A70" s="30"/>
      <c r="B70" s="354" t="s">
        <v>74</v>
      </c>
      <c r="C70" s="355"/>
      <c r="D70" s="29">
        <v>0</v>
      </c>
      <c r="E70" s="29">
        <v>0</v>
      </c>
      <c r="F70" s="29">
        <v>35</v>
      </c>
      <c r="G70" s="28"/>
      <c r="H70" s="29">
        <v>1</v>
      </c>
    </row>
    <row r="71" spans="1:8" x14ac:dyDescent="0.2">
      <c r="A71" s="30"/>
      <c r="B71" s="354" t="s">
        <v>75</v>
      </c>
      <c r="C71" s="355"/>
      <c r="D71" s="29">
        <v>0</v>
      </c>
      <c r="E71" s="29">
        <v>0</v>
      </c>
      <c r="F71" s="29">
        <v>1</v>
      </c>
      <c r="G71" s="28"/>
      <c r="H71" s="29">
        <v>0</v>
      </c>
    </row>
    <row r="72" spans="1:8" x14ac:dyDescent="0.2">
      <c r="A72" s="30"/>
      <c r="B72" s="354" t="s">
        <v>257</v>
      </c>
      <c r="C72" s="355"/>
      <c r="D72" s="29">
        <v>0</v>
      </c>
      <c r="E72" s="29">
        <v>0</v>
      </c>
      <c r="F72" s="29">
        <v>9</v>
      </c>
      <c r="G72" s="28"/>
      <c r="H72" s="29">
        <v>1</v>
      </c>
    </row>
    <row r="73" spans="1:8" x14ac:dyDescent="0.2">
      <c r="A73" s="30"/>
      <c r="B73" s="354" t="s">
        <v>76</v>
      </c>
      <c r="C73" s="355"/>
      <c r="D73" s="29">
        <v>0</v>
      </c>
      <c r="E73" s="29">
        <v>0</v>
      </c>
      <c r="F73" s="29">
        <v>2</v>
      </c>
      <c r="G73" s="28"/>
      <c r="H73" s="29">
        <v>0</v>
      </c>
    </row>
    <row r="74" spans="1:8" x14ac:dyDescent="0.2">
      <c r="A74" s="30"/>
      <c r="B74" s="354" t="s">
        <v>258</v>
      </c>
      <c r="C74" s="355"/>
      <c r="D74" s="29">
        <v>0</v>
      </c>
      <c r="E74" s="29">
        <v>0</v>
      </c>
      <c r="F74" s="29">
        <v>6</v>
      </c>
      <c r="G74" s="28"/>
      <c r="H74" s="29">
        <v>0</v>
      </c>
    </row>
    <row r="75" spans="1:8" x14ac:dyDescent="0.2">
      <c r="A75" s="30"/>
      <c r="B75" s="354" t="s">
        <v>259</v>
      </c>
      <c r="C75" s="355"/>
      <c r="D75" s="29">
        <v>0</v>
      </c>
      <c r="E75" s="29">
        <v>0</v>
      </c>
      <c r="F75" s="29">
        <v>3</v>
      </c>
      <c r="G75" s="28"/>
      <c r="H75" s="29">
        <v>0</v>
      </c>
    </row>
    <row r="76" spans="1:8" x14ac:dyDescent="0.2">
      <c r="A76" s="30"/>
      <c r="B76" s="354" t="s">
        <v>77</v>
      </c>
      <c r="C76" s="355"/>
      <c r="D76" s="29">
        <v>0</v>
      </c>
      <c r="E76" s="29">
        <v>0</v>
      </c>
      <c r="F76" s="29">
        <v>1210</v>
      </c>
      <c r="G76" s="28"/>
      <c r="H76" s="29">
        <v>98</v>
      </c>
    </row>
    <row r="77" spans="1:8" x14ac:dyDescent="0.2">
      <c r="A77" s="30"/>
      <c r="B77" s="354" t="s">
        <v>78</v>
      </c>
      <c r="C77" s="355"/>
      <c r="D77" s="29">
        <v>0</v>
      </c>
      <c r="E77" s="29">
        <v>0</v>
      </c>
      <c r="F77" s="29">
        <v>3</v>
      </c>
      <c r="G77" s="28"/>
      <c r="H77" s="29">
        <v>0</v>
      </c>
    </row>
    <row r="78" spans="1:8" x14ac:dyDescent="0.2">
      <c r="A78" s="30"/>
      <c r="B78" s="354" t="s">
        <v>79</v>
      </c>
      <c r="C78" s="355"/>
      <c r="D78" s="29">
        <v>0</v>
      </c>
      <c r="E78" s="29">
        <v>0</v>
      </c>
      <c r="F78" s="29">
        <v>3</v>
      </c>
      <c r="G78" s="28"/>
      <c r="H78" s="29">
        <v>0</v>
      </c>
    </row>
    <row r="79" spans="1:8" x14ac:dyDescent="0.2">
      <c r="A79" s="30"/>
      <c r="B79" s="354" t="s">
        <v>80</v>
      </c>
      <c r="C79" s="355"/>
      <c r="D79" s="29">
        <v>0</v>
      </c>
      <c r="E79" s="29">
        <v>0</v>
      </c>
      <c r="F79" s="29">
        <v>4</v>
      </c>
      <c r="G79" s="28"/>
      <c r="H79" s="29">
        <v>3</v>
      </c>
    </row>
    <row r="80" spans="1:8" x14ac:dyDescent="0.2">
      <c r="A80" s="30"/>
      <c r="B80" s="354" t="s">
        <v>369</v>
      </c>
      <c r="C80" s="355"/>
      <c r="D80" s="29">
        <v>0</v>
      </c>
      <c r="E80" s="29">
        <v>0</v>
      </c>
      <c r="F80" s="29">
        <v>2</v>
      </c>
      <c r="G80" s="28"/>
      <c r="H80" s="29">
        <v>0</v>
      </c>
    </row>
    <row r="81" spans="1:8" x14ac:dyDescent="0.2">
      <c r="A81" s="30"/>
      <c r="B81" s="354" t="s">
        <v>370</v>
      </c>
      <c r="C81" s="355"/>
      <c r="D81" s="29">
        <v>0</v>
      </c>
      <c r="E81" s="29">
        <v>0</v>
      </c>
      <c r="F81" s="29">
        <v>1</v>
      </c>
      <c r="G81" s="28"/>
      <c r="H81" s="29">
        <v>0</v>
      </c>
    </row>
    <row r="82" spans="1:8" x14ac:dyDescent="0.2">
      <c r="A82" s="30"/>
      <c r="B82" s="354" t="s">
        <v>81</v>
      </c>
      <c r="C82" s="355"/>
      <c r="D82" s="29">
        <v>0</v>
      </c>
      <c r="E82" s="29">
        <v>0</v>
      </c>
      <c r="F82" s="29">
        <v>80</v>
      </c>
      <c r="G82" s="28"/>
      <c r="H82" s="29">
        <v>4</v>
      </c>
    </row>
    <row r="83" spans="1:8" x14ac:dyDescent="0.2">
      <c r="A83" s="30"/>
      <c r="B83" s="354" t="s">
        <v>82</v>
      </c>
      <c r="C83" s="355"/>
      <c r="D83" s="29">
        <v>0</v>
      </c>
      <c r="E83" s="29">
        <v>0</v>
      </c>
      <c r="F83" s="29">
        <v>8</v>
      </c>
      <c r="G83" s="28"/>
      <c r="H83" s="29">
        <v>0</v>
      </c>
    </row>
    <row r="84" spans="1:8" x14ac:dyDescent="0.2">
      <c r="A84" s="30"/>
      <c r="B84" s="354" t="s">
        <v>83</v>
      </c>
      <c r="C84" s="355"/>
      <c r="D84" s="29">
        <v>0</v>
      </c>
      <c r="E84" s="29">
        <v>0</v>
      </c>
      <c r="F84" s="29">
        <v>279</v>
      </c>
      <c r="G84" s="28"/>
      <c r="H84" s="29">
        <v>31</v>
      </c>
    </row>
    <row r="85" spans="1:8" x14ac:dyDescent="0.2">
      <c r="A85" s="30"/>
      <c r="B85" s="388" t="s">
        <v>84</v>
      </c>
      <c r="C85" s="355"/>
      <c r="D85" s="29">
        <v>0</v>
      </c>
      <c r="E85" s="29">
        <v>0</v>
      </c>
      <c r="F85" s="29">
        <v>8</v>
      </c>
      <c r="G85" s="28"/>
      <c r="H85" s="29">
        <v>0</v>
      </c>
    </row>
    <row r="86" spans="1:8" x14ac:dyDescent="0.2">
      <c r="A86" s="30"/>
      <c r="B86" s="354" t="s">
        <v>85</v>
      </c>
      <c r="C86" s="355"/>
      <c r="D86" s="29">
        <v>0</v>
      </c>
      <c r="E86" s="29">
        <v>0</v>
      </c>
      <c r="F86" s="29">
        <v>10</v>
      </c>
      <c r="G86" s="28"/>
      <c r="H86" s="29">
        <v>9</v>
      </c>
    </row>
    <row r="87" spans="1:8" x14ac:dyDescent="0.2">
      <c r="A87" s="177"/>
      <c r="B87" s="354" t="s">
        <v>86</v>
      </c>
      <c r="C87" s="355"/>
      <c r="D87" s="29">
        <v>0</v>
      </c>
      <c r="E87" s="29">
        <v>0</v>
      </c>
      <c r="F87" s="29">
        <v>8</v>
      </c>
      <c r="G87" s="28"/>
      <c r="H87" s="29">
        <v>0</v>
      </c>
    </row>
    <row r="88" spans="1:8" x14ac:dyDescent="0.2">
      <c r="A88" s="30"/>
      <c r="B88" s="354" t="s">
        <v>87</v>
      </c>
      <c r="C88" s="355"/>
      <c r="D88" s="29">
        <v>0</v>
      </c>
      <c r="E88" s="29">
        <v>0</v>
      </c>
      <c r="F88" s="29">
        <v>6</v>
      </c>
      <c r="G88" s="28"/>
      <c r="H88" s="29">
        <v>0</v>
      </c>
    </row>
    <row r="89" spans="1:8" x14ac:dyDescent="0.2">
      <c r="A89" s="30"/>
      <c r="B89" s="354" t="s">
        <v>47</v>
      </c>
      <c r="C89" s="355"/>
      <c r="D89" s="29">
        <v>0</v>
      </c>
      <c r="E89" s="29">
        <v>0</v>
      </c>
      <c r="F89" s="29">
        <v>2</v>
      </c>
      <c r="G89" s="28"/>
      <c r="H89" s="29">
        <v>0</v>
      </c>
    </row>
    <row r="90" spans="1:8" x14ac:dyDescent="0.2">
      <c r="A90" s="30"/>
      <c r="B90" s="354" t="s">
        <v>88</v>
      </c>
      <c r="C90" s="355"/>
      <c r="D90" s="29">
        <v>0</v>
      </c>
      <c r="E90" s="29">
        <v>0</v>
      </c>
      <c r="F90" s="29">
        <v>703</v>
      </c>
      <c r="G90" s="28"/>
      <c r="H90" s="29">
        <v>49</v>
      </c>
    </row>
    <row r="91" spans="1:8" x14ac:dyDescent="0.2">
      <c r="A91" s="30"/>
      <c r="B91" s="354" t="s">
        <v>89</v>
      </c>
      <c r="C91" s="355"/>
      <c r="D91" s="29">
        <v>0</v>
      </c>
      <c r="E91" s="29">
        <v>0</v>
      </c>
      <c r="F91" s="29">
        <v>4</v>
      </c>
      <c r="G91" s="28"/>
      <c r="H91" s="29">
        <v>0</v>
      </c>
    </row>
    <row r="92" spans="1:8" x14ac:dyDescent="0.2">
      <c r="A92" s="30"/>
      <c r="B92" s="354" t="s">
        <v>90</v>
      </c>
      <c r="C92" s="355"/>
      <c r="D92" s="29">
        <v>0</v>
      </c>
      <c r="E92" s="29">
        <v>0</v>
      </c>
      <c r="F92" s="29">
        <v>5</v>
      </c>
      <c r="G92" s="28"/>
      <c r="H92" s="29">
        <v>1</v>
      </c>
    </row>
    <row r="93" spans="1:8" x14ac:dyDescent="0.2">
      <c r="A93" s="30"/>
      <c r="B93" s="354" t="s">
        <v>91</v>
      </c>
      <c r="C93" s="355"/>
      <c r="D93" s="29">
        <v>0</v>
      </c>
      <c r="E93" s="29">
        <v>0</v>
      </c>
      <c r="F93" s="29">
        <v>20</v>
      </c>
      <c r="G93" s="28"/>
      <c r="H93" s="29">
        <v>3</v>
      </c>
    </row>
    <row r="94" spans="1:8" x14ac:dyDescent="0.2">
      <c r="A94" s="30"/>
      <c r="B94" s="354" t="s">
        <v>92</v>
      </c>
      <c r="C94" s="355"/>
      <c r="D94" s="29">
        <v>0</v>
      </c>
      <c r="E94" s="29">
        <v>0</v>
      </c>
      <c r="F94" s="29">
        <v>22</v>
      </c>
      <c r="G94" s="28"/>
      <c r="H94" s="29">
        <v>2</v>
      </c>
    </row>
    <row r="95" spans="1:8" x14ac:dyDescent="0.2">
      <c r="A95" s="30"/>
      <c r="B95" s="354" t="s">
        <v>44</v>
      </c>
      <c r="C95" s="355"/>
      <c r="D95" s="29">
        <v>0</v>
      </c>
      <c r="E95" s="29">
        <v>0</v>
      </c>
      <c r="F95" s="29">
        <v>8</v>
      </c>
      <c r="G95" s="28"/>
      <c r="H95" s="29">
        <v>0</v>
      </c>
    </row>
    <row r="96" spans="1:8" x14ac:dyDescent="0.2">
      <c r="A96" s="30"/>
      <c r="B96" s="354" t="s">
        <v>45</v>
      </c>
      <c r="C96" s="355"/>
      <c r="D96" s="29">
        <v>0</v>
      </c>
      <c r="E96" s="29">
        <v>0</v>
      </c>
      <c r="F96" s="29">
        <v>4</v>
      </c>
      <c r="G96" s="28"/>
      <c r="H96" s="29">
        <v>2</v>
      </c>
    </row>
    <row r="97" spans="1:8" x14ac:dyDescent="0.2">
      <c r="A97" s="30"/>
      <c r="B97" s="354" t="s">
        <v>93</v>
      </c>
      <c r="C97" s="355"/>
      <c r="D97" s="29">
        <v>0</v>
      </c>
      <c r="E97" s="29">
        <v>0</v>
      </c>
      <c r="F97" s="29">
        <v>618</v>
      </c>
      <c r="G97" s="28"/>
      <c r="H97" s="29">
        <v>24</v>
      </c>
    </row>
    <row r="98" spans="1:8" x14ac:dyDescent="0.2">
      <c r="A98" s="30"/>
      <c r="B98" s="354" t="s">
        <v>94</v>
      </c>
      <c r="C98" s="355"/>
      <c r="D98" s="29">
        <v>0</v>
      </c>
      <c r="E98" s="29">
        <v>0</v>
      </c>
      <c r="F98" s="29">
        <v>5</v>
      </c>
      <c r="G98" s="28"/>
      <c r="H98" s="29">
        <v>1</v>
      </c>
    </row>
    <row r="99" spans="1:8" x14ac:dyDescent="0.2">
      <c r="A99" s="30"/>
      <c r="B99" s="354" t="s">
        <v>95</v>
      </c>
      <c r="C99" s="355"/>
      <c r="D99" s="29">
        <v>0</v>
      </c>
      <c r="E99" s="29">
        <v>0</v>
      </c>
      <c r="F99" s="29">
        <v>17</v>
      </c>
      <c r="G99" s="28"/>
      <c r="H99" s="29">
        <v>0</v>
      </c>
    </row>
    <row r="100" spans="1:8" x14ac:dyDescent="0.2">
      <c r="A100" s="30"/>
      <c r="B100" s="354" t="s">
        <v>260</v>
      </c>
      <c r="C100" s="355"/>
      <c r="D100" s="29">
        <v>3</v>
      </c>
      <c r="E100" s="29">
        <v>0</v>
      </c>
      <c r="F100" s="29">
        <v>6</v>
      </c>
      <c r="G100" s="28"/>
      <c r="H100" s="29">
        <v>0</v>
      </c>
    </row>
    <row r="101" spans="1:8" x14ac:dyDescent="0.2">
      <c r="A101" s="30"/>
      <c r="B101" s="354" t="s">
        <v>285</v>
      </c>
      <c r="C101" s="355"/>
      <c r="D101" s="29">
        <v>0</v>
      </c>
      <c r="E101" s="29">
        <v>0</v>
      </c>
      <c r="F101" s="29">
        <v>1</v>
      </c>
      <c r="G101" s="28"/>
      <c r="H101" s="29">
        <v>1</v>
      </c>
    </row>
    <row r="102" spans="1:8" x14ac:dyDescent="0.2">
      <c r="A102" s="30"/>
      <c r="B102" s="354" t="s">
        <v>261</v>
      </c>
      <c r="C102" s="355"/>
      <c r="D102" s="29">
        <v>0</v>
      </c>
      <c r="E102" s="29">
        <v>0</v>
      </c>
      <c r="F102" s="29">
        <v>30</v>
      </c>
      <c r="G102" s="28"/>
      <c r="H102" s="29">
        <v>0</v>
      </c>
    </row>
    <row r="103" spans="1:8" x14ac:dyDescent="0.2">
      <c r="A103" s="30"/>
      <c r="B103" s="354" t="s">
        <v>96</v>
      </c>
      <c r="C103" s="355"/>
      <c r="D103" s="29">
        <v>0</v>
      </c>
      <c r="E103" s="29">
        <v>0</v>
      </c>
      <c r="F103" s="29">
        <v>134</v>
      </c>
      <c r="G103" s="28"/>
      <c r="H103" s="29">
        <v>9</v>
      </c>
    </row>
    <row r="104" spans="1:8" x14ac:dyDescent="0.2">
      <c r="A104" s="30"/>
      <c r="B104" s="354" t="s">
        <v>97</v>
      </c>
      <c r="C104" s="355"/>
      <c r="D104" s="29">
        <v>0</v>
      </c>
      <c r="E104" s="29">
        <v>0</v>
      </c>
      <c r="F104" s="29">
        <v>4</v>
      </c>
      <c r="G104" s="28"/>
      <c r="H104" s="29">
        <v>2</v>
      </c>
    </row>
    <row r="105" spans="1:8" x14ac:dyDescent="0.2">
      <c r="A105" s="30"/>
      <c r="B105" s="354" t="s">
        <v>98</v>
      </c>
      <c r="C105" s="355"/>
      <c r="D105" s="29">
        <v>0</v>
      </c>
      <c r="E105" s="29">
        <v>0</v>
      </c>
      <c r="F105" s="29">
        <v>48</v>
      </c>
      <c r="G105" s="28"/>
      <c r="H105" s="29">
        <v>2</v>
      </c>
    </row>
    <row r="106" spans="1:8" x14ac:dyDescent="0.2">
      <c r="A106" s="30"/>
      <c r="B106" s="354" t="s">
        <v>99</v>
      </c>
      <c r="C106" s="355"/>
      <c r="D106" s="29">
        <v>0</v>
      </c>
      <c r="E106" s="29">
        <v>0</v>
      </c>
      <c r="F106" s="29">
        <v>11</v>
      </c>
      <c r="G106" s="28"/>
      <c r="H106" s="29">
        <v>1</v>
      </c>
    </row>
    <row r="107" spans="1:8" x14ac:dyDescent="0.2">
      <c r="A107" s="30"/>
      <c r="B107" s="354" t="s">
        <v>48</v>
      </c>
      <c r="C107" s="355"/>
      <c r="D107" s="29">
        <v>0</v>
      </c>
      <c r="E107" s="29">
        <v>0</v>
      </c>
      <c r="F107" s="29">
        <v>3</v>
      </c>
      <c r="G107" s="28"/>
      <c r="H107" s="29">
        <v>0</v>
      </c>
    </row>
    <row r="108" spans="1:8" x14ac:dyDescent="0.2">
      <c r="A108" s="30"/>
      <c r="B108" s="354" t="s">
        <v>262</v>
      </c>
      <c r="C108" s="355"/>
      <c r="D108" s="29">
        <v>0</v>
      </c>
      <c r="E108" s="29">
        <v>0</v>
      </c>
      <c r="F108" s="29">
        <v>6</v>
      </c>
      <c r="G108" s="28"/>
      <c r="H108" s="29">
        <v>1</v>
      </c>
    </row>
    <row r="109" spans="1:8" x14ac:dyDescent="0.2">
      <c r="A109" s="30"/>
      <c r="B109" s="354" t="s">
        <v>263</v>
      </c>
      <c r="C109" s="355"/>
      <c r="D109" s="29">
        <v>0</v>
      </c>
      <c r="E109" s="29">
        <v>0</v>
      </c>
      <c r="F109" s="29">
        <v>9</v>
      </c>
      <c r="G109" s="28"/>
      <c r="H109" s="29">
        <v>2</v>
      </c>
    </row>
    <row r="110" spans="1:8" x14ac:dyDescent="0.2">
      <c r="A110" s="177"/>
      <c r="B110" s="354" t="s">
        <v>286</v>
      </c>
      <c r="C110" s="355"/>
      <c r="D110" s="29">
        <v>0</v>
      </c>
      <c r="E110" s="29">
        <v>0</v>
      </c>
      <c r="F110" s="29">
        <v>4</v>
      </c>
      <c r="G110" s="28"/>
      <c r="H110" s="29">
        <v>0</v>
      </c>
    </row>
    <row r="111" spans="1:8" x14ac:dyDescent="0.2">
      <c r="A111" s="30"/>
      <c r="B111" s="354" t="s">
        <v>100</v>
      </c>
      <c r="C111" s="355"/>
      <c r="D111" s="29">
        <v>0</v>
      </c>
      <c r="E111" s="29">
        <v>0</v>
      </c>
      <c r="F111" s="29">
        <v>27</v>
      </c>
      <c r="G111" s="28"/>
      <c r="H111" s="29">
        <v>0</v>
      </c>
    </row>
    <row r="112" spans="1:8" x14ac:dyDescent="0.2">
      <c r="A112" s="30"/>
      <c r="B112" s="354" t="s">
        <v>101</v>
      </c>
      <c r="C112" s="355"/>
      <c r="D112" s="29">
        <v>0</v>
      </c>
      <c r="E112" s="29">
        <v>0</v>
      </c>
      <c r="F112" s="29">
        <v>249</v>
      </c>
      <c r="G112" s="28"/>
      <c r="H112" s="29">
        <v>4</v>
      </c>
    </row>
    <row r="113" spans="1:8" x14ac:dyDescent="0.2">
      <c r="A113" s="30"/>
      <c r="B113" s="354" t="s">
        <v>102</v>
      </c>
      <c r="C113" s="355"/>
      <c r="D113" s="29">
        <v>0</v>
      </c>
      <c r="E113" s="29">
        <v>0</v>
      </c>
      <c r="F113" s="29">
        <v>13</v>
      </c>
      <c r="G113" s="28"/>
      <c r="H113" s="29">
        <v>0</v>
      </c>
    </row>
    <row r="114" spans="1:8" x14ac:dyDescent="0.2">
      <c r="A114" s="30"/>
      <c r="B114" s="354" t="s">
        <v>103</v>
      </c>
      <c r="C114" s="355"/>
      <c r="D114" s="29">
        <v>0</v>
      </c>
      <c r="E114" s="29">
        <v>0</v>
      </c>
      <c r="F114" s="29">
        <v>2</v>
      </c>
      <c r="G114" s="28"/>
      <c r="H114" s="29">
        <v>1</v>
      </c>
    </row>
    <row r="115" spans="1:8" x14ac:dyDescent="0.2">
      <c r="A115" s="30"/>
      <c r="B115" s="354" t="s">
        <v>46</v>
      </c>
      <c r="C115" s="355"/>
      <c r="D115" s="29">
        <v>0</v>
      </c>
      <c r="E115" s="29">
        <v>0</v>
      </c>
      <c r="F115" s="29">
        <v>20</v>
      </c>
      <c r="G115" s="28"/>
      <c r="H115" s="29">
        <v>0</v>
      </c>
    </row>
    <row r="116" spans="1:8" x14ac:dyDescent="0.2">
      <c r="A116" s="30"/>
      <c r="B116" s="354" t="s">
        <v>104</v>
      </c>
      <c r="C116" s="355"/>
      <c r="D116" s="29">
        <v>0</v>
      </c>
      <c r="E116" s="29">
        <v>0</v>
      </c>
      <c r="F116" s="29">
        <v>47</v>
      </c>
      <c r="G116" s="28"/>
      <c r="H116" s="29">
        <v>9</v>
      </c>
    </row>
    <row r="117" spans="1:8" x14ac:dyDescent="0.2">
      <c r="A117" s="30"/>
      <c r="B117" s="354" t="s">
        <v>371</v>
      </c>
      <c r="C117" s="355"/>
      <c r="D117" s="29">
        <v>0</v>
      </c>
      <c r="E117" s="29">
        <v>0</v>
      </c>
      <c r="F117" s="29">
        <v>1</v>
      </c>
      <c r="G117" s="28"/>
      <c r="H117" s="29">
        <v>1</v>
      </c>
    </row>
    <row r="118" spans="1:8" x14ac:dyDescent="0.2">
      <c r="A118" s="30"/>
      <c r="B118" s="354" t="s">
        <v>372</v>
      </c>
      <c r="C118" s="355"/>
      <c r="D118" s="29">
        <v>0</v>
      </c>
      <c r="E118" s="29">
        <v>0</v>
      </c>
      <c r="F118" s="29">
        <v>1</v>
      </c>
      <c r="G118" s="28"/>
      <c r="H118" s="29">
        <v>0</v>
      </c>
    </row>
    <row r="119" spans="1:8" x14ac:dyDescent="0.2">
      <c r="A119" s="30"/>
      <c r="B119" s="354" t="s">
        <v>105</v>
      </c>
      <c r="C119" s="355"/>
      <c r="D119" s="29">
        <v>0</v>
      </c>
      <c r="E119" s="29">
        <v>0</v>
      </c>
      <c r="F119" s="29">
        <v>9</v>
      </c>
      <c r="G119" s="28"/>
      <c r="H119" s="29">
        <v>0</v>
      </c>
    </row>
    <row r="120" spans="1:8" x14ac:dyDescent="0.2">
      <c r="A120" s="30"/>
      <c r="B120" s="354" t="s">
        <v>49</v>
      </c>
      <c r="C120" s="355"/>
      <c r="D120" s="29">
        <v>0</v>
      </c>
      <c r="E120" s="29">
        <v>0</v>
      </c>
      <c r="F120" s="29">
        <v>1</v>
      </c>
      <c r="G120" s="28"/>
      <c r="H120" s="29">
        <v>0</v>
      </c>
    </row>
    <row r="121" spans="1:8" x14ac:dyDescent="0.2">
      <c r="A121" s="30"/>
      <c r="B121" s="354" t="s">
        <v>106</v>
      </c>
      <c r="C121" s="355"/>
      <c r="D121" s="29">
        <v>0</v>
      </c>
      <c r="E121" s="29">
        <v>0</v>
      </c>
      <c r="F121" s="29">
        <v>3</v>
      </c>
      <c r="G121" s="28"/>
      <c r="H121" s="29">
        <v>0</v>
      </c>
    </row>
    <row r="122" spans="1:8" x14ac:dyDescent="0.2">
      <c r="A122" s="30"/>
      <c r="B122" s="354" t="s">
        <v>107</v>
      </c>
      <c r="C122" s="355"/>
      <c r="D122" s="29">
        <v>0</v>
      </c>
      <c r="E122" s="29">
        <v>0</v>
      </c>
      <c r="F122" s="29">
        <v>115</v>
      </c>
      <c r="G122" s="28"/>
      <c r="H122" s="29">
        <v>3</v>
      </c>
    </row>
    <row r="123" spans="1:8" x14ac:dyDescent="0.2">
      <c r="A123" s="30"/>
      <c r="B123" s="354" t="s">
        <v>108</v>
      </c>
      <c r="C123" s="355"/>
      <c r="D123" s="29">
        <v>0</v>
      </c>
      <c r="E123" s="29">
        <v>0</v>
      </c>
      <c r="F123" s="29">
        <v>53</v>
      </c>
      <c r="G123" s="28"/>
      <c r="H123" s="29">
        <v>3</v>
      </c>
    </row>
    <row r="124" spans="1:8" x14ac:dyDescent="0.2">
      <c r="A124" s="30"/>
      <c r="B124" s="354" t="s">
        <v>253</v>
      </c>
      <c r="C124" s="355"/>
      <c r="D124" s="29">
        <v>0</v>
      </c>
      <c r="E124" s="29">
        <v>0</v>
      </c>
      <c r="F124" s="29">
        <v>5</v>
      </c>
      <c r="G124" s="28"/>
      <c r="H124" s="29">
        <v>0</v>
      </c>
    </row>
    <row r="125" spans="1:8" x14ac:dyDescent="0.2">
      <c r="A125" s="30"/>
      <c r="B125" s="354" t="s">
        <v>287</v>
      </c>
      <c r="C125" s="355"/>
      <c r="D125" s="29">
        <v>0</v>
      </c>
      <c r="E125" s="29">
        <v>0</v>
      </c>
      <c r="F125" s="29">
        <v>3</v>
      </c>
      <c r="G125" s="28"/>
      <c r="H125" s="29">
        <v>0</v>
      </c>
    </row>
    <row r="126" spans="1:8" x14ac:dyDescent="0.2">
      <c r="A126" s="30"/>
      <c r="B126" s="354" t="s">
        <v>319</v>
      </c>
      <c r="C126" s="355"/>
      <c r="D126" s="29">
        <v>0</v>
      </c>
      <c r="E126" s="29">
        <v>0</v>
      </c>
      <c r="F126" s="29">
        <v>1</v>
      </c>
      <c r="G126" s="28"/>
      <c r="H126" s="29">
        <v>0</v>
      </c>
    </row>
    <row r="127" spans="1:8" x14ac:dyDescent="0.2">
      <c r="A127" s="30"/>
      <c r="B127" s="388" t="s">
        <v>373</v>
      </c>
      <c r="C127" s="355"/>
      <c r="D127" s="29">
        <v>0</v>
      </c>
      <c r="E127" s="29">
        <v>0</v>
      </c>
      <c r="F127" s="29">
        <v>1</v>
      </c>
      <c r="G127" s="28"/>
      <c r="H127" s="29">
        <v>0</v>
      </c>
    </row>
    <row r="128" spans="1:8" x14ac:dyDescent="0.2">
      <c r="A128" s="30"/>
      <c r="B128" s="354" t="s">
        <v>254</v>
      </c>
      <c r="C128" s="355"/>
      <c r="D128" s="29">
        <v>0</v>
      </c>
      <c r="E128" s="29">
        <v>0</v>
      </c>
      <c r="F128" s="29">
        <v>12</v>
      </c>
      <c r="G128" s="28"/>
      <c r="H128" s="29">
        <v>1</v>
      </c>
    </row>
    <row r="129" spans="1:10" x14ac:dyDescent="0.2">
      <c r="A129" s="30"/>
      <c r="B129" s="354" t="s">
        <v>109</v>
      </c>
      <c r="C129" s="355"/>
      <c r="D129" s="29">
        <v>0</v>
      </c>
      <c r="E129" s="29">
        <v>0</v>
      </c>
      <c r="F129" s="29">
        <v>2</v>
      </c>
      <c r="G129" s="28"/>
      <c r="H129" s="29">
        <v>1</v>
      </c>
    </row>
    <row r="130" spans="1:10" x14ac:dyDescent="0.2">
      <c r="A130" s="30"/>
      <c r="B130" s="354" t="s">
        <v>110</v>
      </c>
      <c r="C130" s="355"/>
      <c r="D130" s="29">
        <v>0</v>
      </c>
      <c r="E130" s="29">
        <v>0</v>
      </c>
      <c r="F130" s="29">
        <v>3</v>
      </c>
      <c r="G130" s="28"/>
      <c r="H130" s="29">
        <v>0</v>
      </c>
      <c r="J130" s="369" t="s">
        <v>310</v>
      </c>
    </row>
    <row r="131" spans="1:10" ht="38.25" customHeight="1" x14ac:dyDescent="0.2">
      <c r="A131" s="387" t="s">
        <v>376</v>
      </c>
      <c r="B131" s="66"/>
      <c r="C131" s="66"/>
      <c r="D131" s="66"/>
      <c r="E131" s="66"/>
      <c r="F131" s="66"/>
      <c r="G131" s="66"/>
      <c r="H131" s="66"/>
    </row>
    <row r="132" spans="1:10" x14ac:dyDescent="0.2">
      <c r="A132" s="666" t="s">
        <v>66</v>
      </c>
      <c r="B132" s="666"/>
      <c r="C132" s="666"/>
      <c r="D132" s="666"/>
      <c r="E132" s="666"/>
      <c r="F132" s="666"/>
      <c r="G132" s="666"/>
      <c r="H132" s="666"/>
    </row>
    <row r="133" spans="1:10" ht="51" x14ac:dyDescent="0.2">
      <c r="A133" s="23" t="s">
        <v>67</v>
      </c>
      <c r="B133" s="466" t="s">
        <v>68</v>
      </c>
      <c r="C133" s="469" t="s">
        <v>63</v>
      </c>
      <c r="D133" s="24" t="s">
        <v>65</v>
      </c>
      <c r="E133" s="25"/>
      <c r="F133" s="26"/>
      <c r="G133" s="667" t="s">
        <v>176</v>
      </c>
      <c r="H133" s="670" t="s">
        <v>282</v>
      </c>
    </row>
    <row r="134" spans="1:10" x14ac:dyDescent="0.2">
      <c r="A134" s="27"/>
      <c r="B134" s="467"/>
      <c r="C134" s="470"/>
      <c r="D134" s="670" t="s">
        <v>172</v>
      </c>
      <c r="E134" s="673" t="s">
        <v>38</v>
      </c>
      <c r="F134" s="670" t="s">
        <v>173</v>
      </c>
      <c r="G134" s="668"/>
      <c r="H134" s="671"/>
    </row>
    <row r="135" spans="1:10" x14ac:dyDescent="0.2">
      <c r="A135" s="27"/>
      <c r="B135" s="468"/>
      <c r="C135" s="471"/>
      <c r="D135" s="672"/>
      <c r="E135" s="674"/>
      <c r="F135" s="672"/>
      <c r="G135" s="669"/>
      <c r="H135" s="672"/>
    </row>
    <row r="136" spans="1:10" x14ac:dyDescent="0.2">
      <c r="A136" s="30"/>
      <c r="B136" s="354" t="s">
        <v>264</v>
      </c>
      <c r="C136" s="355"/>
      <c r="D136" s="29">
        <v>0</v>
      </c>
      <c r="E136" s="29">
        <v>0</v>
      </c>
      <c r="F136" s="29">
        <v>8</v>
      </c>
      <c r="G136" s="28"/>
      <c r="H136" s="29">
        <v>0</v>
      </c>
    </row>
    <row r="137" spans="1:10" x14ac:dyDescent="0.2">
      <c r="A137" s="30"/>
      <c r="B137" s="388" t="s">
        <v>323</v>
      </c>
      <c r="C137" s="355"/>
      <c r="D137" s="29">
        <v>1</v>
      </c>
      <c r="E137" s="29">
        <v>0</v>
      </c>
      <c r="F137" s="29">
        <v>0</v>
      </c>
      <c r="G137" s="28"/>
      <c r="H137" s="29">
        <v>0</v>
      </c>
    </row>
    <row r="138" spans="1:10" x14ac:dyDescent="0.2">
      <c r="A138" s="30"/>
      <c r="B138" s="388" t="s">
        <v>43</v>
      </c>
      <c r="C138" s="355"/>
      <c r="D138" s="29">
        <v>1</v>
      </c>
      <c r="E138" s="29">
        <v>0</v>
      </c>
      <c r="F138" s="29">
        <v>0</v>
      </c>
      <c r="G138" s="28"/>
      <c r="H138" s="29">
        <v>0</v>
      </c>
    </row>
    <row r="139" spans="1:10" x14ac:dyDescent="0.2">
      <c r="A139" s="30"/>
      <c r="B139" s="388" t="s">
        <v>111</v>
      </c>
      <c r="C139" s="355"/>
      <c r="D139" s="29">
        <v>1</v>
      </c>
      <c r="E139" s="29">
        <v>1</v>
      </c>
      <c r="F139" s="29">
        <v>0</v>
      </c>
      <c r="G139" s="28"/>
      <c r="H139" s="29">
        <v>0</v>
      </c>
    </row>
    <row r="140" spans="1:10" x14ac:dyDescent="0.2">
      <c r="A140" s="30"/>
      <c r="B140" s="388" t="s">
        <v>295</v>
      </c>
      <c r="C140" s="355"/>
      <c r="D140" s="29">
        <v>1</v>
      </c>
      <c r="E140" s="29">
        <v>2</v>
      </c>
      <c r="F140" s="29">
        <v>0</v>
      </c>
      <c r="G140" s="28"/>
      <c r="H140" s="29">
        <v>0</v>
      </c>
    </row>
    <row r="141" spans="1:10" x14ac:dyDescent="0.2">
      <c r="A141" s="30"/>
      <c r="B141" s="388" t="s">
        <v>265</v>
      </c>
      <c r="C141" s="355"/>
      <c r="D141" s="29">
        <v>2</v>
      </c>
      <c r="E141" s="29">
        <v>0</v>
      </c>
      <c r="F141" s="29">
        <v>0</v>
      </c>
      <c r="G141" s="28"/>
      <c r="H141" s="29">
        <v>0</v>
      </c>
    </row>
    <row r="142" spans="1:10" x14ac:dyDescent="0.2">
      <c r="A142" s="30"/>
      <c r="B142" s="388" t="s">
        <v>112</v>
      </c>
      <c r="C142" s="355"/>
      <c r="D142" s="29">
        <v>260</v>
      </c>
      <c r="E142" s="29">
        <v>269</v>
      </c>
      <c r="F142" s="29">
        <v>0</v>
      </c>
      <c r="G142" s="28"/>
      <c r="H142" s="29">
        <v>0</v>
      </c>
    </row>
    <row r="143" spans="1:10" x14ac:dyDescent="0.2">
      <c r="A143" s="30"/>
      <c r="B143" s="388" t="s">
        <v>113</v>
      </c>
      <c r="C143" s="355"/>
      <c r="D143" s="29">
        <v>6</v>
      </c>
      <c r="E143" s="29">
        <v>1</v>
      </c>
      <c r="F143" s="29">
        <v>0</v>
      </c>
      <c r="G143" s="28"/>
      <c r="H143" s="29">
        <v>0</v>
      </c>
    </row>
    <row r="144" spans="1:10" x14ac:dyDescent="0.2">
      <c r="A144" s="30"/>
      <c r="B144" s="388" t="s">
        <v>322</v>
      </c>
      <c r="C144" s="355"/>
      <c r="D144" s="29">
        <v>30</v>
      </c>
      <c r="E144" s="29">
        <v>3</v>
      </c>
      <c r="F144" s="29">
        <v>0</v>
      </c>
      <c r="G144" s="28"/>
      <c r="H144" s="29">
        <v>0</v>
      </c>
    </row>
    <row r="145" spans="1:8" x14ac:dyDescent="0.2">
      <c r="A145" s="30"/>
      <c r="B145" s="388" t="s">
        <v>320</v>
      </c>
      <c r="C145" s="355"/>
      <c r="D145" s="29">
        <v>1</v>
      </c>
      <c r="E145" s="29">
        <v>0</v>
      </c>
      <c r="F145" s="29">
        <v>0</v>
      </c>
      <c r="G145" s="28"/>
      <c r="H145" s="29">
        <v>0</v>
      </c>
    </row>
    <row r="146" spans="1:8" x14ac:dyDescent="0.2">
      <c r="A146" s="30"/>
      <c r="B146" s="388" t="s">
        <v>114</v>
      </c>
      <c r="C146" s="355"/>
      <c r="D146" s="29">
        <v>3</v>
      </c>
      <c r="E146" s="29">
        <v>0</v>
      </c>
      <c r="F146" s="29">
        <v>0</v>
      </c>
      <c r="G146" s="28"/>
      <c r="H146" s="29">
        <v>0</v>
      </c>
    </row>
    <row r="147" spans="1:8" x14ac:dyDescent="0.2">
      <c r="A147" s="30"/>
      <c r="B147" s="388" t="s">
        <v>296</v>
      </c>
      <c r="C147" s="355"/>
      <c r="D147" s="29">
        <v>1</v>
      </c>
      <c r="E147" s="29">
        <v>1</v>
      </c>
      <c r="F147" s="29">
        <v>0</v>
      </c>
      <c r="G147" s="28"/>
      <c r="H147" s="29">
        <v>0</v>
      </c>
    </row>
    <row r="148" spans="1:8" x14ac:dyDescent="0.2">
      <c r="A148" s="30"/>
      <c r="B148" s="388" t="s">
        <v>316</v>
      </c>
      <c r="C148" s="355"/>
      <c r="D148" s="29">
        <v>3</v>
      </c>
      <c r="E148" s="29">
        <v>0</v>
      </c>
      <c r="F148" s="29">
        <v>0</v>
      </c>
      <c r="G148" s="28"/>
      <c r="H148" s="29">
        <v>0</v>
      </c>
    </row>
    <row r="149" spans="1:8" x14ac:dyDescent="0.2">
      <c r="A149" s="30"/>
      <c r="B149" s="354" t="s">
        <v>115</v>
      </c>
      <c r="C149" s="355"/>
      <c r="D149" s="29">
        <v>1</v>
      </c>
      <c r="E149" s="29">
        <v>0</v>
      </c>
      <c r="F149" s="29">
        <v>0</v>
      </c>
      <c r="G149" s="28"/>
      <c r="H149" s="29">
        <v>0</v>
      </c>
    </row>
    <row r="150" spans="1:8" x14ac:dyDescent="0.2">
      <c r="A150" s="30"/>
      <c r="B150" s="354" t="s">
        <v>288</v>
      </c>
      <c r="C150" s="355"/>
      <c r="D150" s="29">
        <v>1</v>
      </c>
      <c r="E150" s="29">
        <v>0</v>
      </c>
      <c r="F150" s="29">
        <v>0</v>
      </c>
      <c r="G150" s="28"/>
      <c r="H150" s="29">
        <v>0</v>
      </c>
    </row>
    <row r="151" spans="1:8" x14ac:dyDescent="0.2">
      <c r="A151" s="30"/>
      <c r="B151" s="354" t="s">
        <v>374</v>
      </c>
      <c r="C151" s="355"/>
      <c r="D151" s="29">
        <v>1</v>
      </c>
      <c r="E151" s="29">
        <v>0</v>
      </c>
      <c r="F151" s="29">
        <v>0</v>
      </c>
      <c r="G151" s="28"/>
      <c r="H151" s="29">
        <v>0</v>
      </c>
    </row>
    <row r="152" spans="1:8" x14ac:dyDescent="0.2">
      <c r="A152" s="30"/>
      <c r="B152" s="354" t="s">
        <v>266</v>
      </c>
      <c r="C152" s="355"/>
      <c r="D152" s="29">
        <v>4</v>
      </c>
      <c r="E152" s="29">
        <v>0</v>
      </c>
      <c r="F152" s="29">
        <v>0</v>
      </c>
      <c r="G152" s="28"/>
      <c r="H152" s="29">
        <v>0</v>
      </c>
    </row>
    <row r="153" spans="1:8" x14ac:dyDescent="0.2">
      <c r="A153" s="30"/>
      <c r="B153" s="354" t="s">
        <v>289</v>
      </c>
      <c r="C153" s="355"/>
      <c r="D153" s="29">
        <v>7</v>
      </c>
      <c r="E153" s="29">
        <v>1</v>
      </c>
      <c r="F153" s="29">
        <v>0</v>
      </c>
      <c r="G153" s="28"/>
      <c r="H153" s="29">
        <v>0</v>
      </c>
    </row>
    <row r="154" spans="1:8" x14ac:dyDescent="0.2">
      <c r="A154" s="30"/>
      <c r="B154" s="354" t="s">
        <v>131</v>
      </c>
      <c r="C154" s="355"/>
      <c r="D154" s="29">
        <v>1</v>
      </c>
      <c r="E154" s="29">
        <v>1</v>
      </c>
      <c r="F154" s="29">
        <v>0</v>
      </c>
      <c r="G154" s="28"/>
      <c r="H154" s="29">
        <v>0</v>
      </c>
    </row>
    <row r="155" spans="1:8" x14ac:dyDescent="0.2">
      <c r="A155" s="30"/>
      <c r="B155" s="354" t="s">
        <v>117</v>
      </c>
      <c r="C155" s="355"/>
      <c r="D155" s="29">
        <v>14</v>
      </c>
      <c r="E155" s="29">
        <v>3</v>
      </c>
      <c r="F155" s="29">
        <v>0</v>
      </c>
      <c r="G155" s="28"/>
      <c r="H155" s="29">
        <v>0</v>
      </c>
    </row>
    <row r="156" spans="1:8" x14ac:dyDescent="0.2">
      <c r="A156" s="30"/>
      <c r="B156" s="354" t="s">
        <v>267</v>
      </c>
      <c r="C156" s="355"/>
      <c r="D156" s="29">
        <v>2</v>
      </c>
      <c r="E156" s="29">
        <v>0</v>
      </c>
      <c r="F156" s="29">
        <v>0</v>
      </c>
      <c r="G156" s="28"/>
      <c r="H156" s="29">
        <v>0</v>
      </c>
    </row>
    <row r="157" spans="1:8" x14ac:dyDescent="0.2">
      <c r="A157" s="30"/>
      <c r="B157" s="354" t="s">
        <v>118</v>
      </c>
      <c r="C157" s="355"/>
      <c r="D157" s="29">
        <v>14</v>
      </c>
      <c r="E157" s="29">
        <v>27</v>
      </c>
      <c r="F157" s="29">
        <v>0</v>
      </c>
      <c r="G157" s="28"/>
      <c r="H157" s="29">
        <v>0</v>
      </c>
    </row>
    <row r="158" spans="1:8" x14ac:dyDescent="0.2">
      <c r="A158" s="30"/>
      <c r="B158" s="354" t="s">
        <v>255</v>
      </c>
      <c r="C158" s="355"/>
      <c r="D158" s="29">
        <v>395</v>
      </c>
      <c r="E158" s="29">
        <v>153</v>
      </c>
      <c r="F158" s="29">
        <v>0</v>
      </c>
      <c r="G158" s="28"/>
      <c r="H158" s="29">
        <v>0</v>
      </c>
    </row>
    <row r="159" spans="1:8" x14ac:dyDescent="0.2">
      <c r="A159" s="30"/>
      <c r="B159" s="354" t="s">
        <v>279</v>
      </c>
      <c r="C159" s="355"/>
      <c r="D159" s="29">
        <v>162</v>
      </c>
      <c r="E159" s="29">
        <v>168</v>
      </c>
      <c r="F159" s="29">
        <v>0</v>
      </c>
      <c r="G159" s="28"/>
      <c r="H159" s="29">
        <v>0</v>
      </c>
    </row>
    <row r="160" spans="1:8" x14ac:dyDescent="0.2">
      <c r="A160" s="30"/>
      <c r="B160" s="354" t="s">
        <v>284</v>
      </c>
      <c r="C160" s="355"/>
      <c r="D160" s="29">
        <v>220</v>
      </c>
      <c r="E160" s="29">
        <v>63</v>
      </c>
      <c r="F160" s="29">
        <v>0</v>
      </c>
      <c r="G160" s="28"/>
      <c r="H160" s="29">
        <v>0</v>
      </c>
    </row>
    <row r="161" spans="1:8" x14ac:dyDescent="0.2">
      <c r="A161" s="30"/>
      <c r="B161" s="354" t="s">
        <v>268</v>
      </c>
      <c r="C161" s="355"/>
      <c r="D161" s="29">
        <v>4</v>
      </c>
      <c r="E161" s="29">
        <v>1</v>
      </c>
      <c r="F161" s="29">
        <v>0</v>
      </c>
      <c r="G161" s="28"/>
      <c r="H161" s="29">
        <v>0</v>
      </c>
    </row>
    <row r="162" spans="1:8" x14ac:dyDescent="0.2">
      <c r="A162" s="177"/>
      <c r="B162" s="354" t="s">
        <v>269</v>
      </c>
      <c r="C162" s="355"/>
      <c r="D162" s="29">
        <v>3</v>
      </c>
      <c r="E162" s="29">
        <v>0</v>
      </c>
      <c r="F162" s="29">
        <v>0</v>
      </c>
      <c r="G162" s="28"/>
      <c r="H162" s="29">
        <v>0</v>
      </c>
    </row>
    <row r="163" spans="1:8" x14ac:dyDescent="0.2">
      <c r="A163" s="30"/>
      <c r="B163" s="354" t="s">
        <v>270</v>
      </c>
      <c r="C163" s="355"/>
      <c r="D163" s="29">
        <v>1</v>
      </c>
      <c r="E163" s="29">
        <v>1</v>
      </c>
      <c r="F163" s="29">
        <v>0</v>
      </c>
      <c r="G163" s="28"/>
      <c r="H163" s="29">
        <v>0</v>
      </c>
    </row>
    <row r="164" spans="1:8" x14ac:dyDescent="0.2">
      <c r="A164" s="30"/>
      <c r="B164" s="354" t="s">
        <v>271</v>
      </c>
      <c r="C164" s="355"/>
      <c r="D164" s="29">
        <v>18</v>
      </c>
      <c r="E164" s="29">
        <v>6</v>
      </c>
      <c r="F164" s="29">
        <v>0</v>
      </c>
      <c r="G164" s="28"/>
      <c r="H164" s="29">
        <v>0</v>
      </c>
    </row>
    <row r="165" spans="1:8" x14ac:dyDescent="0.2">
      <c r="A165" s="30"/>
      <c r="B165" s="354" t="s">
        <v>290</v>
      </c>
      <c r="C165" s="355"/>
      <c r="D165" s="29">
        <v>5</v>
      </c>
      <c r="E165" s="29">
        <v>2</v>
      </c>
      <c r="F165" s="29">
        <v>0</v>
      </c>
      <c r="G165" s="28"/>
      <c r="H165" s="29">
        <v>0</v>
      </c>
    </row>
    <row r="166" spans="1:8" x14ac:dyDescent="0.2">
      <c r="A166" s="30"/>
      <c r="B166" s="354" t="s">
        <v>272</v>
      </c>
      <c r="C166" s="355"/>
      <c r="D166" s="29">
        <v>4</v>
      </c>
      <c r="E166" s="29">
        <v>4</v>
      </c>
      <c r="F166" s="29">
        <v>0</v>
      </c>
      <c r="G166" s="28"/>
      <c r="H166" s="29">
        <v>0</v>
      </c>
    </row>
    <row r="167" spans="1:8" x14ac:dyDescent="0.2">
      <c r="A167" s="30"/>
      <c r="B167" s="354" t="s">
        <v>321</v>
      </c>
      <c r="C167" s="355"/>
      <c r="D167" s="29">
        <v>4</v>
      </c>
      <c r="E167" s="29">
        <v>0</v>
      </c>
      <c r="F167" s="29">
        <v>0</v>
      </c>
      <c r="G167" s="28"/>
      <c r="H167" s="29">
        <v>0</v>
      </c>
    </row>
    <row r="168" spans="1:8" x14ac:dyDescent="0.2">
      <c r="A168" s="30"/>
      <c r="B168" s="354" t="s">
        <v>375</v>
      </c>
      <c r="C168" s="355"/>
      <c r="D168" s="29">
        <v>2</v>
      </c>
      <c r="E168" s="29">
        <v>0</v>
      </c>
      <c r="F168" s="29">
        <v>0</v>
      </c>
      <c r="G168" s="28"/>
      <c r="H168" s="29">
        <v>0</v>
      </c>
    </row>
    <row r="169" spans="1:8" x14ac:dyDescent="0.2">
      <c r="A169" s="30"/>
      <c r="B169" s="354" t="s">
        <v>119</v>
      </c>
      <c r="C169" s="355"/>
      <c r="D169" s="29">
        <v>4</v>
      </c>
      <c r="E169" s="29">
        <v>0</v>
      </c>
      <c r="F169" s="29">
        <v>0</v>
      </c>
      <c r="G169" s="28"/>
      <c r="H169" s="29">
        <v>0</v>
      </c>
    </row>
    <row r="170" spans="1:8" x14ac:dyDescent="0.2">
      <c r="A170" s="30"/>
      <c r="B170" s="354" t="s">
        <v>291</v>
      </c>
      <c r="C170" s="355"/>
      <c r="D170" s="29">
        <v>1</v>
      </c>
      <c r="E170" s="29">
        <v>0</v>
      </c>
      <c r="F170" s="29">
        <v>0</v>
      </c>
      <c r="G170" s="28"/>
      <c r="H170" s="29">
        <v>0</v>
      </c>
    </row>
    <row r="171" spans="1:8" x14ac:dyDescent="0.2">
      <c r="A171" s="30"/>
      <c r="B171" s="354" t="s">
        <v>120</v>
      </c>
      <c r="C171" s="355"/>
      <c r="D171" s="29">
        <v>3</v>
      </c>
      <c r="E171" s="29">
        <v>1</v>
      </c>
      <c r="F171" s="29">
        <v>0</v>
      </c>
      <c r="G171" s="28"/>
      <c r="H171" s="29">
        <v>0</v>
      </c>
    </row>
    <row r="172" spans="1:8" x14ac:dyDescent="0.2">
      <c r="A172" s="177"/>
      <c r="B172" s="354" t="s">
        <v>121</v>
      </c>
      <c r="C172" s="355"/>
      <c r="D172" s="29">
        <v>2</v>
      </c>
      <c r="E172" s="29">
        <v>0</v>
      </c>
      <c r="F172" s="29">
        <v>0</v>
      </c>
      <c r="G172" s="28"/>
      <c r="H172" s="29">
        <v>0</v>
      </c>
    </row>
    <row r="173" spans="1:8" x14ac:dyDescent="0.2">
      <c r="A173" s="30"/>
      <c r="B173" s="354" t="s">
        <v>273</v>
      </c>
      <c r="C173" s="355"/>
      <c r="D173" s="29">
        <v>1</v>
      </c>
      <c r="E173" s="29">
        <v>1</v>
      </c>
      <c r="F173" s="29">
        <v>0</v>
      </c>
      <c r="G173" s="28"/>
      <c r="H173" s="29">
        <v>0</v>
      </c>
    </row>
    <row r="174" spans="1:8" x14ac:dyDescent="0.2">
      <c r="A174" s="30"/>
      <c r="B174" s="354" t="s">
        <v>274</v>
      </c>
      <c r="C174" s="355"/>
      <c r="D174" s="29">
        <v>102</v>
      </c>
      <c r="E174" s="29">
        <v>83</v>
      </c>
      <c r="F174" s="29">
        <v>0</v>
      </c>
      <c r="G174" s="28"/>
      <c r="H174" s="29">
        <v>0</v>
      </c>
    </row>
    <row r="175" spans="1:8" x14ac:dyDescent="0.2">
      <c r="A175" s="177"/>
      <c r="B175" s="354" t="s">
        <v>122</v>
      </c>
      <c r="C175" s="355"/>
      <c r="D175" s="29">
        <v>2</v>
      </c>
      <c r="E175" s="29">
        <v>0</v>
      </c>
      <c r="F175" s="29">
        <v>0</v>
      </c>
      <c r="G175" s="28"/>
      <c r="H175" s="29">
        <v>0</v>
      </c>
    </row>
    <row r="176" spans="1:8" x14ac:dyDescent="0.2">
      <c r="A176" s="30"/>
      <c r="B176" s="354" t="s">
        <v>123</v>
      </c>
      <c r="C176" s="355"/>
      <c r="D176" s="29">
        <v>2</v>
      </c>
      <c r="E176" s="29">
        <v>0</v>
      </c>
      <c r="F176" s="29">
        <v>0</v>
      </c>
      <c r="G176" s="28"/>
      <c r="H176" s="29">
        <v>0</v>
      </c>
    </row>
    <row r="177" spans="1:8" x14ac:dyDescent="0.2">
      <c r="A177" s="30"/>
      <c r="B177" s="354" t="s">
        <v>292</v>
      </c>
      <c r="C177" s="355"/>
      <c r="D177" s="29">
        <v>8</v>
      </c>
      <c r="E177" s="29">
        <v>2</v>
      </c>
      <c r="F177" s="29">
        <v>0</v>
      </c>
      <c r="G177" s="28"/>
      <c r="H177" s="29">
        <v>0</v>
      </c>
    </row>
    <row r="178" spans="1:8" x14ac:dyDescent="0.2">
      <c r="A178" s="30"/>
      <c r="B178" s="354" t="s">
        <v>293</v>
      </c>
      <c r="C178" s="355"/>
      <c r="D178" s="29">
        <v>4</v>
      </c>
      <c r="E178" s="29">
        <v>0</v>
      </c>
      <c r="F178" s="29">
        <v>0</v>
      </c>
      <c r="G178" s="28"/>
      <c r="H178" s="29">
        <v>0</v>
      </c>
    </row>
    <row r="179" spans="1:8" x14ac:dyDescent="0.2">
      <c r="A179" s="30"/>
      <c r="B179" s="354" t="s">
        <v>275</v>
      </c>
      <c r="C179" s="355"/>
      <c r="D179" s="29">
        <v>6</v>
      </c>
      <c r="E179" s="29">
        <v>2</v>
      </c>
      <c r="F179" s="29">
        <v>0</v>
      </c>
      <c r="G179" s="28"/>
      <c r="H179" s="29">
        <v>0</v>
      </c>
    </row>
    <row r="180" spans="1:8" x14ac:dyDescent="0.2">
      <c r="A180" s="30"/>
      <c r="B180" s="354" t="s">
        <v>124</v>
      </c>
      <c r="C180" s="355"/>
      <c r="D180" s="29">
        <v>2</v>
      </c>
      <c r="E180" s="29">
        <v>0</v>
      </c>
      <c r="F180" s="29">
        <v>0</v>
      </c>
      <c r="G180" s="28"/>
      <c r="H180" s="29">
        <v>0</v>
      </c>
    </row>
    <row r="181" spans="1:8" x14ac:dyDescent="0.2">
      <c r="A181" s="30"/>
      <c r="B181" s="354" t="s">
        <v>136</v>
      </c>
      <c r="C181" s="355"/>
      <c r="D181" s="29">
        <v>2</v>
      </c>
      <c r="E181" s="29">
        <v>0</v>
      </c>
      <c r="F181" s="29">
        <v>0</v>
      </c>
      <c r="G181" s="28"/>
      <c r="H181" s="29">
        <v>0</v>
      </c>
    </row>
    <row r="182" spans="1:8" x14ac:dyDescent="0.2">
      <c r="A182" s="30"/>
      <c r="B182" s="354" t="s">
        <v>125</v>
      </c>
      <c r="C182" s="355"/>
      <c r="D182" s="29">
        <v>1</v>
      </c>
      <c r="E182" s="29">
        <v>0</v>
      </c>
      <c r="F182" s="29">
        <v>0</v>
      </c>
      <c r="G182" s="28"/>
      <c r="H182" s="29">
        <v>0</v>
      </c>
    </row>
    <row r="183" spans="1:8" x14ac:dyDescent="0.2">
      <c r="A183" s="30"/>
      <c r="B183" s="354" t="s">
        <v>256</v>
      </c>
      <c r="C183" s="355"/>
      <c r="D183" s="29">
        <v>1</v>
      </c>
      <c r="E183" s="29">
        <v>0</v>
      </c>
      <c r="F183" s="29">
        <v>0</v>
      </c>
      <c r="G183" s="28"/>
      <c r="H183" s="29">
        <v>0</v>
      </c>
    </row>
    <row r="184" spans="1:8" x14ac:dyDescent="0.2">
      <c r="A184" s="30"/>
      <c r="B184" s="354" t="s">
        <v>276</v>
      </c>
      <c r="C184" s="355"/>
      <c r="D184" s="29">
        <v>1</v>
      </c>
      <c r="E184" s="29">
        <v>0</v>
      </c>
      <c r="F184" s="29">
        <v>0</v>
      </c>
      <c r="G184" s="28"/>
      <c r="H184" s="29">
        <v>0</v>
      </c>
    </row>
    <row r="185" spans="1:8" x14ac:dyDescent="0.2">
      <c r="A185" s="30"/>
      <c r="B185" s="354" t="s">
        <v>294</v>
      </c>
      <c r="C185" s="355"/>
      <c r="D185" s="29">
        <v>1</v>
      </c>
      <c r="E185" s="29">
        <v>0</v>
      </c>
      <c r="F185" s="29">
        <v>0</v>
      </c>
      <c r="G185" s="28"/>
      <c r="H185" s="29">
        <v>0</v>
      </c>
    </row>
    <row r="186" spans="1:8" x14ac:dyDescent="0.2">
      <c r="A186" s="30"/>
      <c r="B186" s="354" t="s">
        <v>277</v>
      </c>
      <c r="C186" s="355"/>
      <c r="D186" s="29">
        <v>9</v>
      </c>
      <c r="E186" s="29">
        <v>3</v>
      </c>
      <c r="F186" s="29">
        <v>0</v>
      </c>
      <c r="G186" s="28"/>
      <c r="H186" s="29">
        <v>0</v>
      </c>
    </row>
    <row r="187" spans="1:8" x14ac:dyDescent="0.2">
      <c r="A187" s="177"/>
      <c r="B187" s="354" t="s">
        <v>126</v>
      </c>
      <c r="C187" s="355"/>
      <c r="D187" s="29">
        <v>9</v>
      </c>
      <c r="E187" s="29">
        <v>8</v>
      </c>
      <c r="F187" s="29">
        <v>0</v>
      </c>
      <c r="G187" s="28"/>
      <c r="H187" s="29">
        <v>0</v>
      </c>
    </row>
    <row r="188" spans="1:8" x14ac:dyDescent="0.2">
      <c r="A188" s="30"/>
      <c r="B188" s="354" t="s">
        <v>127</v>
      </c>
      <c r="C188" s="355"/>
      <c r="D188" s="29">
        <v>10</v>
      </c>
      <c r="E188" s="29">
        <v>5</v>
      </c>
      <c r="F188" s="29">
        <v>0</v>
      </c>
      <c r="G188" s="28"/>
      <c r="H188" s="29">
        <v>0</v>
      </c>
    </row>
    <row r="189" spans="1:8" x14ac:dyDescent="0.2">
      <c r="A189" s="30"/>
      <c r="B189" s="354" t="s">
        <v>128</v>
      </c>
      <c r="C189" s="355"/>
      <c r="D189" s="29">
        <v>28</v>
      </c>
      <c r="E189" s="29">
        <v>9</v>
      </c>
      <c r="F189" s="29">
        <v>0</v>
      </c>
      <c r="G189" s="28"/>
      <c r="H189" s="29">
        <v>0</v>
      </c>
    </row>
    <row r="190" spans="1:8" x14ac:dyDescent="0.2">
      <c r="A190" s="30"/>
      <c r="B190" s="354" t="s">
        <v>278</v>
      </c>
      <c r="C190" s="355"/>
      <c r="D190" s="29">
        <v>1</v>
      </c>
      <c r="E190" s="29">
        <v>1</v>
      </c>
      <c r="F190" s="29">
        <v>0</v>
      </c>
      <c r="G190" s="28"/>
      <c r="H190" s="29">
        <v>0</v>
      </c>
    </row>
    <row r="191" spans="1:8" x14ac:dyDescent="0.2">
      <c r="A191" s="30"/>
      <c r="B191" s="354" t="s">
        <v>297</v>
      </c>
      <c r="C191" s="355"/>
      <c r="D191" s="29">
        <v>1</v>
      </c>
      <c r="E191" s="29">
        <v>0</v>
      </c>
      <c r="F191" s="29">
        <v>0</v>
      </c>
      <c r="G191" s="28"/>
      <c r="H191" s="29">
        <v>0</v>
      </c>
    </row>
    <row r="192" spans="1:8" x14ac:dyDescent="0.2">
      <c r="A192" s="177"/>
      <c r="B192" s="354" t="s">
        <v>317</v>
      </c>
      <c r="C192" s="355"/>
      <c r="D192" s="29">
        <v>0</v>
      </c>
      <c r="E192" s="29">
        <v>1</v>
      </c>
      <c r="F192" s="29">
        <v>0</v>
      </c>
      <c r="G192" s="28"/>
      <c r="H192" s="29">
        <v>0</v>
      </c>
    </row>
    <row r="193" spans="1:10" x14ac:dyDescent="0.2">
      <c r="A193" s="30"/>
      <c r="B193" s="455" t="s">
        <v>318</v>
      </c>
      <c r="C193" s="456"/>
      <c r="D193" s="29">
        <v>0</v>
      </c>
      <c r="E193" s="29">
        <v>1</v>
      </c>
      <c r="F193" s="29">
        <v>0</v>
      </c>
      <c r="G193" s="28"/>
      <c r="H193" s="29">
        <v>0</v>
      </c>
    </row>
    <row r="194" spans="1:10" x14ac:dyDescent="0.2">
      <c r="A194" s="177"/>
      <c r="B194" s="354" t="s">
        <v>116</v>
      </c>
      <c r="C194" s="355"/>
      <c r="D194" s="454">
        <v>0</v>
      </c>
      <c r="E194" s="29">
        <v>1</v>
      </c>
      <c r="F194" s="29">
        <v>0</v>
      </c>
      <c r="G194" s="28"/>
      <c r="H194" s="29">
        <v>0</v>
      </c>
    </row>
    <row r="195" spans="1:10" x14ac:dyDescent="0.2">
      <c r="A195" s="177"/>
      <c r="B195" s="457" t="s">
        <v>129</v>
      </c>
      <c r="C195" s="458"/>
      <c r="D195" s="454">
        <v>0</v>
      </c>
      <c r="E195" s="29">
        <v>1</v>
      </c>
      <c r="F195" s="29">
        <v>0</v>
      </c>
      <c r="G195" s="28"/>
      <c r="H195" s="29">
        <v>0</v>
      </c>
    </row>
    <row r="197" spans="1:10" x14ac:dyDescent="0.2">
      <c r="A197" s="663" t="s">
        <v>280</v>
      </c>
      <c r="B197" s="663"/>
      <c r="C197" s="663"/>
      <c r="D197" s="663"/>
      <c r="E197" s="663"/>
      <c r="F197" s="663"/>
      <c r="G197" s="663"/>
      <c r="H197" s="663"/>
      <c r="I197" s="663"/>
    </row>
    <row r="198" spans="1:10" ht="26.25" customHeight="1" x14ac:dyDescent="0.2">
      <c r="A198" s="664" t="s">
        <v>380</v>
      </c>
      <c r="B198" s="664"/>
      <c r="C198" s="664"/>
      <c r="D198" s="664"/>
      <c r="E198" s="664"/>
      <c r="F198" s="664"/>
      <c r="G198" s="664"/>
      <c r="H198" s="664"/>
      <c r="I198" s="664"/>
    </row>
    <row r="199" spans="1:10" x14ac:dyDescent="0.2">
      <c r="A199" s="665" t="s">
        <v>381</v>
      </c>
      <c r="B199" s="665"/>
      <c r="C199" s="665"/>
      <c r="D199" s="665"/>
      <c r="E199" s="665"/>
      <c r="F199" s="665"/>
      <c r="G199" s="665"/>
      <c r="H199" s="665"/>
      <c r="I199" s="665"/>
    </row>
    <row r="200" spans="1:10" x14ac:dyDescent="0.2">
      <c r="A200" s="665" t="s">
        <v>281</v>
      </c>
      <c r="B200" s="665"/>
      <c r="C200" s="665"/>
      <c r="D200" s="665"/>
      <c r="E200" s="665"/>
      <c r="F200" s="665"/>
      <c r="G200" s="665"/>
      <c r="H200" s="665"/>
      <c r="I200" s="665"/>
    </row>
    <row r="201" spans="1:10" x14ac:dyDescent="0.2">
      <c r="A201" s="185" t="s">
        <v>130</v>
      </c>
      <c r="J201" s="10" t="s">
        <v>31</v>
      </c>
    </row>
  </sheetData>
  <mergeCells count="37">
    <mergeCell ref="B42:G42"/>
    <mergeCell ref="A47:H47"/>
    <mergeCell ref="A48:H48"/>
    <mergeCell ref="A49:A51"/>
    <mergeCell ref="B49:B51"/>
    <mergeCell ref="C49:C51"/>
    <mergeCell ref="E50:E51"/>
    <mergeCell ref="F50:F51"/>
    <mergeCell ref="G50:G51"/>
    <mergeCell ref="H50:H51"/>
    <mergeCell ref="D49:D51"/>
    <mergeCell ref="E49:G49"/>
    <mergeCell ref="A1:J1"/>
    <mergeCell ref="A2:J2"/>
    <mergeCell ref="A3:J3"/>
    <mergeCell ref="A4:J8"/>
    <mergeCell ref="B20:G20"/>
    <mergeCell ref="A10:E10"/>
    <mergeCell ref="A11:E11"/>
    <mergeCell ref="H20:K20"/>
    <mergeCell ref="A200:I200"/>
    <mergeCell ref="D61:D62"/>
    <mergeCell ref="E61:E62"/>
    <mergeCell ref="F61:F62"/>
    <mergeCell ref="G60:G62"/>
    <mergeCell ref="H60:H62"/>
    <mergeCell ref="A57:J57"/>
    <mergeCell ref="A197:I197"/>
    <mergeCell ref="A198:I198"/>
    <mergeCell ref="A199:I199"/>
    <mergeCell ref="A59:H59"/>
    <mergeCell ref="A132:H132"/>
    <mergeCell ref="G133:G135"/>
    <mergeCell ref="H133:H135"/>
    <mergeCell ref="D134:D135"/>
    <mergeCell ref="E134:E135"/>
    <mergeCell ref="F134:F135"/>
  </mergeCells>
  <hyperlinks>
    <hyperlink ref="J201" location="Contents!A1" display="Back to Contents"/>
  </hyperlinks>
  <pageMargins left="0.25" right="0.25" top="0.75" bottom="0.75" header="0.3" footer="0.3"/>
  <pageSetup scale="66" fitToHeight="0" orientation="portrait" r:id="rId1"/>
  <rowBreaks count="1" manualBreakCount="1">
    <brk id="57" max="10" man="1"/>
  </rowBreaks>
  <ignoredErrors>
    <ignoredError sqref="G6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Contents</vt:lpstr>
      <vt:lpstr>Map</vt:lpstr>
      <vt:lpstr>Occ. Growth</vt:lpstr>
      <vt:lpstr>Pop. Proj.</vt:lpstr>
      <vt:lpstr>Attainment</vt:lpstr>
      <vt:lpstr>Comp by Inst Reg-counts</vt:lpstr>
      <vt:lpstr>Comp by Inst Reg-percent</vt:lpstr>
      <vt:lpstr>6-Year Grad Rates</vt:lpstr>
      <vt:lpstr>HS to Coll. </vt:lpstr>
      <vt:lpstr>HS to Coll - College Readiness</vt:lpstr>
      <vt:lpstr>Enrollment-Region of Residence</vt:lpstr>
      <vt:lpstr>Enrollment at Inst in Region</vt:lpstr>
      <vt:lpstr>Enrollment In&amp;Out</vt:lpstr>
      <vt:lpstr>instregion5</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lpstr>total5</vt:lpstr>
    </vt:vector>
  </TitlesOfParts>
  <Manager/>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Southeast</dc:title>
  <dc:subject>Regional Data </dc:subject>
  <dc:creator>Strategic Planning and Funding</dc:creator>
  <cp:keywords>regions, southeast</cp:keywords>
  <cp:lastModifiedBy>kingcd</cp:lastModifiedBy>
  <dcterms:created xsi:type="dcterms:W3CDTF">2006-09-16T00:00:00Z</dcterms:created>
  <dcterms:modified xsi:type="dcterms:W3CDTF">2019-08-05T19:39:27Z</dcterms:modified>
</cp:coreProperties>
</file>