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01"/>
  <workbookPr defaultThemeVersion="124226"/>
  <mc:AlternateContent xmlns:mc="http://schemas.openxmlformats.org/markup-compatibility/2006">
    <mc:Choice Requires="x15">
      <x15ac:absPath xmlns:x15ac="http://schemas.microsoft.com/office/spreadsheetml/2010/11/ac" url="H:\APP\PA\Strategic Planning\Annual Projects\Regional Plan\2018\Regional Workbooks\Workbooks_Posted_October2018\"/>
    </mc:Choice>
  </mc:AlternateContent>
  <xr:revisionPtr revIDLastSave="0" documentId="13_ncr:1_{5D31A9A9-B486-43E0-B62A-CB2631CF2633}" xr6:coauthVersionLast="38" xr6:coauthVersionMax="38" xr10:uidLastSave="{00000000-0000-0000-0000-000000000000}"/>
  <bookViews>
    <workbookView xWindow="0" yWindow="0" windowWidth="28800" windowHeight="11835" tabRatio="891" xr2:uid="{00000000-000D-0000-FFFF-FFFF00000000}"/>
  </bookViews>
  <sheets>
    <sheet name="Contents" sheetId="1" r:id="rId1"/>
    <sheet name="Map" sheetId="10" r:id="rId2"/>
    <sheet name="Occ. Growth" sheetId="7" r:id="rId3"/>
    <sheet name="Pop. Proj." sheetId="4" r:id="rId4"/>
    <sheet name="Attainment" sheetId="22" r:id="rId5"/>
    <sheet name="Comp by Inst Reg-counts" sheetId="17" r:id="rId6"/>
    <sheet name="Comp by Inst Reg-percent" sheetId="16" r:id="rId7"/>
    <sheet name="6-Year Grad Rates" sheetId="26" r:id="rId8"/>
    <sheet name="HS to Coll. " sheetId="23"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s>
  <definedNames>
    <definedName name="black" localSheetId="7">#REF!</definedName>
    <definedName name="black">#REF!</definedName>
    <definedName name="black10">#REF!</definedName>
    <definedName name="black6">#REF!</definedName>
    <definedName name="black8">#REF!</definedName>
    <definedName name="black9">#REF!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female" localSheetId="7">#REF!</definedName>
    <definedName name="female">#REF!</definedName>
    <definedName name="female10">#REF!</definedName>
    <definedName name="female6">#REF!</definedName>
    <definedName name="female8">#REF!</definedName>
    <definedName name="female9">#REF!</definedName>
    <definedName name="hispanic" localSheetId="7">#REF!</definedName>
    <definedName name="hispanic">#REF!</definedName>
    <definedName name="hispanic10">#REF!</definedName>
    <definedName name="hispanic6">#REF!</definedName>
    <definedName name="hispanic8">#REF!</definedName>
    <definedName name="hispanic9">#REF!</definedName>
    <definedName name="iname">#REF!</definedName>
    <definedName name="InstiName" localSheetId="7">#REF!</definedName>
    <definedName name="InstiName">#REF!</definedName>
    <definedName name="instname" localSheetId="7">#REF!</definedName>
    <definedName name="instname">#REF!</definedName>
    <definedName name="instname10">#REF!</definedName>
    <definedName name="instname6">#REF!</definedName>
    <definedName name="instname8">#REF!</definedName>
    <definedName name="instname9">#REF!</definedName>
    <definedName name="male" localSheetId="7">#REF!</definedName>
    <definedName name="male">#REF!</definedName>
    <definedName name="male10">#REF!</definedName>
    <definedName name="male6">#REF!</definedName>
    <definedName name="male8">#REF!</definedName>
    <definedName name="male9">#REF!</definedName>
    <definedName name="other" localSheetId="7">#REF!</definedName>
    <definedName name="other">#REF!</definedName>
    <definedName name="other10">#REF!</definedName>
    <definedName name="other6">#REF!</definedName>
    <definedName name="other8">#REF!</definedName>
    <definedName name="other9">#REF!</definedName>
    <definedName name="PellTotal" localSheetId="7">#REF!</definedName>
    <definedName name="PellTotal">#REF!</definedName>
    <definedName name="PellTotal6">#REF!</definedName>
    <definedName name="_xlnm.Print_Area" localSheetId="4">Attainment!$A$1:$G$53</definedName>
    <definedName name="_xlnm.Print_Area" localSheetId="5">'Comp by Inst Reg-counts'!$A$1:$L$70</definedName>
    <definedName name="_xlnm.Print_Area" localSheetId="6">'Comp by Inst Reg-percent'!$A$1:$K$67</definedName>
    <definedName name="_xlnm.Print_Area" localSheetId="0">Contents!$A$1:$H$32</definedName>
    <definedName name="_xlnm.Print_Area" localSheetId="11">'Enrollment at Inst in Region'!$A$1:$M$46</definedName>
    <definedName name="_xlnm.Print_Area" localSheetId="12">'Enrollment In&amp;Out'!$A$1:$G$53</definedName>
    <definedName name="_xlnm.Print_Area" localSheetId="10">'Enrollment-Region of Residence'!$A$1:$M$35</definedName>
    <definedName name="_xlnm.Print_Area" localSheetId="9">'HS to Coll - College Readiness'!$A$1:$I$67</definedName>
    <definedName name="_xlnm.Print_Area" localSheetId="8">'HS to Coll. '!$A$1:$K$187</definedName>
    <definedName name="_xlnm.Print_Area" localSheetId="1">Map!$A$1:$H$44</definedName>
    <definedName name="_xlnm.Print_Area" localSheetId="2">'Occ. Growth'!$A$1:$G$24</definedName>
    <definedName name="_xlnm.Print_Area" localSheetId="3">'Pop. Proj.'!$A$1:$K$47</definedName>
    <definedName name="total" localSheetId="7">#REF!</definedName>
    <definedName name="total">#REF!</definedName>
    <definedName name="total10">#REF!</definedName>
    <definedName name="total6">#REF!</definedName>
    <definedName name="total8">#REF!</definedName>
    <definedName name="total9">#REF!</definedName>
    <definedName name="totalx">#REF!</definedName>
    <definedName name="white" localSheetId="7">#REF!</definedName>
    <definedName name="white">#REF!</definedName>
    <definedName name="white10">#REF!</definedName>
    <definedName name="white6">#REF!</definedName>
    <definedName name="white8">#REF!</definedName>
    <definedName name="white9">#REF!</definedName>
  </definedNames>
  <calcPr calcId="1790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N35" i="17" l="1"/>
  <c r="M35" i="17"/>
  <c r="L35" i="17"/>
  <c r="N31" i="17"/>
  <c r="N25" i="17"/>
  <c r="M25" i="17"/>
  <c r="L25" i="17"/>
  <c r="N43" i="17" l="1"/>
  <c r="N44" i="17"/>
  <c r="L31" i="17"/>
  <c r="L44" i="17" s="1"/>
  <c r="M31" i="17"/>
  <c r="M43" i="17" s="1"/>
  <c r="C15" i="21"/>
  <c r="C14" i="21"/>
  <c r="C13" i="21"/>
  <c r="C12" i="21"/>
  <c r="L43" i="17" l="1"/>
  <c r="M44" i="17"/>
  <c r="G22" i="23"/>
  <c r="K31" i="4" l="1"/>
  <c r="F31" i="4" s="1"/>
  <c r="B47" i="16" l="1"/>
  <c r="E47" i="16" s="1"/>
  <c r="B46" i="16"/>
  <c r="F46" i="16" s="1"/>
  <c r="B45" i="16"/>
  <c r="H45" i="16" s="1"/>
  <c r="B44" i="16"/>
  <c r="D44" i="16" s="1"/>
  <c r="J45" i="16" l="1"/>
  <c r="F47" i="16"/>
  <c r="E44" i="16"/>
  <c r="D45" i="16"/>
  <c r="C46" i="16"/>
  <c r="F44" i="16"/>
  <c r="E45" i="16"/>
  <c r="D46" i="16"/>
  <c r="C47" i="16"/>
  <c r="G47" i="16"/>
  <c r="H47" i="16"/>
  <c r="C44" i="16"/>
  <c r="G44" i="16"/>
  <c r="F45" i="16"/>
  <c r="E46" i="16"/>
  <c r="D47" i="16"/>
  <c r="H44" i="16"/>
  <c r="J44" i="16"/>
  <c r="J46" i="16"/>
  <c r="G46" i="16"/>
  <c r="H46" i="16"/>
  <c r="C45" i="16"/>
  <c r="G45" i="16"/>
  <c r="E64" i="17"/>
  <c r="E65" i="17"/>
  <c r="E63" i="17"/>
  <c r="J56" i="17"/>
  <c r="C56" i="17"/>
  <c r="D56" i="17"/>
  <c r="E56" i="17"/>
  <c r="F56" i="17"/>
  <c r="G56" i="17"/>
  <c r="H56" i="17"/>
  <c r="B56" i="17"/>
  <c r="B14" i="17" s="1"/>
  <c r="J31" i="17"/>
  <c r="J25" i="17"/>
  <c r="B25" i="16" l="1"/>
  <c r="E25" i="16" s="1"/>
  <c r="B20" i="16"/>
  <c r="F20" i="16" s="1"/>
  <c r="B19" i="16"/>
  <c r="D19" i="16" s="1"/>
  <c r="B13" i="16"/>
  <c r="D31" i="17"/>
  <c r="H31" i="17"/>
  <c r="E31" i="17"/>
  <c r="F31" i="17"/>
  <c r="C31" i="17"/>
  <c r="G31" i="17"/>
  <c r="B31" i="17"/>
  <c r="B22" i="16" s="1"/>
  <c r="J22" i="16" s="1"/>
  <c r="J35" i="17"/>
  <c r="J43" i="17" s="1"/>
  <c r="E35" i="17"/>
  <c r="F35" i="17"/>
  <c r="C35" i="17"/>
  <c r="G35" i="17"/>
  <c r="D35" i="17"/>
  <c r="H35" i="17"/>
  <c r="B35" i="17"/>
  <c r="B27" i="16" s="1"/>
  <c r="F25" i="17"/>
  <c r="E25" i="17"/>
  <c r="H25" i="17"/>
  <c r="D25" i="17"/>
  <c r="G25" i="17"/>
  <c r="C25" i="17"/>
  <c r="B25" i="17"/>
  <c r="B15" i="16" s="1"/>
  <c r="H63" i="23"/>
  <c r="F63" i="23"/>
  <c r="G63" i="23" s="1"/>
  <c r="E63" i="23"/>
  <c r="D63" i="23"/>
  <c r="G45" i="23"/>
  <c r="G44" i="23"/>
  <c r="J23" i="23"/>
  <c r="I23" i="23"/>
  <c r="H23" i="23"/>
  <c r="G23" i="23"/>
  <c r="K23" i="23" s="1"/>
  <c r="K22" i="23"/>
  <c r="J22" i="23"/>
  <c r="I22" i="23"/>
  <c r="H22" i="23"/>
  <c r="G14" i="23"/>
  <c r="F14" i="23"/>
  <c r="E14" i="23"/>
  <c r="C14" i="23"/>
  <c r="B36" i="16" l="1"/>
  <c r="H25" i="16"/>
  <c r="D25" i="16"/>
  <c r="G27" i="16"/>
  <c r="G25" i="16"/>
  <c r="J15" i="16"/>
  <c r="B35" i="16"/>
  <c r="J35" i="16" s="1"/>
  <c r="C25" i="16"/>
  <c r="H27" i="16"/>
  <c r="F27" i="16"/>
  <c r="C27" i="16"/>
  <c r="D27" i="16"/>
  <c r="E27" i="16"/>
  <c r="F25" i="16"/>
  <c r="C22" i="16"/>
  <c r="D22" i="16"/>
  <c r="F22" i="16"/>
  <c r="E22" i="16"/>
  <c r="G22" i="16"/>
  <c r="H22" i="16"/>
  <c r="H20" i="16"/>
  <c r="G20" i="16"/>
  <c r="E19" i="16"/>
  <c r="D20" i="16"/>
  <c r="C20" i="16"/>
  <c r="E20" i="16"/>
  <c r="G19" i="16"/>
  <c r="F19" i="16"/>
  <c r="H19" i="16"/>
  <c r="C19" i="16"/>
  <c r="D15" i="16"/>
  <c r="C13" i="16"/>
  <c r="J13" i="16"/>
  <c r="H15" i="16"/>
  <c r="C15" i="16"/>
  <c r="E15" i="16"/>
  <c r="G15" i="16"/>
  <c r="F15" i="16"/>
  <c r="D13" i="16"/>
  <c r="H13" i="16"/>
  <c r="E13" i="16"/>
  <c r="G13" i="16"/>
  <c r="F13" i="16"/>
  <c r="J44" i="17"/>
  <c r="G43" i="17"/>
  <c r="G44" i="17"/>
  <c r="D43" i="17"/>
  <c r="D44" i="17"/>
  <c r="F44" i="17"/>
  <c r="F43" i="17"/>
  <c r="H44" i="17"/>
  <c r="H43" i="17"/>
  <c r="C43" i="17"/>
  <c r="C44" i="17"/>
  <c r="E44" i="17"/>
  <c r="E43" i="17"/>
  <c r="B43" i="17"/>
  <c r="B44" i="17"/>
  <c r="F35" i="16" l="1"/>
  <c r="D36" i="16"/>
  <c r="E36" i="16"/>
  <c r="C36" i="16"/>
  <c r="H36" i="16"/>
  <c r="F36" i="16"/>
  <c r="G36" i="16"/>
  <c r="J36" i="16"/>
  <c r="C35" i="16"/>
  <c r="G35" i="16"/>
  <c r="E35" i="16"/>
  <c r="H35" i="16"/>
  <c r="D35" i="16"/>
  <c r="C15" i="3"/>
  <c r="K15" i="3" s="1"/>
  <c r="J15" i="3" l="1"/>
  <c r="H15" i="3"/>
  <c r="I15" i="3"/>
  <c r="A25" i="16" l="1"/>
  <c r="A19" i="16"/>
  <c r="A20" i="16"/>
  <c r="C14" i="3" l="1"/>
  <c r="C13" i="3"/>
  <c r="C12" i="3"/>
  <c r="H12" i="3" s="1"/>
  <c r="J14" i="3" l="1"/>
  <c r="H14" i="3"/>
  <c r="I14" i="3"/>
  <c r="K14" i="3"/>
  <c r="K12" i="3"/>
  <c r="J12" i="3"/>
  <c r="I12" i="3"/>
  <c r="J13" i="3"/>
  <c r="K13" i="3"/>
  <c r="H13" i="3"/>
  <c r="I13" i="3"/>
  <c r="A30" i="16" l="1"/>
  <c r="A13" i="16"/>
  <c r="K36" i="4" l="1"/>
  <c r="K37" i="4"/>
  <c r="K38" i="4"/>
  <c r="K39" i="4"/>
  <c r="K41" i="4"/>
  <c r="K42" i="4"/>
  <c r="K43" i="4"/>
  <c r="K44" i="4"/>
  <c r="K32" i="4"/>
  <c r="K33" i="4"/>
  <c r="K34" i="4"/>
  <c r="D31" i="4"/>
  <c r="J36" i="4" l="1"/>
  <c r="J37" i="4"/>
  <c r="J38" i="4"/>
  <c r="J39" i="4"/>
  <c r="J44" i="4" l="1"/>
  <c r="H44" i="4"/>
  <c r="F44" i="4"/>
  <c r="D44" i="4"/>
  <c r="J43" i="4"/>
  <c r="H43" i="4"/>
  <c r="F43" i="4"/>
  <c r="D43" i="4"/>
  <c r="J42" i="4"/>
  <c r="H42" i="4"/>
  <c r="F42" i="4"/>
  <c r="D42" i="4"/>
  <c r="J41" i="4"/>
  <c r="H41" i="4"/>
  <c r="F41" i="4"/>
  <c r="D41" i="4"/>
  <c r="H39" i="4"/>
  <c r="F39" i="4"/>
  <c r="D39" i="4"/>
  <c r="H38" i="4"/>
  <c r="F38" i="4"/>
  <c r="D38" i="4"/>
  <c r="H37" i="4"/>
  <c r="F37" i="4"/>
  <c r="D37" i="4"/>
  <c r="H36" i="4"/>
  <c r="F36" i="4"/>
  <c r="D36" i="4"/>
  <c r="J34" i="4"/>
  <c r="H34" i="4"/>
  <c r="F34" i="4"/>
  <c r="D34" i="4"/>
  <c r="J33" i="4"/>
  <c r="H33" i="4"/>
  <c r="F33" i="4"/>
  <c r="D33" i="4"/>
  <c r="J32" i="4"/>
  <c r="H32" i="4"/>
  <c r="F32" i="4"/>
  <c r="D32" i="4"/>
  <c r="J31" i="4"/>
  <c r="H31" i="4"/>
</calcChain>
</file>

<file path=xl/sharedStrings.xml><?xml version="1.0" encoding="utf-8"?>
<sst xmlns="http://schemas.openxmlformats.org/spreadsheetml/2006/main" count="696" uniqueCount="366">
  <si>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</si>
  <si>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</si>
  <si>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</si>
  <si>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</si>
  <si>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</si>
  <si>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</si>
  <si>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</si>
  <si>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</si>
  <si>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</si>
  <si>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</si>
  <si>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</si>
  <si>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</si>
  <si>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</si>
  <si>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</si>
  <si>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</si>
  <si>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</si>
  <si>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</si>
  <si>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</si>
  <si>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</si>
  <si>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</si>
  <si>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</si>
  <si>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</si>
  <si>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</si>
  <si>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</si>
  <si>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</si>
  <si>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</si>
  <si>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</si>
  <si>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</si>
  <si>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</si>
  <si>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</si>
  <si>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</si>
  <si>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</si>
  <si>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</si>
  <si>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</si>
  <si>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</si>
  <si>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</si>
  <si>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</si>
  <si>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</si>
  <si>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</si>
  <si>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</si>
  <si>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</si>
  <si>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</si>
  <si>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</si>
  <si>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</si>
  <si>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Total, All Occupations</t>
  </si>
  <si>
    <t>4-Yr Insts</t>
  </si>
  <si>
    <t>2-Yr Insts</t>
  </si>
  <si>
    <t xml:space="preserve">Total </t>
  </si>
  <si>
    <t>Total In Region Enrollment</t>
  </si>
  <si>
    <t>Enrolled In Region</t>
  </si>
  <si>
    <t>Enrolled Out of Region</t>
  </si>
  <si>
    <t>SUL ROSS STATE UNIVERSITY</t>
  </si>
  <si>
    <t>U. OF TEXAS AT EL PASO</t>
  </si>
  <si>
    <t>Enrollment</t>
  </si>
  <si>
    <t>Upper 
Rio Grande</t>
  </si>
  <si>
    <t>Region 10</t>
  </si>
  <si>
    <t>Certificate or higher attainment</t>
  </si>
  <si>
    <t>Population age 25-34 (PUMS 1-year estimate, ACS)</t>
  </si>
  <si>
    <t>Others</t>
  </si>
  <si>
    <t>Leading occupations typically requiring an associate's degree or higher*</t>
  </si>
  <si>
    <t>*Occupations with 500 or more jobs in 2014.</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</si>
  <si>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</si>
  <si>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</si>
  <si>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</si>
  <si>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</si>
  <si>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</si>
  <si>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</si>
  <si>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</si>
  <si>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</si>
  <si>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</si>
  <si>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</si>
  <si>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</si>
  <si>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</si>
  <si>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</si>
  <si>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Independent</t>
  </si>
  <si>
    <t>Total Two-Year Public</t>
  </si>
  <si>
    <t>Total Four-Year Public</t>
  </si>
  <si>
    <t>Total Independent</t>
  </si>
  <si>
    <t>In Region</t>
  </si>
  <si>
    <t>Out of Region</t>
  </si>
  <si>
    <t>6-Year Grad Rates</t>
  </si>
  <si>
    <t>Age 0-17</t>
  </si>
  <si>
    <t>Age 18-24</t>
  </si>
  <si>
    <t>Age 25-34</t>
  </si>
  <si>
    <t>Source: Texas Demographic Center, http://txsdc.utsa.edu/</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</si>
  <si>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</si>
  <si>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</si>
  <si>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</si>
  <si>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</si>
  <si>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</si>
  <si>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</si>
  <si>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</si>
  <si>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</si>
  <si>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Public 2-yr</t>
  </si>
  <si>
    <t>Public 4-yr</t>
  </si>
  <si>
    <t>% of Enrollment</t>
  </si>
  <si>
    <t>Source: American Community Survey, US Census Bureau and THECB.</t>
  </si>
  <si>
    <t>Source:  THECB</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</si>
  <si>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</si>
  <si>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</si>
  <si>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</si>
  <si>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</si>
  <si>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</si>
  <si>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</si>
  <si>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</si>
  <si>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</si>
  <si>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</si>
  <si>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</si>
  <si>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</si>
  <si>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Number</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</si>
  <si>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</si>
  <si>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</si>
  <si>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</si>
  <si>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Occupations Adding the Most New Jobs or Growing the Fastest in a Region, 2014-2024.</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</si>
  <si>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</si>
  <si>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</si>
  <si>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</si>
  <si>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</si>
  <si>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</si>
  <si>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</si>
  <si>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</si>
  <si>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</si>
  <si>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</si>
  <si>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</si>
  <si>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</si>
  <si>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</si>
  <si>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</si>
  <si>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</si>
  <si>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</si>
  <si>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</si>
  <si>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</si>
  <si>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</si>
  <si>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</si>
  <si>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</si>
  <si>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</si>
  <si>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</si>
  <si>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Completions (Certificate, Associate, Bachelor's, Master's) by Institution of Higher Education - Race/Ethnicity, Gender, Economically Disadvantaged Students - FY 2016</t>
  </si>
  <si>
    <t xml:space="preserve">For additional years of data, see the Higher Education Accountability System: http://www.txhigheredaccountability.org/acctpublic/ </t>
  </si>
  <si>
    <t>Race/ Ethnicity</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</si>
  <si>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</si>
  <si>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</si>
  <si>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</si>
  <si>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</si>
  <si>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</si>
  <si>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</si>
  <si>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</si>
  <si>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</si>
  <si>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</si>
  <si>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</si>
  <si>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</si>
  <si>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</si>
  <si>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Enrollment in Institutions of Higher Education</t>
  </si>
  <si>
    <t>Enrollment in Institutions of Higher Education In Region</t>
  </si>
  <si>
    <t>`</t>
  </si>
  <si>
    <t>Region - Total Completions</t>
  </si>
  <si>
    <t>This workbook provides data relevant to the goals and targets of 60x30TX for your region, as well as data on population, educational attainment, enrollment in higher education, higher education outcomes and labor market information.</t>
  </si>
  <si>
    <t>Central</t>
  </si>
  <si>
    <t>West</t>
  </si>
  <si>
    <t>Elementary School Teachers, Ex. Special Education</t>
  </si>
  <si>
    <t>Students from Region's High Schools</t>
  </si>
  <si>
    <t>General &amp; Operations Managers</t>
  </si>
  <si>
    <t>Accountants &amp; Auditors</t>
  </si>
  <si>
    <t>EL PASO COMMUNITY COLLEGE DIST</t>
  </si>
  <si>
    <t>TX TECH HSC-EL PASO</t>
  </si>
  <si>
    <t>Upper Rio Grande Totals</t>
  </si>
  <si>
    <t>Upper Rio Grande To:</t>
  </si>
  <si>
    <t>Occupations Adding the Most New Jobs or Growing the Fastest, 2014-2024, Upper Rio Grande</t>
  </si>
  <si>
    <t>Secondary School Teachers, Ex Special/Career/Technical Ed</t>
  </si>
  <si>
    <t>Software Developers, Systems Software</t>
  </si>
  <si>
    <t>Management Analysts</t>
  </si>
  <si>
    <t>Training &amp; Development Specialists</t>
  </si>
  <si>
    <t>Content</t>
  </si>
  <si>
    <t>Regional Context - Upper Rio Grande Region</t>
  </si>
  <si>
    <t>Population Projection</t>
  </si>
  <si>
    <t>Enrollment at Institution in Region</t>
  </si>
  <si>
    <t>Enrollment In and Out</t>
  </si>
  <si>
    <t>Occupation Growth</t>
  </si>
  <si>
    <t>Occupations Adding the Most New Jobs or Growing the Fastest In a Region, 2014-2024</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</si>
  <si>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</si>
  <si>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 xml:space="preserve">This page presents the most recent estimates of population in your region, as well as projections of population in three age groups - 0-17 years, 18-24 years, and the critical 60X30TX age group - 25-34 years. Projections of the proportion of the population with a postsecondary credential needed to reach the 60x30 Goal are closely linked to population growth.  </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</si>
  <si>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</si>
  <si>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(1) the percent of completions awarded to different race/ethnicities and gender in your region and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</si>
  <si>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</si>
  <si>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This page provides data from the Texas Workforce Commission that projects the occupations that will add the greatest number of jobs from now until 2024.   The table below identifies occupations with greatest growth in absolute number of jobs as well as occupations with highest percentage of growth.</t>
  </si>
  <si>
    <t xml:space="preserve">This page provides data on enrollment at institutions of higher education in your region. The graph highlights the disparity in enrollment among male and female students. Data are presented by race/ethnicity and sector for your region.  </t>
  </si>
  <si>
    <t>Enrollment in Upper Rio Grande Institutions and at Institutions Out of Region</t>
  </si>
  <si>
    <t>% of HS Graduates in Higher Ed Meeting TSI Standards</t>
  </si>
  <si>
    <r>
      <rPr>
        <b/>
        <i/>
        <sz val="10.5"/>
        <color theme="1"/>
        <rFont val="Tahoma"/>
        <family val="2"/>
      </rPr>
      <t>60x30 Educated Population Goal: By 2030, at least 60 percent of Texans ages 25-34 will have a certificate or degree</t>
    </r>
    <r>
      <rPr>
        <b/>
        <sz val="10.5"/>
        <color theme="1"/>
        <rFont val="Tahoma"/>
        <family val="2"/>
      </rPr>
      <t xml:space="preserve">
</t>
    </r>
    <r>
      <rPr>
        <b/>
        <sz val="10"/>
        <color theme="1"/>
        <rFont val="Tahoma"/>
        <family val="2"/>
      </rPr>
      <t>Educational Attainment of Texas Residents Ages 25-34, 2015 to 2030, by Higher Education Region</t>
    </r>
    <r>
      <rPr>
        <b/>
        <sz val="10.5"/>
        <color theme="1"/>
        <rFont val="Tahoma"/>
        <family val="2"/>
      </rPr>
      <t xml:space="preserve">
</t>
    </r>
    <r>
      <rPr>
        <b/>
        <sz val="10"/>
        <color theme="1"/>
        <rFont val="Tahoma"/>
        <family val="2"/>
      </rPr>
      <t>2015 is Actual Data, 2020, 2025, and 2030 are Projections</t>
    </r>
    <r>
      <rPr>
        <b/>
        <sz val="10.5"/>
        <color theme="1"/>
        <rFont val="Tahoma"/>
        <family val="2"/>
      </rPr>
      <t xml:space="preserve">
</t>
    </r>
  </si>
  <si>
    <t>Projected educational attainment (% cert or higher postsecondary degree)</t>
  </si>
  <si>
    <t>60x30TX proposes that by 2030, 65% of high school graduates will enroll in an institution of higher education by the first fall after their graduation. The next three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</si>
  <si>
    <t xml:space="preserve"> Percent of High School Graduates Enrolling in Higher Education the Following Year</t>
  </si>
  <si>
    <t>Projections for 2020, 2025, 2030 to Reach 60x30 Targets</t>
  </si>
  <si>
    <t>HS Grads in HE*</t>
  </si>
  <si>
    <t>HS Grads**</t>
  </si>
  <si>
    <t xml:space="preserve">Statewide </t>
  </si>
  <si>
    <t>Percentage of HS Grads Enrolled in Higher Education</t>
  </si>
  <si>
    <t>HS Graduates</t>
  </si>
  <si>
    <t>Trackable HS Grads</t>
  </si>
  <si>
    <t>Enroll in Public 2-year</t>
  </si>
  <si>
    <t>Enroll in Public Univ</t>
  </si>
  <si>
    <t>Enroll in Independent</t>
  </si>
  <si>
    <t>Total Enrolled in Higher Ed</t>
  </si>
  <si>
    <t>% Public     2- yr</t>
  </si>
  <si>
    <t>% Public Univ</t>
  </si>
  <si>
    <t>% Independent</t>
  </si>
  <si>
    <t>% Total Enrolled in Higher Ed</t>
  </si>
  <si>
    <t>Number of HS Grads Enrolling in HE</t>
  </si>
  <si>
    <t>Total HS Graduates</t>
  </si>
  <si>
    <t>Who Earned a Degree or Certificate Within Six Years of HS Graduation **</t>
  </si>
  <si>
    <t xml:space="preserve">THECB Region </t>
  </si>
  <si>
    <t>College Enrollment Status</t>
  </si>
  <si>
    <t>Total High School Grads</t>
  </si>
  <si>
    <t>Enrolled Immediately</t>
  </si>
  <si>
    <t>Based on Highest Degree Earned</t>
  </si>
  <si>
    <t xml:space="preserve">Percentage Earned </t>
  </si>
  <si>
    <t>Associate Degree</t>
  </si>
  <si>
    <t>Bachelor's or Higher</t>
  </si>
  <si>
    <t>Bachelor's or Higher Degree</t>
  </si>
  <si>
    <t>1.Did not attend immediately</t>
  </si>
  <si>
    <t>2.Started at two-year</t>
  </si>
  <si>
    <t>3.Started at four-year</t>
  </si>
  <si>
    <t>Region Total</t>
  </si>
  <si>
    <t>continued on the next page</t>
  </si>
  <si>
    <t>Awards from 4-year and 2-year public and independent institutions</t>
  </si>
  <si>
    <t>THECB Region</t>
  </si>
  <si>
    <t>College Graduation Status and Highest Degree Granting Institution</t>
  </si>
  <si>
    <t>High School Grads</t>
  </si>
  <si>
    <t>% Bachelor's or Higher</t>
  </si>
  <si>
    <t xml:space="preserve">Earned Both Bachelor's or Higher &amp; Associate****  </t>
  </si>
  <si>
    <t>ABILENE CHRISTIAN UNIVERSITY</t>
  </si>
  <si>
    <t>ANGELO STATE UNIVERSITY</t>
  </si>
  <si>
    <t>AUSTIN COLLEGE</t>
  </si>
  <si>
    <t>BAYLOR UNIVERSITY</t>
  </si>
  <si>
    <t>CONCORDIA UNIVERSITY TEXAS</t>
  </si>
  <si>
    <t>DALLAS BAPTIST UNIVERSITY</t>
  </si>
  <si>
    <t>HARDIN-SIMMONS UNIVERSITY</t>
  </si>
  <si>
    <t>HOWARD PAYNE UNIVERSITY</t>
  </si>
  <si>
    <t>HUSTON-TILLOTSON UNIVERSITY</t>
  </si>
  <si>
    <t>LAMAR UNIVERSITY</t>
  </si>
  <si>
    <t>LETOURNEAU UNIVERSITY</t>
  </si>
  <si>
    <t>LUBBOCK CHRISTIAN UNIVERSITY</t>
  </si>
  <si>
    <t>MCMURRY UNIVERSITY</t>
  </si>
  <si>
    <t>MIDWESTERN STATE UNIVERSITY</t>
  </si>
  <si>
    <t>OUR LADY OF THE LAKE UNIV/SA</t>
  </si>
  <si>
    <t>PRAIRIE VIEW A&amp;M UNIVERSITY</t>
  </si>
  <si>
    <t>RICE UNIVERSITY</t>
  </si>
  <si>
    <t>SAM HOUSTON STATE UNIVERSITY</t>
  </si>
  <si>
    <t>SCHREINER UNIVERSITY</t>
  </si>
  <si>
    <t>SOUTHERN METHODIST UNIVERSITY</t>
  </si>
  <si>
    <t>SOUTHWESTERN ADVENTIST UNIV</t>
  </si>
  <si>
    <t>SOUTHWESTERN ASSEM OF GOD UNIV</t>
  </si>
  <si>
    <t>SOUTHWESTERN UNIVERSITY</t>
  </si>
  <si>
    <t>ST. EDWARD'S UNIVERSITY</t>
  </si>
  <si>
    <t>ST. MARY'S UNIVERSITY</t>
  </si>
  <si>
    <t>STEPHEN F. AUSTIN STATE UNIV</t>
  </si>
  <si>
    <t>TARLETON STATE UNIVERSITY</t>
  </si>
  <si>
    <t>TEXAS A&amp;M INTERNATIONAL UNIV</t>
  </si>
  <si>
    <t>TEXAS A&amp;M UNIV AT GALVESTON</t>
  </si>
  <si>
    <t>TEXAS A&amp;M UNIV-CENTRAL TEXAS</t>
  </si>
  <si>
    <t>TEXAS A&amp;M UNIV-CORPUS CHRISTI</t>
  </si>
  <si>
    <t>TEXAS A&amp;M UNIV-KINGSVILLE</t>
  </si>
  <si>
    <t>TEXAS A&amp;M UNIV-SAN ANTONIO</t>
  </si>
  <si>
    <t>TEXAS A&amp;M UNIVERSITY</t>
  </si>
  <si>
    <t>TEXAS A&amp;M UNIVERSITY-COMMERCE</t>
  </si>
  <si>
    <t>TEXAS CHRISTIAN UNIVERSITY</t>
  </si>
  <si>
    <t>TEXAS COLLEGE</t>
  </si>
  <si>
    <t>TEXAS LUTHERAN UNIVERSITY</t>
  </si>
  <si>
    <t>TEXAS SOUTHERN UNIVERSITY</t>
  </si>
  <si>
    <t>TEXAS STATE UNIVERSITY</t>
  </si>
  <si>
    <t>TEXAS TECH UNIV HLTH SCI CTR</t>
  </si>
  <si>
    <t>TEXAS TECH UNIVERSITY</t>
  </si>
  <si>
    <t>TEXAS WESLEYAN UNIVERSITY</t>
  </si>
  <si>
    <t>TEXAS WOMAN'S UNIVERSITY</t>
  </si>
  <si>
    <t>TRINITY UNIVERSITY</t>
  </si>
  <si>
    <t>U. OF HOUSTON-CLEAR LAKE</t>
  </si>
  <si>
    <t>U. OF HOUSTON-VICTORIA</t>
  </si>
  <si>
    <t>U. OF TEXAS AT ARLINGTON</t>
  </si>
  <si>
    <t>U. OF TEXAS AT AUSTIN</t>
  </si>
  <si>
    <t>U. OF TEXAS AT BROWNSVILLE</t>
  </si>
  <si>
    <t>U. OF TEXAS AT DALLAS</t>
  </si>
  <si>
    <t>U. OF TEXAS AT SAN ANTONIO</t>
  </si>
  <si>
    <t>U. OF TEXAS AT TYLER</t>
  </si>
  <si>
    <t>U. OF TEXAS-PERMIAN BASIN</t>
  </si>
  <si>
    <t>U. OF TEXAS-RIO GRANDE VALLEY</t>
  </si>
  <si>
    <t>UNIV OF MARY HARDIN-BAYLOR</t>
  </si>
  <si>
    <t>UNIV OF THE INCARNATE WORD</t>
  </si>
  <si>
    <t>UNIVERSITY OF DALLAS</t>
  </si>
  <si>
    <t>UNIVERSITY OF HOUSTON</t>
  </si>
  <si>
    <t>UNIVERSITY OF NORTH TEXAS</t>
  </si>
  <si>
    <t>UNIVERSITY OF ST THOMAS</t>
  </si>
  <si>
    <t>UT HEALTH SCIENCE CTR/SA</t>
  </si>
  <si>
    <t>WAYLAND BAPTIST UNIVERSITY</t>
  </si>
  <si>
    <t>WEST TEXAS A&amp;M UNIVERSITY</t>
  </si>
  <si>
    <t>ALAMO CCD NW VISTA COLLEGE</t>
  </si>
  <si>
    <t>ALAMO CCD SAN ANTONIO COLLEGE</t>
  </si>
  <si>
    <t>ALAMO CCD ST. PHILIPS COLLEGE</t>
  </si>
  <si>
    <t>AMARILLO COLLEGE</t>
  </si>
  <si>
    <t>AUSTIN COMMUNITY COLLEGE</t>
  </si>
  <si>
    <t>CENTRAL TEXAS COLLEGE</t>
  </si>
  <si>
    <t>CISCO COLLEGE</t>
  </si>
  <si>
    <t>CLARENDON COLLEGE</t>
  </si>
  <si>
    <t>COLLIN CO COMM COLL DISTRICT</t>
  </si>
  <si>
    <t>DCCCD BROOKHAVEN COLLEGE</t>
  </si>
  <si>
    <t>DCCCD CEDAR VALLEY COLLEGE</t>
  </si>
  <si>
    <t>DCCCD EASTFIELD COLLEGE</t>
  </si>
  <si>
    <t>DCCCD MOUNTAIN VIEW COLLEGE</t>
  </si>
  <si>
    <t>DCCCD NORTH LAKE COLLEGE</t>
  </si>
  <si>
    <t>HOWARD COLLEGE</t>
  </si>
  <si>
    <t>LAMAR STATE COLL-PORT ARTHUR</t>
  </si>
  <si>
    <t>LONE STAR COLLEGE - N. HARRIS</t>
  </si>
  <si>
    <t>MIDLAND COLLEGE</t>
  </si>
  <si>
    <t>NORTH CENTRAL TEXAS COLLEGE</t>
  </si>
  <si>
    <t>ODESSA COLLEGE</t>
  </si>
  <si>
    <t>SOUTH PLAINS COLLEGE</t>
  </si>
  <si>
    <t>TARRANT CO NORTHEAST CAMPUS</t>
  </si>
  <si>
    <t>TARRANT CO NORTHWEST CAMPUS</t>
  </si>
  <si>
    <t>TEXARKANA COLLEGE</t>
  </si>
  <si>
    <t>TEXAS SOUTHMOST COLLEGE</t>
  </si>
  <si>
    <t>TEXAS STATE T. C. WACO</t>
  </si>
  <si>
    <t>TEXAS STATE T. C. WEST TEXAS</t>
  </si>
  <si>
    <t>VERNON COLLEGE</t>
  </si>
  <si>
    <t>WESTERN TEXAS COLLEGE</t>
  </si>
  <si>
    <t>DCCCD EL CENTRO COLLEGE</t>
  </si>
  <si>
    <t>LEE COLLEGE</t>
  </si>
  <si>
    <t>* Public high school students who graduate in the school year prior to entering public or independent higher education in the fall semester</t>
  </si>
  <si>
    <t>** Includes high school graduates minus non-trackable students. Non-tracable graduates have non-standard ID numbers that will not find a match at Texas higher education institutions.</t>
  </si>
  <si>
    <t>**** Associates degree could be earned at any institution.</t>
  </si>
  <si>
    <t>Source: TEA, THECB</t>
  </si>
  <si>
    <t>UNIV. OF NORTH TEXAS AT DALLAS</t>
  </si>
  <si>
    <t>HOUSTON COMMUNITY COLLEGE</t>
  </si>
  <si>
    <t>SAN JACINTO COLLEGE N CAMPUS</t>
  </si>
  <si>
    <t>U. OF HOUSTON-DOWNTOWN</t>
  </si>
  <si>
    <t>UT M.D. ANDERSON CANCER CENTER</t>
  </si>
  <si>
    <t>SOUTHWEST TEXAS JUNIOR COLLEGE</t>
  </si>
  <si>
    <t>SOUTHWEST COLLEGIATE INSTITUTE</t>
  </si>
  <si>
    <t>Six-Year Graduation Rates of First Time Undergraduates (FTUG) at Public CTCs (Certificate, Associate or above) - Fall 2011 Cohort</t>
  </si>
  <si>
    <t>Six-Year Graduation Rates of First Time Undergraduates (FTUG) at Public Universities (Bachelor's Degrees)- Fall 2011 Cohort</t>
  </si>
  <si>
    <t>2009, 2010, &amp; 2011 High School Graduates by Region</t>
  </si>
  <si>
    <t>LAREDO COLLEGE</t>
  </si>
  <si>
    <t>https://www.census.gov/acs/www/data/data-tables-and-tools/data-profiles/2016/</t>
  </si>
  <si>
    <t>Percent of High School Graduates (2016-2017) enrolling in Higher Education (Fall 2017)</t>
  </si>
  <si>
    <t>High School Graduates (2016-2017) Enrolling in Higher Education (Fall 2017) by Race/Ethnicity</t>
  </si>
  <si>
    <t>FY 2009, 2010, &amp; 2011 Public HS Graduates from the Upper Rio Grande Region who Earned a Degree or Certificate within Six Years of HS Graduation</t>
  </si>
  <si>
    <t>***Counts are combined totals for 2009, 2010, and 2011 high school graduates.</t>
  </si>
  <si>
    <t>2017 Regional Residents' Enrollments in Higher Education</t>
  </si>
  <si>
    <t>Completions by Economically Disadvantaged Students- FY 2017</t>
  </si>
  <si>
    <t>Completions by Level - FY 2017</t>
  </si>
  <si>
    <t>Completions (Certificate, Associate, Bachelor's, Master's) by Institution of Higher Education - Race/Ethnicity, Gender, Economically Disadvantaged Students - FY 2017</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</si>
  <si>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2006 until 2016.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highlights the decreasing levels of college readiness over the last three years.It is important to note that in 2015 state assessment policies changed such that the STAAR End-of-Course (EOC) assessments which demonstrate college readiness, Algebra II and English III, were no longer required and rarely offered across districts. </t>
    </r>
  </si>
  <si>
    <t>Student Enrollment in Higher Education by Residence Prior to Enrollment</t>
  </si>
  <si>
    <t>This page provides data about enrollment in higher education among students who completed high school or were residing in your region prior to enrollment. The tables and graphs highlight changes in 4-year and 2-year enrollment between 2000 and 2017.  Data are broken out by sector and race/ethnicity.</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</si>
  <si>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</si>
  <si>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Average Annual Earnings of FY 2007 Graduates over 10 Years</t>
  </si>
  <si>
    <t>Year (Years after Graduation)</t>
  </si>
  <si>
    <t>2007 Graduates</t>
  </si>
  <si>
    <t>% Found with Earnings</t>
  </si>
  <si>
    <t>Highest Degree or Award</t>
  </si>
  <si>
    <r>
      <t xml:space="preserve">2008 </t>
    </r>
    <r>
      <rPr>
        <b/>
        <i/>
        <sz val="11"/>
        <color theme="1"/>
        <rFont val="Calibri"/>
        <family val="2"/>
        <scheme val="minor"/>
      </rPr>
      <t>(1 year)</t>
    </r>
  </si>
  <si>
    <t>2012 (5 years)</t>
  </si>
  <si>
    <t>2017 (10 years)</t>
  </si>
  <si>
    <t>Baccalaureate</t>
  </si>
  <si>
    <t>Doctoral</t>
  </si>
  <si>
    <t>Source: TWC, THECB</t>
  </si>
  <si>
    <t>Enrollment - Region of Residence</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</si>
  <si>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(2017).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</si>
  <si>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 Targets Submitted to the THECB August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</si>
</sst>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0.0%"/>
    <numFmt numFmtId="165" formatCode="_(* #,##0_);_(* \(#,##0\);_(* &quot;-&quot;??_);_(@_)"/>
    <numFmt numFmtId="166" formatCode="0.000"/>
    <numFmt numFmtId="167" formatCode="0.0"/>
    <numFmt numFmtId="168" formatCode="_(&quot;$&quot;* #,##0_);_(&quot;$&quot;* \(#,##0\);_(&quot;$&quot;* &quot;-&quot;??_);_(@_)"/>
  </numFmts>
  <fonts count="72"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u/>
      <sz val="11"/>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b/>
      <sz val="9"/>
      <color theme="1"/>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sz val="36"/>
      <color theme="1"/>
      <name val="Tahoma"/>
      <family val="2"/>
    </font>
    <font>
      <sz val="11"/>
      <color rgb="FFFF0000"/>
      <name val="Tahoma"/>
      <family val="2"/>
    </font>
    <font>
      <b/>
      <sz val="10.5"/>
      <color theme="1"/>
      <name val="Tahoma"/>
      <family val="2"/>
    </font>
    <font>
      <b/>
      <i/>
      <sz val="10.5"/>
      <color theme="1"/>
      <name val="Tahoma"/>
      <family val="2"/>
    </font>
    <font>
      <b/>
      <i/>
      <sz val="11"/>
      <color theme="1"/>
      <name val="Calibri"/>
      <family val="2"/>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FDB823"/>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theme="0"/>
      </left>
      <right style="thin">
        <color indexed="64"/>
      </right>
      <top/>
      <bottom style="thin">
        <color indexed="6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5F84"/>
      </left>
      <right/>
      <top style="thin">
        <color rgb="FF005F84"/>
      </top>
      <bottom style="thin">
        <color rgb="FF005F84"/>
      </bottom>
      <diagonal/>
    </border>
    <border>
      <left/>
      <right/>
      <top style="thin">
        <color rgb="FF005F84"/>
      </top>
      <bottom style="thin">
        <color rgb="FF005F84"/>
      </bottom>
      <diagonal/>
    </border>
    <border>
      <left/>
      <right style="thin">
        <color rgb="FF005F84"/>
      </right>
      <top style="thin">
        <color rgb="FF005F84"/>
      </top>
      <bottom style="thin">
        <color rgb="FF005F84"/>
      </bottom>
      <diagonal/>
    </border>
    <border>
      <left style="thin">
        <color rgb="FF005F84"/>
      </left>
      <right/>
      <top style="thin">
        <color rgb="FF005F84"/>
      </top>
      <bottom/>
      <diagonal/>
    </border>
    <border>
      <left/>
      <right/>
      <top style="thin">
        <color rgb="FF005F84"/>
      </top>
      <bottom/>
      <diagonal/>
    </border>
    <border>
      <left/>
      <right style="thin">
        <color rgb="FF005F84"/>
      </right>
      <top style="thin">
        <color rgb="FF005F84"/>
      </top>
      <bottom/>
      <diagonal/>
    </border>
    <border>
      <left style="thin">
        <color rgb="FF005F84"/>
      </left>
      <right/>
      <top/>
      <bottom/>
      <diagonal/>
    </border>
    <border>
      <left/>
      <right style="thin">
        <color rgb="FF005F84"/>
      </right>
      <top/>
      <bottom/>
      <diagonal/>
    </border>
    <border>
      <left style="thin">
        <color rgb="FF005F84"/>
      </left>
      <right/>
      <top/>
      <bottom style="thin">
        <color rgb="FF005F84"/>
      </bottom>
      <diagonal/>
    </border>
    <border>
      <left/>
      <right/>
      <top/>
      <bottom style="thin">
        <color rgb="FF005F84"/>
      </bottom>
      <diagonal/>
    </border>
    <border>
      <left/>
      <right style="thin">
        <color rgb="FF005F84"/>
      </right>
      <top/>
      <bottom style="thin">
        <color rgb="FF005F84"/>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medium">
        <color rgb="FF005F84"/>
      </left>
      <right style="thin">
        <color indexed="64"/>
      </right>
      <top style="medium">
        <color rgb="FF005F84"/>
      </top>
      <bottom/>
      <diagonal/>
    </border>
    <border>
      <left style="thin">
        <color indexed="64"/>
      </left>
      <right style="thin">
        <color indexed="64"/>
      </right>
      <top style="medium">
        <color rgb="FF005F84"/>
      </top>
      <bottom style="thin">
        <color indexed="64"/>
      </bottom>
      <diagonal/>
    </border>
    <border>
      <left style="thin">
        <color indexed="64"/>
      </left>
      <right style="medium">
        <color rgb="FF005F84"/>
      </right>
      <top style="medium">
        <color rgb="FF005F84"/>
      </top>
      <bottom style="thin">
        <color indexed="64"/>
      </bottom>
      <diagonal/>
    </border>
    <border>
      <left style="medium">
        <color rgb="FF005F84"/>
      </left>
      <right style="thin">
        <color indexed="64"/>
      </right>
      <top/>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style="thin">
        <color indexed="64"/>
      </top>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style="thin">
        <color indexed="64"/>
      </top>
      <bottom style="medium">
        <color rgb="FF005F84"/>
      </bottom>
      <diagonal/>
    </border>
    <border>
      <left style="thin">
        <color indexed="64"/>
      </left>
      <right/>
      <top style="thin">
        <color indexed="64"/>
      </top>
      <bottom style="medium">
        <color rgb="FF005F84"/>
      </bottom>
      <diagonal/>
    </border>
    <border>
      <left style="thin">
        <color rgb="FF005F84"/>
      </left>
      <right style="thin">
        <color indexed="64"/>
      </right>
      <top style="thin">
        <color rgb="FF005F84"/>
      </top>
      <bottom style="medium">
        <color rgb="FF005F84"/>
      </bottom>
      <diagonal/>
    </border>
    <border>
      <left style="thin">
        <color indexed="64"/>
      </left>
      <right style="medium">
        <color rgb="FF005F84"/>
      </right>
      <top style="thin">
        <color indexed="64"/>
      </top>
      <bottom style="medium">
        <color rgb="FF005F8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rgb="FF000000"/>
      </left>
      <right style="medium">
        <color rgb="FF000000"/>
      </right>
      <top style="thin">
        <color rgb="FF000000"/>
      </top>
      <bottom style="thin">
        <color rgb="FF000000"/>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rgb="FF005F84"/>
      </left>
      <right style="thin">
        <color indexed="64"/>
      </right>
      <top style="thin">
        <color indexed="6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s>
  <cellStyleXfs count="134">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4" fontId="12" fillId="0" borderId="0" applyFont="0" applyFill="0" applyBorder="0" applyAlignment="0" applyProtection="0"/>
  </cellStyleXfs>
  <cellXfs count="759">
    <xf numFmtId="0" fontId="0" fillId="0" borderId="0" xfId="0"/>
    <xf numFmtId="0" fontId="49" fillId="0" borderId="0" xfId="0" applyFont="1"/>
    <xf numFmtId="0" fontId="50" fillId="0" borderId="0" xfId="0" applyFont="1"/>
    <xf numFmtId="0" fontId="52" fillId="0" borderId="0" xfId="0" applyFont="1"/>
    <xf numFmtId="0" fontId="53" fillId="0" borderId="0" xfId="0" applyFont="1"/>
    <xf numFmtId="0" fontId="9" fillId="0" borderId="0" xfId="92" applyFont="1" applyBorder="1" applyAlignment="1">
      <alignment horizontal="left" vertical="center"/>
    </xf>
    <xf numFmtId="0" fontId="9" fillId="0" borderId="0" xfId="92" applyFont="1" applyBorder="1" applyAlignment="1">
      <alignment horizontal="center" vertical="center" wrapText="1"/>
    </xf>
    <xf numFmtId="0" fontId="50" fillId="0" borderId="0" xfId="0" applyFont="1" applyAlignment="1">
      <alignment horizontal="left" vertical="center"/>
    </xf>
    <xf numFmtId="0" fontId="50" fillId="0" borderId="0" xfId="0" applyFont="1" applyAlignment="1"/>
    <xf numFmtId="0" fontId="54"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5" fillId="0" borderId="0" xfId="82" applyFont="1" applyAlignment="1" applyProtection="1"/>
    <xf numFmtId="0" fontId="51" fillId="0" borderId="0" xfId="0" applyFont="1" applyAlignment="1"/>
    <xf numFmtId="0" fontId="56" fillId="0" borderId="0" xfId="0" applyFont="1" applyFill="1" applyBorder="1" applyAlignment="1"/>
    <xf numFmtId="0" fontId="4" fillId="0" borderId="0" xfId="112" applyFont="1" applyAlignment="1">
      <alignment wrapText="1"/>
    </xf>
    <xf numFmtId="0" fontId="7" fillId="0" borderId="8" xfId="105" applyFont="1" applyBorder="1" applyAlignment="1">
      <alignment horizontal="center" vertical="center" wrapText="1"/>
    </xf>
    <xf numFmtId="0" fontId="58" fillId="0" borderId="0" xfId="0" applyFont="1"/>
    <xf numFmtId="0" fontId="0" fillId="0" borderId="0" xfId="0"/>
    <xf numFmtId="0" fontId="51" fillId="0" borderId="0" xfId="0" applyFont="1"/>
    <xf numFmtId="0" fontId="7" fillId="0" borderId="1" xfId="0"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4" fillId="0" borderId="0" xfId="0" applyFont="1" applyFill="1"/>
    <xf numFmtId="0" fontId="7" fillId="33" borderId="26" xfId="0" applyFont="1" applyFill="1" applyBorder="1" applyAlignment="1">
      <alignment wrapText="1"/>
    </xf>
    <xf numFmtId="0" fontId="9"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Border="1" applyAlignment="1">
      <alignment horizontal="left" vertical="center" wrapText="1"/>
    </xf>
    <xf numFmtId="0" fontId="0" fillId="0" borderId="0" xfId="0" applyFill="1" applyBorder="1" applyAlignment="1">
      <alignment vertical="top" wrapText="1"/>
    </xf>
    <xf numFmtId="0" fontId="50" fillId="0" borderId="0" xfId="0" applyFont="1" applyBorder="1" applyAlignment="1"/>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3" fontId="7" fillId="0" borderId="7" xfId="105" applyNumberFormat="1" applyFont="1" applyBorder="1" applyAlignment="1">
      <alignment horizontal="center" vertical="center" wrapText="1"/>
    </xf>
    <xf numFmtId="0" fontId="51" fillId="0" borderId="0" xfId="0" applyFont="1" applyAlignment="1">
      <alignment horizontal="left" vertical="center"/>
    </xf>
    <xf numFmtId="0" fontId="7" fillId="0" borderId="1" xfId="100" applyNumberFormat="1" applyFont="1" applyBorder="1" applyAlignment="1">
      <alignment horizontal="center" vertical="center" wrapText="1"/>
    </xf>
    <xf numFmtId="0" fontId="52" fillId="0" borderId="10" xfId="0" applyFont="1" applyBorder="1" applyAlignment="1">
      <alignment vertical="top" wrapText="1"/>
    </xf>
    <xf numFmtId="0" fontId="51" fillId="0" borderId="1" xfId="0" applyFont="1" applyBorder="1" applyAlignment="1">
      <alignment horizontal="center"/>
    </xf>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49" fillId="0" borderId="0" xfId="0" applyFont="1" applyAlignment="1">
      <alignment vertical="center"/>
    </xf>
    <xf numFmtId="0" fontId="56"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5" xfId="0" applyNumberFormat="1" applyFont="1" applyFill="1" applyBorder="1"/>
    <xf numFmtId="3" fontId="52" fillId="0" borderId="1" xfId="0" applyNumberFormat="1" applyFont="1" applyBorder="1"/>
    <xf numFmtId="3" fontId="52" fillId="0" borderId="1" xfId="0" applyNumberFormat="1" applyFont="1" applyFill="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horizontal="left" vertical="top" wrapText="1"/>
    </xf>
    <xf numFmtId="0" fontId="52" fillId="0" borderId="0" xfId="0" applyFont="1" applyBorder="1" applyAlignment="1">
      <alignment vertical="top" wrapText="1"/>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0" fontId="6" fillId="0" borderId="53" xfId="107" applyFont="1" applyFill="1" applyBorder="1" applyAlignment="1">
      <alignment horizontal="center" vertical="center"/>
    </xf>
    <xf numFmtId="0" fontId="6" fillId="0" borderId="54" xfId="107" applyFont="1" applyFill="1" applyBorder="1" applyAlignment="1">
      <alignment horizontal="center" vertical="center"/>
    </xf>
    <xf numFmtId="165" fontId="52" fillId="0" borderId="0" xfId="0" applyNumberFormat="1" applyFont="1"/>
    <xf numFmtId="165" fontId="52" fillId="0" borderId="67" xfId="67" applyNumberFormat="1" applyFont="1" applyBorder="1" applyAlignment="1">
      <alignment horizontal="right" vertical="top" wrapText="1"/>
    </xf>
    <xf numFmtId="165" fontId="52" fillId="0" borderId="67" xfId="67" applyNumberFormat="1" applyFont="1" applyBorder="1" applyAlignment="1">
      <alignment horizontal="right" vertical="center" wrapText="1"/>
    </xf>
    <xf numFmtId="164" fontId="52" fillId="0" borderId="66" xfId="132" applyNumberFormat="1" applyFont="1" applyBorder="1" applyAlignment="1">
      <alignment horizontal="right" vertical="top" wrapText="1"/>
    </xf>
    <xf numFmtId="165" fontId="52" fillId="0" borderId="70" xfId="67" applyNumberFormat="1" applyFont="1" applyBorder="1" applyAlignment="1">
      <alignment horizontal="right" vertical="top" wrapText="1"/>
    </xf>
    <xf numFmtId="165" fontId="52" fillId="0" borderId="68"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0" xfId="67" applyNumberFormat="1" applyFont="1" applyBorder="1"/>
    <xf numFmtId="165" fontId="52" fillId="0" borderId="1" xfId="67" applyNumberFormat="1" applyFont="1" applyBorder="1"/>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0"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3" fontId="52" fillId="0" borderId="0" xfId="0" applyNumberFormat="1" applyFont="1" applyBorder="1" applyAlignment="1">
      <alignment horizontal="right"/>
    </xf>
    <xf numFmtId="3" fontId="52" fillId="0" borderId="15" xfId="0" applyNumberFormat="1" applyFont="1" applyBorder="1"/>
    <xf numFmtId="3" fontId="63" fillId="0" borderId="0" xfId="67" applyNumberFormat="1" applyFont="1" applyBorder="1"/>
    <xf numFmtId="3" fontId="63" fillId="0" borderId="4" xfId="0"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0" fontId="50" fillId="0" borderId="0" xfId="0" applyFont="1" applyFill="1" applyAlignment="1">
      <alignment horizontal="left"/>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4" fontId="52" fillId="0" borderId="14" xfId="132" applyNumberFormat="1" applyFont="1" applyBorder="1"/>
    <xf numFmtId="164" fontId="52" fillId="0" borderId="12" xfId="132" applyNumberFormat="1" applyFont="1" applyBorder="1"/>
    <xf numFmtId="0" fontId="52" fillId="0" borderId="15" xfId="0" applyFont="1" applyBorder="1"/>
    <xf numFmtId="0" fontId="52" fillId="0" borderId="13" xfId="0" applyFont="1" applyFill="1" applyBorder="1" applyAlignment="1">
      <alignment horizontal="right"/>
    </xf>
    <xf numFmtId="0" fontId="65"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52" fillId="0" borderId="0" xfId="0" applyFont="1" applyFill="1" applyAlignment="1">
      <alignment wrapText="1"/>
    </xf>
    <xf numFmtId="165" fontId="52" fillId="0" borderId="1" xfId="67" applyNumberFormat="1" applyFont="1" applyFill="1" applyBorder="1"/>
    <xf numFmtId="0" fontId="7" fillId="0" borderId="11" xfId="0" applyFont="1" applyBorder="1"/>
    <xf numFmtId="0" fontId="7" fillId="0" borderId="8" xfId="0" applyFont="1" applyFill="1" applyBorder="1" applyAlignment="1">
      <alignment vertical="center"/>
    </xf>
    <xf numFmtId="0" fontId="52" fillId="0" borderId="0" xfId="0" applyFont="1" applyAlignment="1"/>
    <xf numFmtId="0" fontId="51" fillId="0" borderId="0" xfId="0" applyFont="1" applyBorder="1" applyAlignment="1">
      <alignment vertical="top"/>
    </xf>
    <xf numFmtId="0" fontId="66" fillId="0" borderId="0" xfId="0" applyFont="1" applyAlignment="1">
      <alignment horizontal="center" vertical="center" wrapText="1"/>
    </xf>
    <xf numFmtId="0" fontId="0" fillId="0" borderId="0" xfId="0"/>
    <xf numFmtId="165" fontId="52" fillId="35" borderId="1" xfId="67" applyNumberFormat="1" applyFont="1" applyFill="1" applyBorder="1"/>
    <xf numFmtId="165" fontId="4" fillId="35"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3" fontId="4" fillId="35" borderId="51" xfId="0" applyNumberFormat="1" applyFont="1" applyFill="1" applyBorder="1" applyAlignment="1">
      <alignment horizontal="right"/>
    </xf>
    <xf numFmtId="3" fontId="4" fillId="35" borderId="52"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6"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5" fontId="58"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5" borderId="67" xfId="67" applyNumberFormat="1" applyFont="1" applyFill="1" applyBorder="1" applyAlignment="1">
      <alignment horizontal="right" vertical="center" wrapText="1"/>
    </xf>
    <xf numFmtId="164" fontId="52" fillId="35" borderId="66" xfId="132" applyNumberFormat="1" applyFont="1" applyFill="1" applyBorder="1" applyAlignment="1">
      <alignment horizontal="right" vertical="top" wrapText="1"/>
    </xf>
    <xf numFmtId="165" fontId="52" fillId="35" borderId="67" xfId="67" applyNumberFormat="1" applyFont="1" applyFill="1" applyBorder="1" applyAlignment="1">
      <alignment horizontal="right" vertical="top" wrapText="1"/>
    </xf>
    <xf numFmtId="165" fontId="52" fillId="35" borderId="70" xfId="67" applyNumberFormat="1" applyFont="1" applyFill="1" applyBorder="1" applyAlignment="1">
      <alignment horizontal="right" vertical="top" wrapText="1"/>
    </xf>
    <xf numFmtId="165" fontId="52" fillId="35" borderId="69" xfId="67" applyNumberFormat="1" applyFont="1" applyFill="1" applyBorder="1" applyAlignment="1">
      <alignment horizontal="right" vertical="center" wrapText="1"/>
    </xf>
    <xf numFmtId="164" fontId="52" fillId="35" borderId="80" xfId="132" applyNumberFormat="1" applyFont="1" applyFill="1" applyBorder="1" applyAlignment="1">
      <alignment horizontal="right" vertical="top" wrapText="1"/>
    </xf>
    <xf numFmtId="165" fontId="52" fillId="35" borderId="69"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7" fillId="0" borderId="1" xfId="0" applyFont="1" applyFill="1" applyBorder="1" applyAlignment="1">
      <alignment horizontal="center"/>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1" fillId="0" borderId="1" xfId="0" applyFont="1" applyBorder="1" applyAlignment="1">
      <alignment horizontal="center"/>
    </xf>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0" fontId="56"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165" fontId="52" fillId="0" borderId="51" xfId="67" applyNumberFormat="1" applyFont="1" applyFill="1" applyBorder="1"/>
    <xf numFmtId="165" fontId="52" fillId="35" borderId="51" xfId="67" applyNumberFormat="1" applyFont="1" applyFill="1" applyBorder="1"/>
    <xf numFmtId="165" fontId="52" fillId="35" borderId="53" xfId="67" applyNumberFormat="1" applyFont="1" applyFill="1" applyBorder="1"/>
    <xf numFmtId="165" fontId="52" fillId="35" borderId="85" xfId="67" applyNumberFormat="1" applyFont="1" applyFill="1" applyBorder="1"/>
    <xf numFmtId="9" fontId="4" fillId="0" borderId="52" xfId="132" applyFont="1" applyBorder="1" applyAlignment="1">
      <alignment horizontal="right"/>
    </xf>
    <xf numFmtId="0" fontId="51" fillId="0" borderId="11" xfId="0" applyFont="1" applyBorder="1" applyAlignment="1">
      <alignment horizontal="left"/>
    </xf>
    <xf numFmtId="0" fontId="52" fillId="0" borderId="0" xfId="0" applyFont="1" applyAlignment="1">
      <alignment vertical="center"/>
    </xf>
    <xf numFmtId="9" fontId="4" fillId="35" borderId="52" xfId="132" applyFont="1" applyFill="1" applyBorder="1" applyAlignment="1">
      <alignment horizontal="right"/>
    </xf>
    <xf numFmtId="0" fontId="51" fillId="0" borderId="11" xfId="0" applyFont="1" applyBorder="1" applyAlignment="1">
      <alignment horizontal="left"/>
    </xf>
    <xf numFmtId="0" fontId="52" fillId="0" borderId="0" xfId="0" applyFont="1" applyFill="1" applyBorder="1" applyAlignment="1">
      <alignment horizontal="left" vertical="top" wrapText="1"/>
    </xf>
    <xf numFmtId="0" fontId="51" fillId="36" borderId="88"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165" fontId="60" fillId="0" borderId="5" xfId="67" applyNumberFormat="1" applyFont="1" applyBorder="1" applyAlignment="1">
      <alignment horizontal="center" wrapText="1"/>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72" xfId="100" applyNumberFormat="1" applyFont="1" applyBorder="1" applyAlignment="1">
      <alignment horizontal="center" wrapText="1"/>
    </xf>
    <xf numFmtId="165" fontId="52" fillId="0" borderId="51" xfId="67" applyNumberFormat="1" applyFont="1" applyBorder="1"/>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84" xfId="67" applyNumberFormat="1" applyFont="1" applyBorder="1" applyAlignment="1">
      <alignment horizontal="center"/>
    </xf>
    <xf numFmtId="165" fontId="51" fillId="0" borderId="86" xfId="67" applyNumberFormat="1" applyFont="1" applyBorder="1" applyAlignment="1">
      <alignment horizontal="center"/>
    </xf>
    <xf numFmtId="165" fontId="60" fillId="0" borderId="86" xfId="67" applyNumberFormat="1" applyFont="1" applyBorder="1" applyAlignment="1">
      <alignment horizontal="center" wrapText="1"/>
    </xf>
    <xf numFmtId="165" fontId="51" fillId="0" borderId="87" xfId="67" applyNumberFormat="1" applyFont="1" applyBorder="1" applyAlignment="1">
      <alignment horizontal="center"/>
    </xf>
    <xf numFmtId="9" fontId="4" fillId="0" borderId="51" xfId="132" applyFont="1" applyBorder="1" applyAlignment="1">
      <alignment horizontal="right"/>
    </xf>
    <xf numFmtId="9" fontId="4" fillId="35" borderId="51" xfId="132" applyFont="1" applyFill="1" applyBorder="1" applyAlignment="1">
      <alignment horizontal="right"/>
    </xf>
    <xf numFmtId="9" fontId="4" fillId="35" borderId="85" xfId="132" applyFont="1" applyFill="1" applyBorder="1" applyAlignment="1">
      <alignment horizontal="right"/>
    </xf>
    <xf numFmtId="9" fontId="4" fillId="35" borderId="54"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84" xfId="111" applyFont="1" applyFill="1" applyBorder="1" applyAlignment="1">
      <alignment horizontal="right" vertical="center"/>
    </xf>
    <xf numFmtId="0" fontId="6" fillId="0" borderId="87" xfId="111" applyFont="1" applyFill="1" applyBorder="1" applyAlignment="1">
      <alignment vertical="center"/>
    </xf>
    <xf numFmtId="0" fontId="0" fillId="0" borderId="8" xfId="0" applyBorder="1"/>
    <xf numFmtId="0" fontId="0" fillId="0" borderId="7" xfId="0" applyBorder="1"/>
    <xf numFmtId="0" fontId="0" fillId="0" borderId="6" xfId="0" applyBorder="1"/>
    <xf numFmtId="0" fontId="0" fillId="0" borderId="9" xfId="0" applyBorder="1"/>
    <xf numFmtId="0" fontId="0" fillId="0" borderId="0" xfId="0" applyBorder="1"/>
    <xf numFmtId="0" fontId="0" fillId="0" borderId="2" xfId="0" applyBorder="1"/>
    <xf numFmtId="0" fontId="0" fillId="0" borderId="8" xfId="0" applyFont="1" applyBorder="1"/>
    <xf numFmtId="0" fontId="0" fillId="0" borderId="3" xfId="0" applyBorder="1"/>
    <xf numFmtId="0" fontId="0" fillId="0" borderId="4" xfId="0" applyBorder="1"/>
    <xf numFmtId="0" fontId="0" fillId="0" borderId="5" xfId="0" applyBorder="1"/>
    <xf numFmtId="3" fontId="52" fillId="0" borderId="11" xfId="0" applyNumberFormat="1" applyFont="1" applyBorder="1"/>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164" fontId="0" fillId="0" borderId="7" xfId="132" applyNumberFormat="1" applyFont="1" applyBorder="1"/>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164" fontId="0" fillId="0" borderId="0" xfId="132" applyNumberFormat="1" applyFont="1" applyBorder="1"/>
    <xf numFmtId="164" fontId="0" fillId="0" borderId="2" xfId="132" applyNumberFormat="1" applyFont="1" applyBorder="1"/>
    <xf numFmtId="0" fontId="0" fillId="0" borderId="13" xfId="0" applyBorder="1"/>
    <xf numFmtId="164" fontId="0" fillId="0" borderId="14" xfId="132" applyNumberFormat="1" applyFont="1" applyBorder="1"/>
    <xf numFmtId="164" fontId="0" fillId="0" borderId="12" xfId="132" applyNumberFormat="1" applyFont="1" applyBorder="1"/>
    <xf numFmtId="164" fontId="0" fillId="0" borderId="3" xfId="132" applyNumberFormat="1" applyFont="1" applyBorder="1"/>
    <xf numFmtId="0" fontId="7" fillId="35" borderId="3" xfId="0" applyFont="1" applyFill="1" applyBorder="1" applyAlignment="1">
      <alignment horizontal="center" wrapText="1"/>
    </xf>
    <xf numFmtId="164" fontId="0" fillId="0" borderId="4" xfId="132" applyNumberFormat="1" applyFont="1" applyBorder="1"/>
    <xf numFmtId="164" fontId="0" fillId="0" borderId="5" xfId="132" applyNumberFormat="1" applyFont="1" applyBorder="1"/>
    <xf numFmtId="0" fontId="0" fillId="0" borderId="9" xfId="0" applyFont="1" applyBorder="1"/>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0" fontId="65" fillId="0" borderId="0" xfId="0" applyFont="1"/>
    <xf numFmtId="165" fontId="4" fillId="0" borderId="2" xfId="67" applyNumberFormat="1" applyFont="1" applyBorder="1"/>
    <xf numFmtId="165" fontId="52" fillId="0" borderId="2" xfId="67" applyNumberFormat="1" applyFont="1" applyFill="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5" fontId="52" fillId="0" borderId="1" xfId="67" applyNumberFormat="1" applyFont="1" applyFill="1" applyBorder="1" applyAlignment="1">
      <alignment horizontal="right"/>
    </xf>
    <xf numFmtId="164" fontId="52" fillId="35"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78" xfId="67" applyNumberFormat="1" applyFont="1" applyFill="1" applyBorder="1" applyAlignment="1">
      <alignment horizontal="right" vertical="center" wrapText="1"/>
    </xf>
    <xf numFmtId="164" fontId="52" fillId="0" borderId="79" xfId="132" applyNumberFormat="1" applyFont="1" applyFill="1" applyBorder="1" applyAlignment="1">
      <alignment horizontal="right" vertical="top" wrapText="1"/>
    </xf>
    <xf numFmtId="165" fontId="52" fillId="0" borderId="78" xfId="67" applyNumberFormat="1" applyFont="1" applyFill="1" applyBorder="1" applyAlignment="1">
      <alignment horizontal="right" vertical="top" wrapText="1"/>
    </xf>
    <xf numFmtId="164" fontId="52" fillId="0" borderId="92" xfId="132" applyNumberFormat="1" applyFont="1" applyFill="1" applyBorder="1" applyAlignment="1">
      <alignment horizontal="right" vertical="top" wrapText="1"/>
    </xf>
    <xf numFmtId="165" fontId="52" fillId="0" borderId="73" xfId="67" applyNumberFormat="1" applyFont="1" applyFill="1" applyBorder="1" applyAlignment="1">
      <alignment horizontal="right" vertical="top" wrapText="1"/>
    </xf>
    <xf numFmtId="0" fontId="0" fillId="0" borderId="14" xfId="0" applyBorder="1"/>
    <xf numFmtId="0" fontId="7" fillId="0" borderId="8" xfId="0" applyFont="1" applyBorder="1"/>
    <xf numFmtId="0" fontId="0" fillId="0" borderId="12" xfId="0" applyBorder="1"/>
    <xf numFmtId="164" fontId="49" fillId="0" borderId="0" xfId="0" applyNumberFormat="1" applyFont="1"/>
    <xf numFmtId="0" fontId="7" fillId="0" borderId="3" xfId="116" applyFont="1" applyBorder="1" applyAlignment="1">
      <alignment horizontal="center" vertical="center"/>
    </xf>
    <xf numFmtId="165" fontId="52" fillId="35" borderId="93" xfId="67" applyNumberFormat="1" applyFont="1" applyFill="1" applyBorder="1" applyAlignment="1">
      <alignment horizontal="right" vertical="top" wrapText="1"/>
    </xf>
    <xf numFmtId="165" fontId="0" fillId="0" borderId="7" xfId="67" applyNumberFormat="1" applyFont="1" applyBorder="1"/>
    <xf numFmtId="165" fontId="0" fillId="0" borderId="0" xfId="67" applyNumberFormat="1" applyFont="1" applyBorder="1"/>
    <xf numFmtId="165" fontId="0" fillId="0" borderId="2" xfId="67" applyNumberFormat="1" applyFont="1" applyBorder="1"/>
    <xf numFmtId="164" fontId="52" fillId="0" borderId="5" xfId="132" applyNumberFormat="1" applyFont="1" applyBorder="1"/>
    <xf numFmtId="164" fontId="4" fillId="0" borderId="1" xfId="116" applyNumberFormat="1" applyFont="1" applyBorder="1" applyAlignment="1">
      <alignment horizontal="center"/>
    </xf>
    <xf numFmtId="164" fontId="4" fillId="0" borderId="1" xfId="132" applyNumberFormat="1" applyFont="1" applyBorder="1" applyAlignment="1">
      <alignment horizontal="center"/>
    </xf>
    <xf numFmtId="0" fontId="67" fillId="0" borderId="0" xfId="0" applyFont="1"/>
    <xf numFmtId="164" fontId="68" fillId="0" borderId="0" xfId="0" applyNumberFormat="1" applyFont="1" applyFill="1" applyBorder="1" applyAlignment="1">
      <alignment vertical="center"/>
    </xf>
    <xf numFmtId="166" fontId="52" fillId="0" borderId="0" xfId="0" applyNumberFormat="1" applyFont="1"/>
    <xf numFmtId="0" fontId="55" fillId="0" borderId="0" xfId="82" applyFont="1" applyFill="1" applyAlignment="1" applyProtection="1"/>
    <xf numFmtId="0" fontId="51" fillId="0" borderId="0" xfId="0" applyFont="1" applyFill="1" applyAlignment="1">
      <alignment horizontal="left"/>
    </xf>
    <xf numFmtId="0" fontId="4" fillId="0" borderId="0" xfId="0" applyFont="1" applyFill="1" applyBorder="1" applyAlignment="1">
      <alignment vertical="top" wrapText="1"/>
    </xf>
    <xf numFmtId="165" fontId="0" fillId="0" borderId="0" xfId="0" applyNumberFormat="1" applyFont="1"/>
    <xf numFmtId="9" fontId="52" fillId="0" borderId="0" xfId="0" applyNumberFormat="1" applyFont="1"/>
    <xf numFmtId="165" fontId="0" fillId="0" borderId="0" xfId="0" applyNumberFormat="1" applyBorder="1"/>
    <xf numFmtId="0" fontId="51" fillId="0" borderId="1" xfId="0" applyFont="1" applyBorder="1" applyAlignment="1">
      <alignment horizontal="center"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0" fontId="57" fillId="0" borderId="1" xfId="0" applyFont="1" applyBorder="1" applyAlignment="1">
      <alignment horizontal="center" vertical="top" wrapText="1"/>
    </xf>
    <xf numFmtId="9" fontId="52" fillId="0" borderId="0" xfId="132" applyFont="1" applyFill="1" applyBorder="1" applyAlignment="1">
      <alignment vertical="top" wrapText="1"/>
    </xf>
    <xf numFmtId="9" fontId="65" fillId="0" borderId="0" xfId="132" applyFont="1" applyFill="1" applyBorder="1" applyAlignment="1">
      <alignment vertical="center"/>
    </xf>
    <xf numFmtId="0" fontId="51" fillId="0" borderId="11" xfId="0" applyFont="1" applyBorder="1" applyAlignment="1"/>
    <xf numFmtId="0" fontId="51" fillId="0" borderId="10" xfId="0" applyFont="1" applyBorder="1" applyAlignment="1"/>
    <xf numFmtId="0" fontId="59" fillId="34" borderId="8" xfId="0" applyFont="1" applyFill="1" applyBorder="1" applyAlignment="1">
      <alignment vertical="top"/>
    </xf>
    <xf numFmtId="0" fontId="59" fillId="34" borderId="13" xfId="0" applyFont="1" applyFill="1" applyBorder="1" applyAlignment="1">
      <alignment horizontal="center" vertical="top"/>
    </xf>
    <xf numFmtId="3" fontId="52" fillId="0" borderId="5" xfId="0" applyNumberFormat="1" applyFont="1" applyBorder="1" applyAlignment="1">
      <alignment horizontal="left"/>
    </xf>
    <xf numFmtId="3" fontId="52" fillId="36" borderId="95" xfId="0" applyNumberFormat="1" applyFont="1" applyFill="1" applyBorder="1" applyAlignment="1">
      <alignment horizontal="left"/>
    </xf>
    <xf numFmtId="3" fontId="52" fillId="36" borderId="95" xfId="0" applyNumberFormat="1" applyFont="1" applyFill="1" applyBorder="1"/>
    <xf numFmtId="3" fontId="52" fillId="36" borderId="96" xfId="0" applyNumberFormat="1" applyFont="1" applyFill="1" applyBorder="1"/>
    <xf numFmtId="3" fontId="52" fillId="36" borderId="98" xfId="0" applyNumberFormat="1" applyFont="1" applyFill="1" applyBorder="1"/>
    <xf numFmtId="164" fontId="52" fillId="36" borderId="98" xfId="0" applyNumberFormat="1" applyFont="1" applyFill="1" applyBorder="1"/>
    <xf numFmtId="0" fontId="52" fillId="36" borderId="103" xfId="0" applyFont="1" applyFill="1" applyBorder="1"/>
    <xf numFmtId="164" fontId="52" fillId="36" borderId="104" xfId="0" applyNumberFormat="1" applyFont="1" applyFill="1" applyBorder="1"/>
    <xf numFmtId="164" fontId="52" fillId="36" borderId="105" xfId="0" applyNumberFormat="1" applyFont="1" applyFill="1" applyBorder="1"/>
    <xf numFmtId="0" fontId="51" fillId="0" borderId="8" xfId="0" applyFont="1" applyBorder="1" applyAlignment="1">
      <alignment horizontal="left"/>
    </xf>
    <xf numFmtId="0" fontId="7" fillId="0" borderId="74" xfId="0" applyFont="1" applyFill="1" applyBorder="1" applyAlignment="1">
      <alignment horizontal="center"/>
    </xf>
    <xf numFmtId="165" fontId="52" fillId="0" borderId="15" xfId="67" applyNumberFormat="1" applyFont="1" applyFill="1" applyBorder="1" applyAlignment="1">
      <alignment horizontal="center"/>
    </xf>
    <xf numFmtId="165" fontId="52" fillId="0" borderId="7" xfId="67" applyNumberFormat="1" applyFont="1" applyBorder="1" applyAlignment="1">
      <alignment horizontal="center"/>
    </xf>
    <xf numFmtId="165" fontId="52" fillId="0" borderId="106" xfId="67" applyNumberFormat="1" applyFont="1" applyBorder="1" applyAlignment="1">
      <alignment horizontal="center"/>
    </xf>
    <xf numFmtId="165" fontId="52" fillId="0" borderId="0" xfId="67" applyNumberFormat="1" applyFont="1" applyFill="1" applyBorder="1"/>
    <xf numFmtId="0" fontId="7" fillId="0" borderId="72" xfId="0" applyFont="1" applyFill="1" applyBorder="1" applyAlignment="1">
      <alignment horizontal="center"/>
    </xf>
    <xf numFmtId="1" fontId="51" fillId="36" borderId="88" xfId="67" applyNumberFormat="1" applyFont="1" applyFill="1" applyBorder="1" applyAlignment="1">
      <alignment horizontal="center"/>
    </xf>
    <xf numFmtId="1" fontId="51" fillId="36" borderId="37" xfId="67" applyNumberFormat="1" applyFont="1" applyFill="1" applyBorder="1" applyAlignment="1">
      <alignment horizontal="center"/>
    </xf>
    <xf numFmtId="1" fontId="51" fillId="36" borderId="38" xfId="67" applyNumberFormat="1" applyFont="1" applyFill="1" applyBorder="1" applyAlignment="1">
      <alignment horizontal="center"/>
    </xf>
    <xf numFmtId="0" fontId="7" fillId="0" borderId="51" xfId="0" applyFont="1" applyFill="1" applyBorder="1" applyAlignment="1">
      <alignment horizontal="center"/>
    </xf>
    <xf numFmtId="164" fontId="52" fillId="0" borderId="11" xfId="132" applyNumberFormat="1" applyFont="1" applyFill="1" applyBorder="1" applyAlignment="1">
      <alignment horizontal="center"/>
    </xf>
    <xf numFmtId="164" fontId="52" fillId="36" borderId="40" xfId="132" applyNumberFormat="1" applyFont="1" applyFill="1" applyBorder="1" applyAlignment="1">
      <alignment horizontal="center"/>
    </xf>
    <xf numFmtId="164" fontId="52" fillId="36" borderId="1" xfId="132" applyNumberFormat="1" applyFont="1" applyFill="1" applyBorder="1" applyAlignment="1">
      <alignment horizontal="center"/>
    </xf>
    <xf numFmtId="164" fontId="52" fillId="36" borderId="39" xfId="132" applyNumberFormat="1" applyFont="1" applyFill="1" applyBorder="1" applyAlignment="1">
      <alignment horizontal="center"/>
    </xf>
    <xf numFmtId="0" fontId="4" fillId="0" borderId="107" xfId="0" applyFont="1" applyFill="1" applyBorder="1" applyAlignment="1">
      <alignment horizontal="left"/>
    </xf>
    <xf numFmtId="0" fontId="49" fillId="0" borderId="0" xfId="0" applyFont="1" applyFill="1" applyAlignment="1">
      <alignment wrapText="1"/>
    </xf>
    <xf numFmtId="0" fontId="7" fillId="0" borderId="53" xfId="0" applyFont="1" applyFill="1" applyBorder="1" applyAlignment="1">
      <alignment horizontal="center"/>
    </xf>
    <xf numFmtId="164" fontId="52" fillId="0" borderId="89" xfId="132" applyNumberFormat="1" applyFont="1" applyFill="1" applyBorder="1" applyAlignment="1">
      <alignment horizontal="center"/>
    </xf>
    <xf numFmtId="9" fontId="52" fillId="36" borderId="41" xfId="132" applyFont="1" applyFill="1" applyBorder="1" applyAlignment="1">
      <alignment horizontal="center"/>
    </xf>
    <xf numFmtId="9" fontId="52" fillId="36" borderId="42" xfId="132" applyNumberFormat="1" applyFont="1" applyFill="1" applyBorder="1" applyAlignment="1">
      <alignment horizontal="center"/>
    </xf>
    <xf numFmtId="9" fontId="52" fillId="36" borderId="43" xfId="132" applyNumberFormat="1" applyFont="1" applyFill="1" applyBorder="1" applyAlignment="1">
      <alignment horizontal="center"/>
    </xf>
    <xf numFmtId="0" fontId="66" fillId="0" borderId="0" xfId="0" applyFont="1" applyFill="1" applyAlignment="1">
      <alignment horizontal="center" vertical="center" wrapText="1"/>
    </xf>
    <xf numFmtId="0" fontId="66"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84" xfId="0" applyFont="1" applyBorder="1" applyAlignment="1">
      <alignment horizontal="center" vertical="center" wrapText="1"/>
    </xf>
    <xf numFmtId="0" fontId="51" fillId="0" borderId="108" xfId="0" applyFont="1" applyBorder="1" applyAlignment="1">
      <alignment horizontal="center" vertical="center" wrapText="1"/>
    </xf>
    <xf numFmtId="0" fontId="51" fillId="35" borderId="109" xfId="0" applyFont="1" applyFill="1" applyBorder="1" applyAlignment="1">
      <alignment horizontal="center" vertical="center" wrapText="1"/>
    </xf>
    <xf numFmtId="0" fontId="51" fillId="35" borderId="110" xfId="0" applyFont="1" applyFill="1" applyBorder="1" applyAlignment="1">
      <alignment horizontal="center" vertical="center" wrapText="1"/>
    </xf>
    <xf numFmtId="0" fontId="51" fillId="35" borderId="108" xfId="0" applyFont="1" applyFill="1" applyBorder="1" applyAlignment="1">
      <alignment horizontal="center" vertical="center" wrapText="1"/>
    </xf>
    <xf numFmtId="0" fontId="51" fillId="37" borderId="111" xfId="0" applyFont="1" applyFill="1" applyBorder="1" applyAlignment="1">
      <alignment horizontal="center" vertical="center" wrapText="1"/>
    </xf>
    <xf numFmtId="0" fontId="51" fillId="35" borderId="84" xfId="0" applyFont="1" applyFill="1" applyBorder="1" applyAlignment="1">
      <alignment horizontal="center" vertical="center" wrapText="1"/>
    </xf>
    <xf numFmtId="0" fontId="51" fillId="35" borderId="86" xfId="0" applyFont="1" applyFill="1" applyBorder="1" applyAlignment="1">
      <alignment horizontal="center" vertical="center" wrapText="1"/>
    </xf>
    <xf numFmtId="0" fontId="51" fillId="35" borderId="87" xfId="0" applyFont="1" applyFill="1" applyBorder="1" applyAlignment="1">
      <alignment horizontal="center" vertical="center" wrapText="1"/>
    </xf>
    <xf numFmtId="0" fontId="51" fillId="37" borderId="81" xfId="0" applyFont="1" applyFill="1" applyBorder="1" applyAlignment="1">
      <alignment horizontal="center" vertical="center" wrapText="1"/>
    </xf>
    <xf numFmtId="0" fontId="51" fillId="0" borderId="11" xfId="0" applyFont="1" applyBorder="1" applyAlignment="1">
      <alignment horizontal="right"/>
    </xf>
    <xf numFmtId="165" fontId="52" fillId="0" borderId="52" xfId="67" applyNumberFormat="1" applyFont="1" applyBorder="1"/>
    <xf numFmtId="165" fontId="52" fillId="35" borderId="52" xfId="67" applyNumberFormat="1" applyFont="1" applyFill="1" applyBorder="1"/>
    <xf numFmtId="165" fontId="52" fillId="37" borderId="82" xfId="0" applyNumberFormat="1" applyFont="1" applyFill="1" applyBorder="1" applyAlignment="1">
      <alignment wrapText="1"/>
    </xf>
    <xf numFmtId="164" fontId="52" fillId="35" borderId="51" xfId="132" applyNumberFormat="1" applyFont="1" applyFill="1" applyBorder="1" applyAlignment="1"/>
    <xf numFmtId="164" fontId="52" fillId="35" borderId="1" xfId="132" applyNumberFormat="1" applyFont="1" applyFill="1" applyBorder="1" applyAlignment="1">
      <alignment wrapText="1"/>
    </xf>
    <xf numFmtId="164" fontId="52" fillId="35" borderId="52" xfId="132" applyNumberFormat="1" applyFont="1" applyFill="1" applyBorder="1" applyAlignment="1"/>
    <xf numFmtId="164" fontId="52" fillId="37" borderId="82" xfId="132" applyNumberFormat="1" applyFont="1" applyFill="1" applyBorder="1"/>
    <xf numFmtId="165" fontId="51" fillId="0" borderId="11" xfId="67" applyNumberFormat="1" applyFont="1" applyBorder="1" applyAlignment="1">
      <alignment horizontal="right"/>
    </xf>
    <xf numFmtId="165" fontId="52" fillId="0" borderId="53" xfId="67" applyNumberFormat="1" applyFont="1" applyFill="1" applyBorder="1"/>
    <xf numFmtId="165" fontId="52" fillId="0" borderId="54" xfId="67" applyNumberFormat="1" applyFont="1" applyFill="1" applyBorder="1"/>
    <xf numFmtId="165" fontId="52" fillId="35" borderId="54" xfId="67" applyNumberFormat="1" applyFont="1" applyFill="1" applyBorder="1"/>
    <xf numFmtId="165" fontId="52" fillId="37" borderId="112" xfId="0" applyNumberFormat="1" applyFont="1" applyFill="1" applyBorder="1" applyAlignment="1">
      <alignment wrapText="1"/>
    </xf>
    <xf numFmtId="164" fontId="52" fillId="35" borderId="53" xfId="132" applyNumberFormat="1" applyFont="1" applyFill="1" applyBorder="1" applyAlignment="1"/>
    <xf numFmtId="164" fontId="52" fillId="35" borderId="85" xfId="132" applyNumberFormat="1" applyFont="1" applyFill="1" applyBorder="1" applyAlignment="1">
      <alignment wrapText="1"/>
    </xf>
    <xf numFmtId="164" fontId="52" fillId="35" borderId="54" xfId="132" applyNumberFormat="1" applyFont="1" applyFill="1" applyBorder="1" applyAlignment="1"/>
    <xf numFmtId="164" fontId="52" fillId="37" borderId="112" xfId="132" applyNumberFormat="1" applyFont="1" applyFill="1" applyBorder="1"/>
    <xf numFmtId="165" fontId="52" fillId="0" borderId="7" xfId="67" applyNumberFormat="1" applyFont="1" applyBorder="1"/>
    <xf numFmtId="164" fontId="52" fillId="0" borderId="7" xfId="132" applyNumberFormat="1" applyFont="1" applyBorder="1"/>
    <xf numFmtId="0" fontId="52" fillId="0" borderId="7" xfId="0" applyFont="1" applyBorder="1"/>
    <xf numFmtId="0" fontId="52" fillId="0" borderId="6" xfId="0" applyFont="1" applyBorder="1"/>
    <xf numFmtId="165" fontId="52" fillId="0" borderId="9" xfId="67" applyNumberFormat="1" applyFont="1" applyBorder="1"/>
    <xf numFmtId="0" fontId="51" fillId="0" borderId="1" xfId="0" applyFont="1" applyBorder="1" applyAlignment="1">
      <alignment horizontal="right" wrapText="1"/>
    </xf>
    <xf numFmtId="0" fontId="51" fillId="0" borderId="3" xfId="0" applyFont="1" applyBorder="1" applyAlignment="1">
      <alignment horizontal="center" wrapText="1"/>
    </xf>
    <xf numFmtId="0" fontId="51" fillId="0" borderId="1" xfId="0" applyFont="1" applyBorder="1" applyAlignment="1">
      <alignment horizontal="right"/>
    </xf>
    <xf numFmtId="3" fontId="0" fillId="0" borderId="0" xfId="0" applyNumberFormat="1"/>
    <xf numFmtId="165" fontId="51" fillId="0" borderId="1" xfId="67" applyNumberFormat="1" applyFont="1" applyBorder="1" applyAlignment="1">
      <alignment horizontal="right"/>
    </xf>
    <xf numFmtId="43" fontId="52" fillId="0" borderId="0" xfId="67" applyFont="1" applyBorder="1"/>
    <xf numFmtId="0" fontId="4" fillId="0" borderId="6" xfId="112" applyFont="1" applyBorder="1" applyAlignment="1">
      <alignment horizontal="center" wrapText="1"/>
    </xf>
    <xf numFmtId="0" fontId="7" fillId="0" borderId="3" xfId="112" applyFont="1" applyBorder="1"/>
    <xf numFmtId="0" fontId="4" fillId="0" borderId="1" xfId="112" applyFont="1" applyBorder="1" applyAlignment="1">
      <alignment wrapText="1"/>
    </xf>
    <xf numFmtId="3" fontId="4" fillId="0" borderId="1" xfId="112" applyNumberFormat="1" applyFont="1" applyBorder="1"/>
    <xf numFmtId="167" fontId="4" fillId="0" borderId="1" xfId="112" applyNumberFormat="1" applyFont="1" applyBorder="1"/>
    <xf numFmtId="0" fontId="4" fillId="0" borderId="4" xfId="112" applyFont="1" applyBorder="1"/>
    <xf numFmtId="0" fontId="4" fillId="0" borderId="5" xfId="112" applyFont="1" applyBorder="1"/>
    <xf numFmtId="0" fontId="62" fillId="0" borderId="0" xfId="0" applyFont="1"/>
    <xf numFmtId="0" fontId="51" fillId="0" borderId="0" xfId="0" applyFont="1" applyAlignment="1">
      <alignment horizontal="left"/>
    </xf>
    <xf numFmtId="0" fontId="4" fillId="0" borderId="3" xfId="112" applyFont="1" applyFill="1" applyBorder="1" applyAlignment="1">
      <alignment horizontal="center" vertical="center"/>
    </xf>
    <xf numFmtId="0" fontId="4" fillId="0" borderId="3" xfId="112" applyFont="1" applyFill="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4"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7" fillId="0" borderId="113" xfId="112" applyFont="1" applyBorder="1"/>
    <xf numFmtId="165" fontId="7" fillId="0" borderId="1" xfId="67" applyNumberFormat="1" applyFont="1" applyBorder="1"/>
    <xf numFmtId="164" fontId="7" fillId="0" borderId="1" xfId="132" applyNumberFormat="1" applyFont="1" applyBorder="1"/>
    <xf numFmtId="9" fontId="52" fillId="0" borderId="0" xfId="132" applyFont="1"/>
    <xf numFmtId="0" fontId="4" fillId="0" borderId="11" xfId="0" applyFont="1" applyBorder="1" applyAlignment="1"/>
    <xf numFmtId="0" fontId="4" fillId="0" borderId="10" xfId="0" applyFont="1" applyBorder="1" applyAlignment="1"/>
    <xf numFmtId="165" fontId="4" fillId="0" borderId="1" xfId="67" applyNumberFormat="1" applyFont="1" applyBorder="1"/>
    <xf numFmtId="0" fontId="4" fillId="0" borderId="1" xfId="0" applyFont="1" applyBorder="1"/>
    <xf numFmtId="165" fontId="4" fillId="0" borderId="1" xfId="67" applyNumberFormat="1" applyFont="1" applyBorder="1" applyAlignment="1">
      <alignment horizontal="center"/>
    </xf>
    <xf numFmtId="165" fontId="4" fillId="0" borderId="10" xfId="67" applyNumberFormat="1" applyFont="1" applyBorder="1"/>
    <xf numFmtId="0" fontId="4" fillId="0" borderId="0" xfId="112" applyFont="1"/>
    <xf numFmtId="0" fontId="7" fillId="0" borderId="14" xfId="0" applyFont="1" applyFill="1" applyBorder="1" applyAlignment="1">
      <alignment horizontal="center"/>
    </xf>
    <xf numFmtId="3" fontId="52" fillId="0" borderId="8" xfId="67" applyNumberFormat="1" applyFont="1" applyFill="1" applyBorder="1" applyAlignment="1">
      <alignment horizontal="center"/>
    </xf>
    <xf numFmtId="3" fontId="52" fillId="0" borderId="8" xfId="132" applyNumberFormat="1" applyFont="1" applyFill="1" applyBorder="1" applyAlignment="1">
      <alignment horizontal="center"/>
    </xf>
    <xf numFmtId="0" fontId="7" fillId="0" borderId="11" xfId="0" applyFont="1" applyFill="1" applyBorder="1" applyAlignment="1">
      <alignment horizontal="center"/>
    </xf>
    <xf numFmtId="0" fontId="7" fillId="0" borderId="39" xfId="0" applyFont="1" applyFill="1" applyBorder="1" applyAlignment="1">
      <alignment horizontal="center"/>
    </xf>
    <xf numFmtId="0" fontId="0" fillId="0" borderId="25" xfId="0" applyBorder="1" applyAlignment="1">
      <alignment vertical="top" wrapText="1"/>
    </xf>
    <xf numFmtId="0" fontId="0" fillId="0" borderId="115" xfId="0" applyBorder="1" applyAlignment="1">
      <alignment vertical="top" wrapText="1"/>
    </xf>
    <xf numFmtId="0" fontId="32" fillId="0" borderId="0" xfId="82" applyAlignment="1" applyProtection="1"/>
    <xf numFmtId="0" fontId="51" fillId="0" borderId="1" xfId="0" applyFont="1" applyBorder="1" applyAlignment="1">
      <alignment horizontal="center"/>
    </xf>
    <xf numFmtId="167" fontId="0" fillId="0" borderId="0" xfId="0" applyNumberFormat="1"/>
    <xf numFmtId="165" fontId="0" fillId="0" borderId="8" xfId="67" applyNumberFormat="1" applyFont="1" applyBorder="1"/>
    <xf numFmtId="165" fontId="0" fillId="0" borderId="6" xfId="67" applyNumberFormat="1" applyFont="1" applyBorder="1"/>
    <xf numFmtId="3" fontId="52" fillId="0" borderId="11" xfId="67" applyNumberFormat="1" applyFont="1" applyBorder="1"/>
    <xf numFmtId="164" fontId="0" fillId="0" borderId="6" xfId="132" applyNumberFormat="1" applyFont="1" applyBorder="1"/>
    <xf numFmtId="0" fontId="0" fillId="0" borderId="11" xfId="0" applyBorder="1"/>
    <xf numFmtId="164" fontId="0" fillId="0" borderId="15" xfId="132" applyNumberFormat="1" applyFont="1" applyBorder="1"/>
    <xf numFmtId="164" fontId="0" fillId="0" borderId="10" xfId="132" applyNumberFormat="1" applyFont="1" applyBorder="1"/>
    <xf numFmtId="164" fontId="0" fillId="0" borderId="1" xfId="132" applyNumberFormat="1" applyFont="1" applyBorder="1"/>
    <xf numFmtId="164" fontId="52" fillId="0" borderId="0" xfId="132" applyNumberFormat="1" applyFont="1" applyFill="1" applyBorder="1"/>
    <xf numFmtId="3" fontId="52" fillId="0" borderId="1" xfId="67" applyNumberFormat="1" applyFont="1" applyBorder="1" applyAlignment="1">
      <alignment horizontal="right" vertical="center"/>
    </xf>
    <xf numFmtId="3" fontId="0" fillId="0" borderId="1" xfId="0" applyNumberFormat="1" applyBorder="1" applyAlignment="1">
      <alignment horizontal="right"/>
    </xf>
    <xf numFmtId="3" fontId="52" fillId="0" borderId="1" xfId="67" applyNumberFormat="1" applyFont="1" applyFill="1" applyBorder="1" applyAlignment="1">
      <alignment horizontal="right"/>
    </xf>
    <xf numFmtId="164" fontId="52" fillId="0" borderId="3" xfId="132" applyNumberFormat="1" applyFont="1" applyBorder="1" applyAlignment="1">
      <alignment horizontal="right" vertical="center"/>
    </xf>
    <xf numFmtId="164" fontId="52" fillId="0" borderId="1" xfId="132" applyNumberFormat="1" applyFont="1" applyBorder="1" applyAlignment="1">
      <alignment horizontal="right" vertical="center"/>
    </xf>
    <xf numFmtId="0" fontId="52" fillId="0" borderId="5" xfId="0" applyFont="1" applyFill="1" applyBorder="1" applyAlignment="1">
      <alignment horizontal="right"/>
    </xf>
    <xf numFmtId="0" fontId="0" fillId="0" borderId="10" xfId="0" applyBorder="1"/>
    <xf numFmtId="0" fontId="52" fillId="0" borderId="1" xfId="0" applyFont="1" applyFill="1" applyBorder="1" applyAlignment="1">
      <alignment horizontal="right"/>
    </xf>
    <xf numFmtId="3" fontId="0" fillId="0" borderId="1" xfId="0" applyNumberFormat="1" applyBorder="1"/>
    <xf numFmtId="9" fontId="4" fillId="0" borderId="10" xfId="132" applyFont="1" applyBorder="1" applyAlignment="1">
      <alignment horizontal="right"/>
    </xf>
    <xf numFmtId="9" fontId="4" fillId="35" borderId="116" xfId="132" applyFont="1" applyFill="1" applyBorder="1" applyAlignment="1">
      <alignment horizontal="right"/>
    </xf>
    <xf numFmtId="3" fontId="0" fillId="0" borderId="52" xfId="0" applyNumberFormat="1" applyBorder="1"/>
    <xf numFmtId="3" fontId="0" fillId="35" borderId="85" xfId="0" applyNumberFormat="1" applyFill="1" applyBorder="1"/>
    <xf numFmtId="3" fontId="0" fillId="35" borderId="54" xfId="0" applyNumberFormat="1" applyFill="1" applyBorder="1"/>
    <xf numFmtId="3" fontId="0" fillId="35" borderId="1" xfId="0" applyNumberFormat="1" applyFill="1" applyBorder="1"/>
    <xf numFmtId="3" fontId="0" fillId="35" borderId="52" xfId="0" applyNumberFormat="1" applyFill="1" applyBorder="1"/>
    <xf numFmtId="3" fontId="4" fillId="35" borderId="107" xfId="0" applyNumberFormat="1" applyFont="1" applyFill="1" applyBorder="1" applyAlignment="1">
      <alignment horizontal="right"/>
    </xf>
    <xf numFmtId="3" fontId="4" fillId="35" borderId="71" xfId="0" applyNumberFormat="1" applyFont="1" applyFill="1" applyBorder="1" applyAlignment="1">
      <alignment horizontal="right"/>
    </xf>
    <xf numFmtId="3" fontId="52" fillId="0" borderId="106" xfId="0" applyNumberFormat="1" applyFont="1" applyBorder="1"/>
    <xf numFmtId="165" fontId="4" fillId="0" borderId="82" xfId="67" applyNumberFormat="1" applyFont="1" applyFill="1" applyBorder="1" applyAlignment="1">
      <alignment horizontal="right" wrapText="1"/>
    </xf>
    <xf numFmtId="3" fontId="4" fillId="35" borderId="112" xfId="0" applyNumberFormat="1" applyFont="1" applyFill="1" applyBorder="1" applyAlignment="1">
      <alignment horizontal="right"/>
    </xf>
    <xf numFmtId="3" fontId="52" fillId="35" borderId="117" xfId="0" applyNumberFormat="1" applyFont="1" applyFill="1" applyBorder="1"/>
    <xf numFmtId="3" fontId="52" fillId="0" borderId="107" xfId="0" applyNumberFormat="1" applyFont="1" applyBorder="1"/>
    <xf numFmtId="3" fontId="52" fillId="35" borderId="53" xfId="0" applyNumberFormat="1" applyFont="1" applyFill="1" applyBorder="1"/>
    <xf numFmtId="3" fontId="52" fillId="35" borderId="107" xfId="0" applyNumberFormat="1" applyFont="1" applyFill="1" applyBorder="1"/>
    <xf numFmtId="3" fontId="52" fillId="0" borderId="118" xfId="0" applyNumberFormat="1" applyFont="1" applyBorder="1"/>
    <xf numFmtId="3" fontId="52" fillId="35" borderId="51" xfId="0" applyNumberFormat="1" applyFont="1" applyFill="1" applyBorder="1"/>
    <xf numFmtId="3" fontId="4" fillId="0" borderId="52" xfId="67" applyNumberFormat="1" applyFont="1" applyBorder="1" applyAlignment="1">
      <alignment horizontal="right"/>
    </xf>
    <xf numFmtId="3" fontId="4" fillId="0" borderId="51" xfId="67" applyNumberFormat="1" applyFont="1" applyBorder="1" applyAlignment="1">
      <alignment horizontal="right"/>
    </xf>
    <xf numFmtId="3" fontId="4" fillId="35" borderId="51" xfId="67" applyNumberFormat="1" applyFont="1" applyFill="1" applyBorder="1" applyAlignment="1">
      <alignment horizontal="right" wrapText="1"/>
    </xf>
    <xf numFmtId="3" fontId="4" fillId="35" borderId="52" xfId="67" applyNumberFormat="1" applyFont="1" applyFill="1" applyBorder="1" applyAlignment="1">
      <alignment horizontal="right" wrapText="1"/>
    </xf>
    <xf numFmtId="3" fontId="4" fillId="35" borderId="52" xfId="67" applyNumberFormat="1" applyFont="1" applyFill="1" applyBorder="1" applyAlignment="1">
      <alignment horizontal="right"/>
    </xf>
    <xf numFmtId="3" fontId="4" fillId="35" borderId="51" xfId="67" applyNumberFormat="1" applyFont="1" applyFill="1" applyBorder="1" applyAlignment="1">
      <alignment horizontal="right"/>
    </xf>
    <xf numFmtId="3" fontId="4" fillId="35" borderId="107" xfId="67" applyNumberFormat="1" applyFont="1" applyFill="1" applyBorder="1" applyAlignment="1">
      <alignment horizontal="right" wrapText="1"/>
    </xf>
    <xf numFmtId="3" fontId="4" fillId="35" borderId="71" xfId="67" applyNumberFormat="1" applyFont="1" applyFill="1" applyBorder="1" applyAlignment="1">
      <alignment horizontal="right" wrapText="1"/>
    </xf>
    <xf numFmtId="3" fontId="4" fillId="35" borderId="71" xfId="67" applyNumberFormat="1" applyFont="1" applyFill="1" applyBorder="1" applyAlignment="1">
      <alignment horizontal="right"/>
    </xf>
    <xf numFmtId="3" fontId="4" fillId="35" borderId="107" xfId="67" applyNumberFormat="1" applyFont="1" applyFill="1" applyBorder="1" applyAlignment="1">
      <alignment horizontal="right"/>
    </xf>
    <xf numFmtId="3" fontId="0" fillId="0" borderId="3" xfId="67" applyNumberFormat="1" applyFont="1" applyBorder="1" applyAlignment="1">
      <alignment horizontal="right"/>
    </xf>
    <xf numFmtId="3" fontId="7" fillId="35" borderId="3" xfId="0" applyNumberFormat="1" applyFont="1" applyFill="1" applyBorder="1" applyAlignment="1">
      <alignment horizontal="center" wrapText="1"/>
    </xf>
    <xf numFmtId="3" fontId="0" fillId="0" borderId="1" xfId="67" applyNumberFormat="1" applyFont="1" applyBorder="1"/>
    <xf numFmtId="3" fontId="7" fillId="35" borderId="1" xfId="0" applyNumberFormat="1" applyFont="1" applyFill="1" applyBorder="1" applyAlignment="1">
      <alignment horizontal="center" wrapText="1"/>
    </xf>
    <xf numFmtId="3" fontId="0" fillId="0" borderId="3" xfId="67" applyNumberFormat="1" applyFont="1" applyBorder="1"/>
    <xf numFmtId="3" fontId="52" fillId="0" borderId="1" xfId="67" applyNumberFormat="1" applyFont="1" applyBorder="1" applyAlignment="1">
      <alignment horizontal="right"/>
    </xf>
    <xf numFmtId="3" fontId="52" fillId="0" borderId="1" xfId="0" applyNumberFormat="1" applyFont="1" applyFill="1" applyBorder="1" applyAlignment="1">
      <alignment vertical="center"/>
    </xf>
    <xf numFmtId="3" fontId="4" fillId="0" borderId="4" xfId="0" applyNumberFormat="1" applyFont="1" applyBorder="1" applyAlignment="1">
      <alignment horizontal="right"/>
    </xf>
    <xf numFmtId="165" fontId="52" fillId="0" borderId="9" xfId="67" applyNumberFormat="1" applyFont="1" applyFill="1" applyBorder="1" applyAlignment="1">
      <alignment horizontal="right"/>
    </xf>
    <xf numFmtId="168" fontId="45" fillId="0" borderId="1" xfId="133" applyNumberFormat="1" applyFont="1" applyBorder="1" applyAlignment="1">
      <alignment horizontal="center" wrapText="1"/>
    </xf>
    <xf numFmtId="168" fontId="0" fillId="0" borderId="1" xfId="133" applyNumberFormat="1" applyFont="1" applyBorder="1" applyAlignment="1">
      <alignment horizontal="center"/>
    </xf>
    <xf numFmtId="0" fontId="0" fillId="0" borderId="0" xfId="0" applyFont="1"/>
    <xf numFmtId="0" fontId="0" fillId="0" borderId="122" xfId="0" applyBorder="1"/>
    <xf numFmtId="0" fontId="45" fillId="0" borderId="122" xfId="0" applyFont="1" applyBorder="1" applyAlignment="1">
      <alignment wrapText="1"/>
    </xf>
    <xf numFmtId="0" fontId="45" fillId="0" borderId="122" xfId="0" applyFont="1" applyBorder="1"/>
    <xf numFmtId="9" fontId="0" fillId="0" borderId="123" xfId="132" applyFont="1" applyBorder="1" applyAlignment="1">
      <alignment horizontal="center"/>
    </xf>
    <xf numFmtId="0" fontId="45" fillId="0" borderId="124" xfId="0" applyFont="1" applyBorder="1"/>
    <xf numFmtId="168" fontId="0" fillId="0" borderId="125" xfId="133" applyNumberFormat="1" applyFont="1" applyBorder="1" applyAlignment="1">
      <alignment horizontal="center"/>
    </xf>
    <xf numFmtId="9" fontId="0" fillId="0" borderId="126" xfId="132" applyFont="1" applyBorder="1" applyAlignment="1">
      <alignment horizontal="center"/>
    </xf>
    <xf numFmtId="3" fontId="52" fillId="0" borderId="1" xfId="67" applyNumberFormat="1" applyFont="1" applyFill="1" applyBorder="1" applyAlignment="1">
      <alignment horizontal="right" vertical="center"/>
    </xf>
    <xf numFmtId="165" fontId="0" fillId="0" borderId="1" xfId="67" applyNumberFormat="1" applyFont="1" applyBorder="1" applyAlignment="1">
      <alignment horizontal="center"/>
    </xf>
    <xf numFmtId="165" fontId="0" fillId="0" borderId="125" xfId="67" applyNumberFormat="1" applyFont="1" applyBorder="1" applyAlignment="1">
      <alignment horizontal="center"/>
    </xf>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7" fillId="38" borderId="6" xfId="0" applyFont="1" applyFill="1" applyBorder="1" applyAlignment="1">
      <alignment horizontal="center" vertical="center"/>
    </xf>
    <xf numFmtId="0" fontId="7" fillId="38" borderId="44" xfId="0" applyFont="1" applyFill="1" applyBorder="1" applyAlignment="1">
      <alignment horizontal="center" vertical="center" wrapText="1"/>
    </xf>
    <xf numFmtId="0" fontId="56" fillId="38" borderId="4" xfId="0" applyFont="1" applyFill="1" applyBorder="1" applyAlignment="1">
      <alignment vertical="center"/>
    </xf>
    <xf numFmtId="0" fontId="10" fillId="38" borderId="114" xfId="0" applyFont="1" applyFill="1" applyBorder="1" applyAlignment="1">
      <alignment vertical="center"/>
    </xf>
    <xf numFmtId="0" fontId="7" fillId="38" borderId="11" xfId="92" applyFont="1" applyFill="1" applyBorder="1" applyAlignment="1">
      <alignment horizontal="left" vertical="center"/>
    </xf>
    <xf numFmtId="0" fontId="56" fillId="38" borderId="10" xfId="92" applyFont="1" applyFill="1" applyBorder="1" applyAlignment="1">
      <alignment horizontal="center" vertical="center"/>
    </xf>
    <xf numFmtId="0" fontId="7" fillId="38" borderId="8" xfId="105" applyFont="1" applyFill="1" applyBorder="1" applyAlignment="1">
      <alignment horizontal="left" vertical="center"/>
    </xf>
    <xf numFmtId="0" fontId="56" fillId="38" borderId="7" xfId="105" applyFont="1" applyFill="1" applyBorder="1" applyAlignment="1">
      <alignment vertical="center"/>
    </xf>
    <xf numFmtId="0" fontId="56" fillId="38" borderId="6" xfId="105" applyFont="1" applyFill="1" applyBorder="1" applyAlignment="1">
      <alignment vertical="center"/>
    </xf>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4" fillId="38" borderId="1" xfId="0" applyFont="1" applyFill="1" applyBorder="1" applyAlignment="1">
      <alignment horizontal="center" vertic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1" fillId="0" borderId="0" xfId="0" applyFont="1" applyAlignment="1">
      <alignment horizontal="left" vertical="center"/>
    </xf>
    <xf numFmtId="0" fontId="52" fillId="0" borderId="0" xfId="0" applyFont="1" applyFill="1" applyAlignment="1">
      <alignment horizontal="left" vertical="center"/>
    </xf>
    <xf numFmtId="0" fontId="52" fillId="0" borderId="0" xfId="0" applyFont="1" applyFill="1" applyAlignment="1">
      <alignment horizontal="left"/>
    </xf>
    <xf numFmtId="0" fontId="4" fillId="0" borderId="0" xfId="100" applyFont="1" applyFill="1" applyBorder="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4" fillId="38" borderId="11" xfId="0" applyFont="1" applyFill="1" applyBorder="1" applyAlignment="1">
      <alignment horizontal="center"/>
    </xf>
    <xf numFmtId="0" fontId="54" fillId="38" borderId="15" xfId="0" applyFont="1" applyFill="1" applyBorder="1" applyAlignment="1">
      <alignment horizontal="center"/>
    </xf>
    <xf numFmtId="0" fontId="54" fillId="38" borderId="10" xfId="0" applyFont="1" applyFill="1" applyBorder="1" applyAlignment="1">
      <alignment horizontal="center"/>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1" fillId="0" borderId="1" xfId="0" applyFont="1" applyBorder="1" applyAlignment="1">
      <alignment horizontal="center" wrapText="1"/>
    </xf>
    <xf numFmtId="0" fontId="51" fillId="0" borderId="1" xfId="0" applyFont="1" applyBorder="1" applyAlignment="1">
      <alignment horizontal="center"/>
    </xf>
    <xf numFmtId="0" fontId="56" fillId="38" borderId="13" xfId="0" applyFont="1" applyFill="1" applyBorder="1" applyAlignment="1">
      <alignment horizontal="center" vertical="center"/>
    </xf>
    <xf numFmtId="0" fontId="56" fillId="38" borderId="14" xfId="0" applyFont="1" applyFill="1" applyBorder="1" applyAlignment="1">
      <alignment horizontal="center" vertical="center"/>
    </xf>
    <xf numFmtId="0" fontId="56" fillId="38" borderId="12" xfId="0" applyFont="1" applyFill="1" applyBorder="1" applyAlignment="1">
      <alignment horizontal="center" vertical="center"/>
    </xf>
    <xf numFmtId="0" fontId="45" fillId="0" borderId="119" xfId="0" applyFont="1" applyBorder="1" applyAlignment="1">
      <alignment horizontal="center"/>
    </xf>
    <xf numFmtId="0" fontId="45" fillId="0" borderId="120" xfId="0" applyFont="1" applyBorder="1" applyAlignment="1">
      <alignment horizontal="center"/>
    </xf>
    <xf numFmtId="0" fontId="45" fillId="0" borderId="121" xfId="0" applyFont="1" applyBorder="1" applyAlignment="1">
      <alignment horizontal="center"/>
    </xf>
    <xf numFmtId="0" fontId="45" fillId="0" borderId="1" xfId="0" applyFont="1" applyBorder="1" applyAlignment="1">
      <alignment horizontal="center"/>
    </xf>
    <xf numFmtId="0" fontId="45" fillId="0" borderId="1" xfId="0" applyFont="1" applyBorder="1" applyAlignment="1">
      <alignment horizontal="center" wrapText="1"/>
    </xf>
    <xf numFmtId="9" fontId="45" fillId="0" borderId="123" xfId="132" applyFont="1" applyBorder="1" applyAlignment="1">
      <alignment horizontal="center" wrapText="1"/>
    </xf>
    <xf numFmtId="0" fontId="52" fillId="0" borderId="6" xfId="0" applyFont="1" applyFill="1" applyBorder="1" applyAlignment="1">
      <alignment vertical="top" wrapText="1"/>
    </xf>
    <xf numFmtId="0" fontId="52" fillId="0" borderId="3" xfId="0" applyFont="1" applyFill="1" applyBorder="1" applyAlignment="1">
      <alignment vertical="top" wrapText="1"/>
    </xf>
    <xf numFmtId="0" fontId="52" fillId="0" borderId="8" xfId="0" applyFont="1" applyFill="1" applyBorder="1" applyAlignment="1">
      <alignment vertical="top" wrapText="1"/>
    </xf>
    <xf numFmtId="0" fontId="6" fillId="0" borderId="3" xfId="107" applyFont="1" applyFill="1" applyBorder="1" applyAlignment="1">
      <alignment horizontal="center" vertical="center"/>
    </xf>
    <xf numFmtId="0" fontId="6" fillId="0" borderId="4" xfId="107" applyFont="1" applyFill="1" applyBorder="1" applyAlignment="1">
      <alignment horizontal="center" vertical="center"/>
    </xf>
    <xf numFmtId="0" fontId="6" fillId="0" borderId="71" xfId="107" applyFont="1" applyFill="1" applyBorder="1" applyAlignment="1">
      <alignment horizontal="center" vertical="center"/>
    </xf>
    <xf numFmtId="0" fontId="6" fillId="0" borderId="91" xfId="107" applyFont="1" applyFill="1" applyBorder="1" applyAlignment="1">
      <alignment horizontal="center" vertical="center"/>
    </xf>
    <xf numFmtId="0" fontId="51" fillId="0" borderId="55" xfId="0" applyFont="1" applyBorder="1" applyAlignment="1">
      <alignment horizontal="left"/>
    </xf>
    <xf numFmtId="0" fontId="51" fillId="0" borderId="56" xfId="0" applyFont="1" applyBorder="1" applyAlignment="1">
      <alignment horizontal="left"/>
    </xf>
    <xf numFmtId="0" fontId="51" fillId="0" borderId="57" xfId="0" applyFont="1" applyBorder="1" applyAlignment="1">
      <alignment horizontal="left"/>
    </xf>
    <xf numFmtId="0" fontId="56" fillId="38" borderId="55" xfId="0" applyFont="1" applyFill="1" applyBorder="1" applyAlignment="1">
      <alignment horizontal="center" vertical="center"/>
    </xf>
    <xf numFmtId="0" fontId="56" fillId="38" borderId="56" xfId="0" applyFont="1" applyFill="1" applyBorder="1" applyAlignment="1">
      <alignment horizontal="center" vertical="center"/>
    </xf>
    <xf numFmtId="0" fontId="56" fillId="38" borderId="57"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2" fillId="0" borderId="58" xfId="0" applyFont="1" applyBorder="1" applyAlignment="1">
      <alignment horizontal="left" vertical="top" wrapText="1"/>
    </xf>
    <xf numFmtId="0" fontId="52" fillId="0" borderId="59" xfId="0" applyFont="1" applyBorder="1" applyAlignment="1">
      <alignment horizontal="left" vertical="top" wrapText="1"/>
    </xf>
    <xf numFmtId="0" fontId="52" fillId="0" borderId="60" xfId="0" applyFont="1" applyBorder="1" applyAlignment="1">
      <alignment horizontal="left" vertical="top" wrapText="1"/>
    </xf>
    <xf numFmtId="0" fontId="52" fillId="0" borderId="61" xfId="0" applyFont="1" applyBorder="1" applyAlignment="1">
      <alignment horizontal="left" vertical="top" wrapText="1"/>
    </xf>
    <xf numFmtId="0" fontId="52" fillId="0" borderId="62" xfId="0" applyFont="1" applyBorder="1" applyAlignment="1">
      <alignment horizontal="left" vertical="top" wrapText="1"/>
    </xf>
    <xf numFmtId="0" fontId="52" fillId="0" borderId="63" xfId="0" applyFont="1" applyBorder="1" applyAlignment="1">
      <alignment horizontal="left" vertical="top" wrapText="1"/>
    </xf>
    <xf numFmtId="0" fontId="52" fillId="0" borderId="64" xfId="0" applyFont="1" applyBorder="1" applyAlignment="1">
      <alignment horizontal="left" vertical="top" wrapText="1"/>
    </xf>
    <xf numFmtId="0" fontId="52" fillId="0" borderId="65" xfId="0" applyFont="1" applyBorder="1" applyAlignment="1">
      <alignment horizontal="left" vertical="top" wrapText="1"/>
    </xf>
    <xf numFmtId="0" fontId="6" fillId="0" borderId="76" xfId="107" applyFont="1" applyFill="1" applyBorder="1" applyAlignment="1">
      <alignment horizontal="center" vertical="center"/>
    </xf>
    <xf numFmtId="0" fontId="6" fillId="0" borderId="77" xfId="107" applyFont="1" applyFill="1" applyBorder="1" applyAlignment="1">
      <alignment horizontal="center" vertical="center"/>
    </xf>
    <xf numFmtId="0" fontId="6" fillId="0" borderId="74" xfId="107" applyFont="1" applyFill="1" applyBorder="1" applyAlignment="1">
      <alignment horizontal="center" vertical="center"/>
    </xf>
    <xf numFmtId="0" fontId="6" fillId="0" borderId="75" xfId="107" applyFont="1" applyFill="1" applyBorder="1" applyAlignment="1">
      <alignment horizontal="center" vertical="center"/>
    </xf>
    <xf numFmtId="0" fontId="51" fillId="0" borderId="4" xfId="0" applyFont="1" applyBorder="1" applyAlignment="1">
      <alignment horizontal="center" vertical="center"/>
    </xf>
    <xf numFmtId="0" fontId="51" fillId="36" borderId="94" xfId="0" applyFont="1" applyFill="1" applyBorder="1" applyAlignment="1">
      <alignment horizontal="center" vertical="center"/>
    </xf>
    <xf numFmtId="0" fontId="51" fillId="36" borderId="97" xfId="0" applyFont="1" applyFill="1" applyBorder="1" applyAlignment="1">
      <alignment horizontal="center" vertical="center"/>
    </xf>
    <xf numFmtId="0" fontId="51" fillId="36" borderId="99" xfId="0" applyFont="1" applyFill="1" applyBorder="1" applyAlignment="1">
      <alignment horizontal="center" vertical="center"/>
    </xf>
    <xf numFmtId="0" fontId="51" fillId="36" borderId="100" xfId="0" applyFont="1" applyFill="1" applyBorder="1" applyAlignment="1">
      <alignment horizontal="center" vertical="center"/>
    </xf>
    <xf numFmtId="0" fontId="51" fillId="36" borderId="101" xfId="0" applyFont="1" applyFill="1" applyBorder="1" applyAlignment="1">
      <alignment horizontal="center" vertical="center"/>
    </xf>
    <xf numFmtId="0" fontId="51" fillId="36" borderId="102" xfId="0" applyFont="1" applyFill="1" applyBorder="1" applyAlignment="1">
      <alignment horizontal="center" vertical="center"/>
    </xf>
    <xf numFmtId="0" fontId="51" fillId="0" borderId="1" xfId="0" applyFont="1" applyBorder="1" applyAlignment="1">
      <alignment horizontal="left"/>
    </xf>
    <xf numFmtId="0" fontId="56" fillId="38" borderId="1" xfId="0" applyFont="1" applyFill="1" applyBorder="1" applyAlignment="1">
      <alignment horizontal="left" vertical="center"/>
    </xf>
    <xf numFmtId="0" fontId="52" fillId="0" borderId="1" xfId="0" applyFont="1" applyBorder="1" applyAlignment="1">
      <alignment horizontal="left" vertical="top" wrapText="1"/>
    </xf>
    <xf numFmtId="0" fontId="69" fillId="0" borderId="8" xfId="0" applyFont="1" applyBorder="1" applyAlignment="1">
      <alignment horizontal="center" wrapText="1"/>
    </xf>
    <xf numFmtId="0" fontId="69" fillId="0" borderId="7" xfId="0" applyFont="1" applyBorder="1" applyAlignment="1">
      <alignment horizontal="center" wrapText="1"/>
    </xf>
    <xf numFmtId="0" fontId="69"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56" fillId="38" borderId="11" xfId="0" applyFont="1" applyFill="1" applyBorder="1" applyAlignment="1">
      <alignment horizontal="center" vertical="center"/>
    </xf>
    <xf numFmtId="0" fontId="56" fillId="38" borderId="15" xfId="0" applyFont="1" applyFill="1" applyBorder="1" applyAlignment="1">
      <alignment horizontal="center" vertical="center"/>
    </xf>
    <xf numFmtId="0" fontId="56" fillId="38" borderId="10" xfId="0" applyFont="1" applyFill="1" applyBorder="1" applyAlignment="1">
      <alignment horizontal="center"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56" fillId="38" borderId="9" xfId="0" applyFont="1" applyFill="1" applyBorder="1" applyAlignment="1">
      <alignment horizontal="left" vertical="center"/>
    </xf>
    <xf numFmtId="0" fontId="56" fillId="38" borderId="0" xfId="0" applyFont="1" applyFill="1" applyBorder="1" applyAlignment="1">
      <alignment horizontal="left" vertical="center"/>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52" fillId="0" borderId="11" xfId="0" applyFont="1" applyBorder="1" applyAlignment="1">
      <alignment horizontal="center"/>
    </xf>
    <xf numFmtId="0" fontId="52" fillId="0" borderId="10" xfId="0" applyFont="1" applyBorder="1" applyAlignment="1">
      <alignment horizont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52" fillId="0" borderId="33"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45" xfId="0" applyFont="1" applyBorder="1" applyAlignment="1">
      <alignment horizontal="center" vertical="center" wrapText="1"/>
    </xf>
    <xf numFmtId="0" fontId="51" fillId="0" borderId="0" xfId="0" applyFont="1" applyAlignment="1">
      <alignment horizontal="center" vertical="center"/>
    </xf>
    <xf numFmtId="0" fontId="52" fillId="0" borderId="29"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7" fillId="33" borderId="9" xfId="0" applyFont="1" applyFill="1" applyBorder="1" applyAlignment="1">
      <alignment horizontal="center" wrapText="1"/>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83" xfId="0" applyFont="1" applyFill="1" applyBorder="1" applyAlignment="1">
      <alignment horizontal="center" vertical="center" wrapText="1"/>
    </xf>
    <xf numFmtId="0" fontId="50" fillId="0" borderId="1" xfId="0" applyFont="1" applyBorder="1" applyAlignment="1">
      <alignment horizontal="left"/>
    </xf>
    <xf numFmtId="0" fontId="56" fillId="38" borderId="1" xfId="0" applyFont="1" applyFill="1" applyBorder="1" applyAlignment="1">
      <alignment horizontal="center" vertical="center"/>
    </xf>
    <xf numFmtId="0" fontId="52" fillId="0" borderId="1" xfId="0" applyFont="1" applyFill="1" applyBorder="1" applyAlignment="1">
      <alignment horizontal="left" vertical="top"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0" fontId="56" fillId="38" borderId="11" xfId="0" applyFont="1" applyFill="1" applyBorder="1" applyAlignment="1">
      <alignment horizontal="left" vertical="center"/>
    </xf>
    <xf numFmtId="0" fontId="56" fillId="38" borderId="15" xfId="0" applyFont="1" applyFill="1" applyBorder="1" applyAlignment="1">
      <alignment horizontal="left" vertical="center"/>
    </xf>
    <xf numFmtId="0" fontId="56" fillId="38" borderId="10" xfId="0" applyFont="1" applyFill="1" applyBorder="1" applyAlignment="1">
      <alignment horizontal="left" vertical="center"/>
    </xf>
    <xf numFmtId="0" fontId="7" fillId="0" borderId="84" xfId="0" applyFont="1" applyFill="1" applyBorder="1" applyAlignment="1">
      <alignment horizontal="center" wrapText="1"/>
    </xf>
    <xf numFmtId="0" fontId="7" fillId="0" borderId="86" xfId="0" applyFont="1" applyFill="1" applyBorder="1" applyAlignment="1">
      <alignment horizontal="center" wrapText="1"/>
    </xf>
    <xf numFmtId="0" fontId="7" fillId="0" borderId="87" xfId="0" applyFont="1" applyFill="1" applyBorder="1" applyAlignment="1">
      <alignment horizontal="center" wrapText="1"/>
    </xf>
    <xf numFmtId="0" fontId="4" fillId="0" borderId="14" xfId="112" applyFont="1" applyBorder="1" applyAlignment="1">
      <alignment horizontal="center"/>
    </xf>
    <xf numFmtId="0" fontId="51" fillId="0" borderId="3" xfId="0" applyFont="1" applyBorder="1" applyAlignment="1">
      <alignment horizontal="center"/>
    </xf>
    <xf numFmtId="0" fontId="51" fillId="0" borderId="3" xfId="0" applyFont="1" applyFill="1" applyBorder="1" applyAlignment="1">
      <alignment horizontal="center" wrapText="1"/>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7" fillId="0" borderId="0" xfId="112" applyFont="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3"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4" fillId="0" borderId="11" xfId="0" applyFont="1" applyBorder="1" applyAlignment="1">
      <alignment horizontal="left"/>
    </xf>
    <xf numFmtId="0" fontId="4" fillId="0" borderId="10" xfId="0" applyFont="1" applyBorder="1" applyAlignment="1">
      <alignment horizontal="left"/>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52" fillId="0" borderId="0" xfId="0" applyFont="1" applyAlignment="1">
      <alignment wrapText="1"/>
    </xf>
    <xf numFmtId="0" fontId="4" fillId="0" borderId="0" xfId="112" applyFont="1" applyAlignment="1">
      <alignment horizontal="left"/>
    </xf>
    <xf numFmtId="0" fontId="52" fillId="0" borderId="0" xfId="0" applyFont="1" applyBorder="1" applyAlignment="1">
      <alignment horizontal="left"/>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90" xfId="0" applyNumberFormat="1" applyFont="1" applyBorder="1" applyAlignment="1">
      <alignment horizontal="center"/>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81" xfId="100" applyNumberFormat="1" applyFont="1" applyBorder="1" applyAlignment="1">
      <alignment horizontal="center" vertical="center" wrapText="1"/>
    </xf>
    <xf numFmtId="0" fontId="7" fillId="0" borderId="82" xfId="100" applyNumberFormat="1" applyFont="1" applyBorder="1" applyAlignment="1">
      <alignment horizontal="center" vertical="center" wrapText="1"/>
    </xf>
    <xf numFmtId="0" fontId="7" fillId="0" borderId="1" xfId="100" quotePrefix="1" applyNumberFormat="1" applyFont="1" applyBorder="1" applyAlignment="1">
      <alignment horizontal="center" vertical="center"/>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4">
    <cellStyle name="20% - Accent1" xfId="1" builtinId="30" customBuiltin="1"/>
    <cellStyle name="20% - Accent1 2" xfId="2" xr:uid="{00000000-0005-0000-0000-000001000000}"/>
    <cellStyle name="20% - Accent1 3" xfId="3" xr:uid="{00000000-0005-0000-0000-000002000000}"/>
    <cellStyle name="20% - Accent2" xfId="4" builtinId="34" customBuiltin="1"/>
    <cellStyle name="20% - Accent2 2" xfId="5" xr:uid="{00000000-0005-0000-0000-000004000000}"/>
    <cellStyle name="20% - Accent2 3" xfId="6" xr:uid="{00000000-0005-0000-0000-000005000000}"/>
    <cellStyle name="20% - Accent3" xfId="7" builtinId="38" customBuiltin="1"/>
    <cellStyle name="20% - Accent3 2" xfId="8" xr:uid="{00000000-0005-0000-0000-000007000000}"/>
    <cellStyle name="20% - Accent3 3" xfId="9" xr:uid="{00000000-0005-0000-0000-000008000000}"/>
    <cellStyle name="20% - Accent4" xfId="10" builtinId="42" customBuiltin="1"/>
    <cellStyle name="20% - Accent4 2" xfId="11" xr:uid="{00000000-0005-0000-0000-00000A000000}"/>
    <cellStyle name="20% - Accent4 3" xfId="12" xr:uid="{00000000-0005-0000-0000-00000B000000}"/>
    <cellStyle name="20% - Accent5" xfId="13" builtinId="46" customBuiltin="1"/>
    <cellStyle name="20% - Accent5 2" xfId="14" xr:uid="{00000000-0005-0000-0000-00000D000000}"/>
    <cellStyle name="20% - Accent5 3" xfId="15" xr:uid="{00000000-0005-0000-0000-00000E000000}"/>
    <cellStyle name="20% - Accent6" xfId="16" builtinId="50" customBuiltin="1"/>
    <cellStyle name="20% - Accent6 2" xfId="17" xr:uid="{00000000-0005-0000-0000-000010000000}"/>
    <cellStyle name="20% - Accent6 3" xfId="18" xr:uid="{00000000-0005-0000-0000-000011000000}"/>
    <cellStyle name="40% - Accent1" xfId="19" builtinId="31" customBuiltin="1"/>
    <cellStyle name="40% - Accent1 2" xfId="20" xr:uid="{00000000-0005-0000-0000-000013000000}"/>
    <cellStyle name="40% - Accent1 3" xfId="21" xr:uid="{00000000-0005-0000-0000-000014000000}"/>
    <cellStyle name="40% - Accent2" xfId="22" builtinId="35" customBuiltin="1"/>
    <cellStyle name="40% - Accent2 2" xfId="23" xr:uid="{00000000-0005-0000-0000-000016000000}"/>
    <cellStyle name="40% - Accent2 3" xfId="24" xr:uid="{00000000-0005-0000-0000-000017000000}"/>
    <cellStyle name="40% - Accent3" xfId="25" builtinId="39" customBuiltin="1"/>
    <cellStyle name="40% - Accent3 2" xfId="26" xr:uid="{00000000-0005-0000-0000-000019000000}"/>
    <cellStyle name="40% - Accent3 3" xfId="27" xr:uid="{00000000-0005-0000-0000-00001A000000}"/>
    <cellStyle name="40% - Accent4" xfId="28" builtinId="43" customBuiltin="1"/>
    <cellStyle name="40% - Accent4 2" xfId="29" xr:uid="{00000000-0005-0000-0000-00001C000000}"/>
    <cellStyle name="40% - Accent4 3" xfId="30" xr:uid="{00000000-0005-0000-0000-00001D000000}"/>
    <cellStyle name="40% - Accent5" xfId="31" builtinId="47" customBuiltin="1"/>
    <cellStyle name="40% - Accent5 2" xfId="32" xr:uid="{00000000-0005-0000-0000-00001F000000}"/>
    <cellStyle name="40% - Accent5 3" xfId="33" xr:uid="{00000000-0005-0000-0000-000020000000}"/>
    <cellStyle name="40% - Accent6" xfId="34" builtinId="51" customBuiltin="1"/>
    <cellStyle name="40% - Accent6 2" xfId="35" xr:uid="{00000000-0005-0000-0000-000022000000}"/>
    <cellStyle name="40% - Accent6 3" xfId="36" xr:uid="{00000000-0005-0000-0000-000023000000}"/>
    <cellStyle name="60% - Accent1" xfId="37" builtinId="32" customBuiltin="1"/>
    <cellStyle name="60% - Accent1 2" xfId="38" xr:uid="{00000000-0005-0000-0000-000025000000}"/>
    <cellStyle name="60% - Accent2" xfId="39" builtinId="36" customBuiltin="1"/>
    <cellStyle name="60% - Accent2 2" xfId="40" xr:uid="{00000000-0005-0000-0000-000027000000}"/>
    <cellStyle name="60% - Accent3" xfId="41" builtinId="40" customBuiltin="1"/>
    <cellStyle name="60% - Accent3 2" xfId="42" xr:uid="{00000000-0005-0000-0000-000029000000}"/>
    <cellStyle name="60% - Accent4" xfId="43" builtinId="44" customBuiltin="1"/>
    <cellStyle name="60% - Accent4 2" xfId="44" xr:uid="{00000000-0005-0000-0000-00002B000000}"/>
    <cellStyle name="60% - Accent5" xfId="45" builtinId="48" customBuiltin="1"/>
    <cellStyle name="60% - Accent5 2" xfId="46" xr:uid="{00000000-0005-0000-0000-00002D000000}"/>
    <cellStyle name="60% - Accent6" xfId="47" builtinId="52" customBuiltin="1"/>
    <cellStyle name="60% - Accent6 2" xfId="48" xr:uid="{00000000-0005-0000-0000-00002F000000}"/>
    <cellStyle name="Accent1" xfId="49" builtinId="29" customBuiltin="1"/>
    <cellStyle name="Accent1 2" xfId="50" xr:uid="{00000000-0005-0000-0000-000031000000}"/>
    <cellStyle name="Accent2" xfId="51" builtinId="33" customBuiltin="1"/>
    <cellStyle name="Accent2 2" xfId="52" xr:uid="{00000000-0005-0000-0000-000033000000}"/>
    <cellStyle name="Accent3" xfId="53" builtinId="37" customBuiltin="1"/>
    <cellStyle name="Accent3 2" xfId="54" xr:uid="{00000000-0005-0000-0000-000035000000}"/>
    <cellStyle name="Accent4" xfId="55" builtinId="41" customBuiltin="1"/>
    <cellStyle name="Accent4 2" xfId="56" xr:uid="{00000000-0005-0000-0000-000037000000}"/>
    <cellStyle name="Accent5" xfId="57" builtinId="45" customBuiltin="1"/>
    <cellStyle name="Accent5 2" xfId="58" xr:uid="{00000000-0005-0000-0000-000039000000}"/>
    <cellStyle name="Accent6" xfId="59" builtinId="49" customBuiltin="1"/>
    <cellStyle name="Accent6 2" xfId="60" xr:uid="{00000000-0005-0000-0000-00003B000000}"/>
    <cellStyle name="Bad" xfId="61" builtinId="27" customBuiltin="1"/>
    <cellStyle name="Bad 2" xfId="62" xr:uid="{00000000-0005-0000-0000-00003D000000}"/>
    <cellStyle name="Calculation" xfId="63" builtinId="22" customBuiltin="1"/>
    <cellStyle name="Calculation 2" xfId="64" xr:uid="{00000000-0005-0000-0000-00003F000000}"/>
    <cellStyle name="Check Cell" xfId="65" builtinId="23" customBuiltin="1"/>
    <cellStyle name="Check Cell 2" xfId="66" xr:uid="{00000000-0005-0000-0000-000041000000}"/>
    <cellStyle name="Comma" xfId="67" builtinId="3"/>
    <cellStyle name="Comma 2" xfId="68" xr:uid="{00000000-0005-0000-0000-000043000000}"/>
    <cellStyle name="Comma 2 2" xfId="69" xr:uid="{00000000-0005-0000-0000-000044000000}"/>
    <cellStyle name="Currency" xfId="133" builtinId="4"/>
    <cellStyle name="Explanatory Text" xfId="70" builtinId="53" customBuiltin="1"/>
    <cellStyle name="Explanatory Text 2" xfId="71" xr:uid="{00000000-0005-0000-0000-000047000000}"/>
    <cellStyle name="Good" xfId="72" builtinId="26" customBuiltin="1"/>
    <cellStyle name="Good 2" xfId="73" xr:uid="{00000000-0005-0000-0000-000049000000}"/>
    <cellStyle name="Heading 1" xfId="74" builtinId="16" customBuiltin="1"/>
    <cellStyle name="Heading 1 2" xfId="75" xr:uid="{00000000-0005-0000-0000-00004B000000}"/>
    <cellStyle name="Heading 2" xfId="76" builtinId="17" customBuiltin="1"/>
    <cellStyle name="Heading 2 2" xfId="77" xr:uid="{00000000-0005-0000-0000-00004D000000}"/>
    <cellStyle name="Heading 3" xfId="78" builtinId="18" customBuiltin="1"/>
    <cellStyle name="Heading 3 2" xfId="79" xr:uid="{00000000-0005-0000-0000-00004F000000}"/>
    <cellStyle name="Heading 4" xfId="80" builtinId="19" customBuiltin="1"/>
    <cellStyle name="Heading 4 2" xfId="81" xr:uid="{00000000-0005-0000-0000-000051000000}"/>
    <cellStyle name="Hyperlink" xfId="82" builtinId="8"/>
    <cellStyle name="Hyperlink 2" xfId="83" xr:uid="{00000000-0005-0000-0000-000053000000}"/>
    <cellStyle name="Hyperlink 3" xfId="84" xr:uid="{00000000-0005-0000-0000-000054000000}"/>
    <cellStyle name="Hyperlink 3 2" xfId="85" xr:uid="{00000000-0005-0000-0000-000055000000}"/>
    <cellStyle name="Input" xfId="86" builtinId="20" customBuiltin="1"/>
    <cellStyle name="Input 2" xfId="87" xr:uid="{00000000-0005-0000-0000-000057000000}"/>
    <cellStyle name="Linked Cell" xfId="88" builtinId="24" customBuiltin="1"/>
    <cellStyle name="Linked Cell 2" xfId="89" xr:uid="{00000000-0005-0000-0000-000059000000}"/>
    <cellStyle name="Neutral" xfId="90" builtinId="28" customBuiltin="1"/>
    <cellStyle name="Neutral 2" xfId="91" xr:uid="{00000000-0005-0000-0000-00005B000000}"/>
    <cellStyle name="Normal" xfId="0" builtinId="0"/>
    <cellStyle name="Normal 2" xfId="92" xr:uid="{00000000-0005-0000-0000-00005D000000}"/>
    <cellStyle name="Normal 2 2" xfId="93" xr:uid="{00000000-0005-0000-0000-00005E000000}"/>
    <cellStyle name="Normal 2 2 2" xfId="94" xr:uid="{00000000-0005-0000-0000-00005F000000}"/>
    <cellStyle name="Normal 2 3" xfId="95" xr:uid="{00000000-0005-0000-0000-000060000000}"/>
    <cellStyle name="Normal 2 3 2" xfId="96" xr:uid="{00000000-0005-0000-0000-000061000000}"/>
    <cellStyle name="Normal 2 3 3" xfId="97" xr:uid="{00000000-0005-0000-0000-000062000000}"/>
    <cellStyle name="Normal 2 3 4" xfId="98" xr:uid="{00000000-0005-0000-0000-000063000000}"/>
    <cellStyle name="Normal 2 4" xfId="99" xr:uid="{00000000-0005-0000-0000-000064000000}"/>
    <cellStyle name="Normal 3" xfId="100" xr:uid="{00000000-0005-0000-0000-000065000000}"/>
    <cellStyle name="Normal 3 2" xfId="101" xr:uid="{00000000-0005-0000-0000-000066000000}"/>
    <cellStyle name="Normal 3 2 2" xfId="102" xr:uid="{00000000-0005-0000-0000-000067000000}"/>
    <cellStyle name="Normal 3 3" xfId="103" xr:uid="{00000000-0005-0000-0000-000068000000}"/>
    <cellStyle name="Normal 4" xfId="104" xr:uid="{00000000-0005-0000-0000-000069000000}"/>
    <cellStyle name="Normal 4 2" xfId="105" xr:uid="{00000000-0005-0000-0000-00006A000000}"/>
    <cellStyle name="Normal 4 2 2" xfId="106" xr:uid="{00000000-0005-0000-0000-00006B000000}"/>
    <cellStyle name="Normal 4 3" xfId="107" xr:uid="{00000000-0005-0000-0000-00006C000000}"/>
    <cellStyle name="Normal 4 3 2" xfId="108" xr:uid="{00000000-0005-0000-0000-00006D000000}"/>
    <cellStyle name="Normal 4 3 3" xfId="109" xr:uid="{00000000-0005-0000-0000-00006E000000}"/>
    <cellStyle name="Normal 4 4" xfId="110" xr:uid="{00000000-0005-0000-0000-00006F000000}"/>
    <cellStyle name="Normal 4 5" xfId="111" xr:uid="{00000000-0005-0000-0000-000070000000}"/>
    <cellStyle name="Normal 5" xfId="112" xr:uid="{00000000-0005-0000-0000-000071000000}"/>
    <cellStyle name="Normal 6" xfId="113" xr:uid="{00000000-0005-0000-0000-000072000000}"/>
    <cellStyle name="Normal 6 2" xfId="114" xr:uid="{00000000-0005-0000-0000-000073000000}"/>
    <cellStyle name="Normal 6 3" xfId="115" xr:uid="{00000000-0005-0000-0000-000074000000}"/>
    <cellStyle name="Normal 6 4" xfId="116" xr:uid="{00000000-0005-0000-0000-000075000000}"/>
    <cellStyle name="Normal 6 5" xfId="117" xr:uid="{00000000-0005-0000-0000-000076000000}"/>
    <cellStyle name="Normal 6 6" xfId="118" xr:uid="{00000000-0005-0000-0000-000077000000}"/>
    <cellStyle name="Normal 6 7" xfId="119" xr:uid="{00000000-0005-0000-0000-000078000000}"/>
    <cellStyle name="Normal 7" xfId="120" xr:uid="{00000000-0005-0000-0000-000079000000}"/>
    <cellStyle name="Note" xfId="121" builtinId="10" customBuiltin="1"/>
    <cellStyle name="Note 2" xfId="122" xr:uid="{00000000-0005-0000-0000-00007B000000}"/>
    <cellStyle name="Note 3" xfId="123" xr:uid="{00000000-0005-0000-0000-00007C000000}"/>
    <cellStyle name="Output" xfId="124" builtinId="21" customBuiltin="1"/>
    <cellStyle name="Output 2" xfId="125" xr:uid="{00000000-0005-0000-0000-00007E000000}"/>
    <cellStyle name="Percent" xfId="132" builtinId="5"/>
    <cellStyle name="Percent 2" xfId="126" xr:uid="{00000000-0005-0000-0000-000080000000}"/>
    <cellStyle name="Title" xfId="127" builtinId="15" customBuiltin="1"/>
    <cellStyle name="Total" xfId="128" builtinId="25" customBuiltin="1"/>
    <cellStyle name="Total 2" xfId="129" xr:uid="{00000000-0005-0000-0000-000083000000}"/>
    <cellStyle name="Warning Text" xfId="130" builtinId="11" customBuiltin="1"/>
    <cellStyle name="Warning Text 2" xfId="131" xr:uid="{00000000-0005-0000-0000-000085000000}"/>
  </cellStyles>
  <dxfs count="0"/>
  <tableStyles count="0" defaultTableStyle="TableStyleMedium9" defaultPivotStyle="PivotStyleLight16"/>
  <colors>
    <mruColors>
      <color rgb="FFFDB823"/>
      <color rgb="FFFFCC00"/>
      <color rgb="FF005F84"/>
      <color rgb="FFFFFF93"/>
      <color rgb="FF93B5FF"/>
      <color rgb="FFD1E0B2"/>
      <color rgb="FF7DBD3D"/>
      <color rgb="FFBD92DE"/>
      <color rgb="FFB7DEE8"/>
      <color rgb="FFFC9E4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baseline="0">
                <a:effectLst/>
              </a:rPr>
              <a:t>Average Annual Earnings of 2007 Graduates over 10 Years</a:t>
            </a:r>
            <a:endParaRPr lang="en-US" sz="1200">
              <a:effectLst/>
            </a:endParaRPr>
          </a:p>
        </c:rich>
      </c:tx>
      <c:layout>
        <c:manualLayout>
          <c:xMode val="edge"/>
          <c:yMode val="edge"/>
          <c:x val="0.18420401927371022"/>
          <c:y val="8.3416278163112589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68076562071532098"/>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5"/>
              <c:pt idx="0">
                <c:v>Certificate</c:v>
              </c:pt>
              <c:pt idx="1">
                <c:v>Associate</c:v>
              </c:pt>
              <c:pt idx="2">
                <c:v>Baccalaureate</c:v>
              </c:pt>
              <c:pt idx="3">
                <c:v>Master's</c:v>
              </c:pt>
              <c:pt idx="4">
                <c:v>Doctoral</c:v>
              </c:pt>
            </c:strLit>
          </c:cat>
          <c:val>
            <c:numLit>
              <c:formatCode>General</c:formatCode>
              <c:ptCount val="5"/>
              <c:pt idx="0">
                <c:v>24942.77</c:v>
              </c:pt>
              <c:pt idx="1">
                <c:v>27569.814077548501</c:v>
              </c:pt>
              <c:pt idx="2">
                <c:v>34961.6091320204</c:v>
              </c:pt>
              <c:pt idx="3">
                <c:v>52183.639256637201</c:v>
              </c:pt>
              <c:pt idx="4">
                <c:v>82949.130196078404</c:v>
              </c:pt>
            </c:numLit>
          </c:val>
          <c:extLst>
            <c:ext xmlns:c16="http://schemas.microsoft.com/office/drawing/2014/chart" uri="{C3380CC4-5D6E-409C-BE32-E72D297353CC}">
              <c16:uniqueId val="{00000000-8C63-4600-B44E-123950C7A494}"/>
            </c:ext>
          </c:extLst>
        </c:ser>
        <c:ser>
          <c:idx val="1"/>
          <c:order val="1"/>
          <c:tx>
            <c:v>2012 (5 years)</c:v>
          </c:tx>
          <c:spPr>
            <a:solidFill>
              <a:srgbClr val="F6B11A"/>
            </a:solidFill>
            <a:ln>
              <a:noFill/>
            </a:ln>
            <a:effectLst/>
          </c:spPr>
          <c:invertIfNegative val="0"/>
          <c:cat>
            <c:strLit>
              <c:ptCount val="5"/>
              <c:pt idx="0">
                <c:v>Certificate</c:v>
              </c:pt>
              <c:pt idx="1">
                <c:v>Associate</c:v>
              </c:pt>
              <c:pt idx="2">
                <c:v>Baccalaureate</c:v>
              </c:pt>
              <c:pt idx="3">
                <c:v>Master's</c:v>
              </c:pt>
              <c:pt idx="4">
                <c:v>Doctoral</c:v>
              </c:pt>
            </c:strLit>
          </c:cat>
          <c:val>
            <c:numLit>
              <c:formatCode>General</c:formatCode>
              <c:ptCount val="5"/>
              <c:pt idx="0">
                <c:v>32622.564801864799</c:v>
              </c:pt>
              <c:pt idx="1">
                <c:v>34625.338362919101</c:v>
              </c:pt>
              <c:pt idx="2">
                <c:v>45172.0378714209</c:v>
              </c:pt>
              <c:pt idx="3">
                <c:v>59312.468204134297</c:v>
              </c:pt>
              <c:pt idx="4">
                <c:v>107200.73955555601</c:v>
              </c:pt>
            </c:numLit>
          </c:val>
          <c:extLst>
            <c:ext xmlns:c16="http://schemas.microsoft.com/office/drawing/2014/chart" uri="{C3380CC4-5D6E-409C-BE32-E72D297353CC}">
              <c16:uniqueId val="{00000001-8C63-4600-B44E-123950C7A494}"/>
            </c:ext>
          </c:extLst>
        </c:ser>
        <c:ser>
          <c:idx val="2"/>
          <c:order val="2"/>
          <c:tx>
            <c:v>2017 (10 years)</c:v>
          </c:tx>
          <c:spPr>
            <a:solidFill>
              <a:srgbClr val="4BACC6"/>
            </a:solidFill>
            <a:ln>
              <a:noFill/>
            </a:ln>
            <a:effectLst/>
          </c:spPr>
          <c:invertIfNegative val="0"/>
          <c:cat>
            <c:strLit>
              <c:ptCount val="5"/>
              <c:pt idx="0">
                <c:v>Certificate</c:v>
              </c:pt>
              <c:pt idx="1">
                <c:v>Associate</c:v>
              </c:pt>
              <c:pt idx="2">
                <c:v>Baccalaureate</c:v>
              </c:pt>
              <c:pt idx="3">
                <c:v>Master's</c:v>
              </c:pt>
              <c:pt idx="4">
                <c:v>Doctoral</c:v>
              </c:pt>
            </c:strLit>
          </c:cat>
          <c:val>
            <c:numLit>
              <c:formatCode>General</c:formatCode>
              <c:ptCount val="5"/>
              <c:pt idx="0">
                <c:v>45615.092977099201</c:v>
              </c:pt>
              <c:pt idx="1">
                <c:v>43361.649750915698</c:v>
              </c:pt>
              <c:pt idx="2">
                <c:v>59169.733278261003</c:v>
              </c:pt>
              <c:pt idx="3">
                <c:v>67623.848049932596</c:v>
              </c:pt>
              <c:pt idx="4">
                <c:v>137939.15466666699</c:v>
              </c:pt>
            </c:numLit>
          </c:val>
          <c:extLst>
            <c:ext xmlns:c16="http://schemas.microsoft.com/office/drawing/2014/chart" uri="{C3380CC4-5D6E-409C-BE32-E72D297353CC}">
              <c16:uniqueId val="{00000002-8C63-4600-B44E-123950C7A494}"/>
            </c:ext>
          </c:extLst>
        </c:ser>
        <c:dLbls>
          <c:showLegendKey val="0"/>
          <c:showVal val="0"/>
          <c:showCatName val="0"/>
          <c:showSerName val="0"/>
          <c:showPercent val="0"/>
          <c:showBubbleSize val="0"/>
        </c:dLbls>
        <c:gapWidth val="50"/>
        <c:axId val="717696672"/>
        <c:axId val="717693312"/>
      </c:barChart>
      <c:catAx>
        <c:axId val="717696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693312"/>
        <c:crosses val="autoZero"/>
        <c:auto val="1"/>
        <c:lblAlgn val="ctr"/>
        <c:lblOffset val="100"/>
        <c:noMultiLvlLbl val="0"/>
      </c:catAx>
      <c:valAx>
        <c:axId val="7176933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696672"/>
        <c:crosses val="autoZero"/>
        <c:crossBetween val="between"/>
      </c:valAx>
      <c:spPr>
        <a:noFill/>
        <a:ln>
          <a:noFill/>
        </a:ln>
        <a:effectLst/>
      </c:spPr>
    </c:plotArea>
    <c:legend>
      <c:legendPos val="r"/>
      <c:layout>
        <c:manualLayout>
          <c:xMode val="edge"/>
          <c:yMode val="edge"/>
          <c:x val="0.81866353273005055"/>
          <c:y val="0.38938908498506652"/>
          <c:w val="0.14913135111842366"/>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4393518518518519"/>
          <c:w val="0.87232174103237092"/>
          <c:h val="0.61645049577136191"/>
        </c:manualLayout>
      </c:layout>
      <c:barChart>
        <c:barDir val="col"/>
        <c:grouping val="clustered"/>
        <c:varyColors val="0"/>
        <c:ser>
          <c:idx val="0"/>
          <c:order val="0"/>
          <c:tx>
            <c:strRef>
              <c:f>'HS to Coll. '!$A$22</c:f>
              <c:strCache>
                <c:ptCount val="1"/>
                <c:pt idx="0">
                  <c:v>Upper Rio Grande</c:v>
                </c:pt>
              </c:strCache>
            </c:strRef>
          </c:tx>
          <c:spPr>
            <a:solidFill>
              <a:srgbClr val="FDB823"/>
            </a:solidFill>
            <a:ln>
              <a:noFill/>
            </a:ln>
            <a:effectLst/>
          </c:spPr>
          <c:invertIfNegative val="0"/>
          <c:dLbls>
            <c:dLbl>
              <c:idx val="0"/>
              <c:layout>
                <c:manualLayout>
                  <c:x val="-8.3333333333333332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8A4-4198-81F5-8E6DDC9EB821}"/>
                </c:ext>
              </c:extLst>
            </c:dLbl>
            <c:dLbl>
              <c:idx val="1"/>
              <c:layout>
                <c:manualLayout>
                  <c:x val="-8.3333333333333332E-3"/>
                  <c:y val="-8.487556272013328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8A4-4198-81F5-8E6DDC9EB821}"/>
                </c:ext>
              </c:extLst>
            </c:dLbl>
            <c:dLbl>
              <c:idx val="3"/>
              <c:layout>
                <c:manualLayout>
                  <c:x val="-4.1666666666666664E-2"/>
                  <c:y val="5.09259259259259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8A4-4198-81F5-8E6DDC9EB82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'!$H$22:$K$22</c:f>
              <c:numCache>
                <c:formatCode>0.0%</c:formatCode>
                <c:ptCount val="4"/>
                <c:pt idx="0">
                  <c:v>0.2545484894007678</c:v>
                </c:pt>
                <c:pt idx="1">
                  <c:v>0.29494241362043067</c:v>
                </c:pt>
                <c:pt idx="2">
                  <c:v>1.4354865631781006E-2</c:v>
                </c:pt>
                <c:pt idx="3">
                  <c:v>0.56384576865297942</c:v>
                </c:pt>
              </c:numCache>
            </c:numRef>
          </c:val>
          <c:extLst>
            <c:ext xmlns:c16="http://schemas.microsoft.com/office/drawing/2014/chart" uri="{C3380CC4-5D6E-409C-BE32-E72D297353CC}">
              <c16:uniqueId val="{00000000-D931-44E7-8951-AAF2C8330365}"/>
            </c:ext>
          </c:extLst>
        </c:ser>
        <c:ser>
          <c:idx val="1"/>
          <c:order val="1"/>
          <c:tx>
            <c:strRef>
              <c:f>'HS to Coll. '!$A$23</c:f>
              <c:strCache>
                <c:ptCount val="1"/>
                <c:pt idx="0">
                  <c:v> Statewide </c:v>
                </c:pt>
              </c:strCache>
            </c:strRef>
          </c:tx>
          <c:spPr>
            <a:solidFill>
              <a:schemeClr val="tx1">
                <a:lumMod val="75000"/>
                <a:lumOff val="25000"/>
              </a:schemeClr>
            </a:solidFill>
            <a:ln>
              <a:noFill/>
            </a:ln>
            <a:effectLst/>
          </c:spPr>
          <c:invertIfNegative val="0"/>
          <c:dLbls>
            <c:dLbl>
              <c:idx val="1"/>
              <c:layout>
                <c:manualLayout>
                  <c:x val="1.9444444444444393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8A4-4198-81F5-8E6DDC9EB821}"/>
                </c:ext>
              </c:extLst>
            </c:dLbl>
            <c:dLbl>
              <c:idx val="3"/>
              <c:layout>
                <c:manualLayout>
                  <c:x val="8.3333333333332309E-3"/>
                  <c:y val="4.62962962962960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8A4-4198-81F5-8E6DDC9EB82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'!$H$23:$K$23</c:f>
              <c:numCache>
                <c:formatCode>0.0%</c:formatCode>
                <c:ptCount val="4"/>
                <c:pt idx="0">
                  <c:v>0.25374369209198333</c:v>
                </c:pt>
                <c:pt idx="1">
                  <c:v>0.23475207316225929</c:v>
                </c:pt>
                <c:pt idx="2">
                  <c:v>3.5169547725363633E-2</c:v>
                </c:pt>
                <c:pt idx="3">
                  <c:v>0.52366531297960628</c:v>
                </c:pt>
              </c:numCache>
            </c:numRef>
          </c:val>
          <c:extLs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917780208"/>
        <c:axId val="917784688"/>
      </c:barChart>
      <c:catAx>
        <c:axId val="917780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7784688"/>
        <c:crosses val="autoZero"/>
        <c:auto val="1"/>
        <c:lblAlgn val="ctr"/>
        <c:lblOffset val="100"/>
        <c:noMultiLvlLbl val="0"/>
      </c:catAx>
      <c:valAx>
        <c:axId val="917784688"/>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7780208"/>
        <c:crosses val="autoZero"/>
        <c:crossBetween val="between"/>
        <c:majorUnit val="0.2"/>
      </c:valAx>
      <c:spPr>
        <a:noFill/>
        <a:ln>
          <a:noFill/>
        </a:ln>
        <a:effectLst/>
      </c:spPr>
    </c:plotArea>
    <c:legend>
      <c:legendPos val="b"/>
      <c:layout>
        <c:manualLayout>
          <c:xMode val="edge"/>
          <c:yMode val="edge"/>
          <c:x val="0.31596084864391949"/>
          <c:y val="0.16724482356372117"/>
          <c:w val="0.43474475065616802"/>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All Areas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Readiness'!$B$56</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Readiness'!$C$55:$E$55</c:f>
              <c:numCache>
                <c:formatCode>General</c:formatCode>
                <c:ptCount val="3"/>
                <c:pt idx="0">
                  <c:v>2015</c:v>
                </c:pt>
                <c:pt idx="1">
                  <c:v>2016</c:v>
                </c:pt>
                <c:pt idx="2">
                  <c:v>2017</c:v>
                </c:pt>
              </c:numCache>
            </c:numRef>
          </c:cat>
          <c:val>
            <c:numRef>
              <c:f>'HS to Coll - College Readiness'!$C$56:$E$56</c:f>
              <c:numCache>
                <c:formatCode>0.0%</c:formatCode>
                <c:ptCount val="3"/>
                <c:pt idx="0">
                  <c:v>0.57899999999999996</c:v>
                </c:pt>
                <c:pt idx="1">
                  <c:v>0.58025570107649338</c:v>
                </c:pt>
                <c:pt idx="2">
                  <c:v>0.61</c:v>
                </c:pt>
              </c:numCache>
            </c:numRef>
          </c:val>
          <c:smooth val="0"/>
          <c:extLst>
            <c:ext xmlns:c16="http://schemas.microsoft.com/office/drawing/2014/chart" uri="{C3380CC4-5D6E-409C-BE32-E72D297353CC}">
              <c16:uniqueId val="{00000000-8C86-4D71-A998-3DF99BB2BC76}"/>
            </c:ext>
          </c:extLst>
        </c:ser>
        <c:ser>
          <c:idx val="1"/>
          <c:order val="1"/>
          <c:tx>
            <c:strRef>
              <c:f>'HS to Coll - College Readiness'!$B$57</c:f>
              <c:strCache>
                <c:ptCount val="1"/>
                <c:pt idx="0">
                  <c:v>Upper Rio Grande</c:v>
                </c:pt>
              </c:strCache>
            </c:strRef>
          </c:tx>
          <c:spPr>
            <a:ln w="28575" cap="rnd">
              <a:solidFill>
                <a:srgbClr val="FDB823"/>
              </a:solidFill>
              <a:round/>
            </a:ln>
            <a:effectLst/>
          </c:spPr>
          <c:marker>
            <c:symbol val="none"/>
          </c:marker>
          <c:cat>
            <c:numRef>
              <c:f>'HS to Coll - College Readiness'!$C$55:$E$55</c:f>
              <c:numCache>
                <c:formatCode>General</c:formatCode>
                <c:ptCount val="3"/>
                <c:pt idx="0">
                  <c:v>2015</c:v>
                </c:pt>
                <c:pt idx="1">
                  <c:v>2016</c:v>
                </c:pt>
                <c:pt idx="2">
                  <c:v>2017</c:v>
                </c:pt>
              </c:numCache>
            </c:numRef>
          </c:cat>
          <c:val>
            <c:numRef>
              <c:f>'HS to Coll - College Readiness'!$C$57:$E$57</c:f>
              <c:numCache>
                <c:formatCode>0.0%</c:formatCode>
                <c:ptCount val="3"/>
                <c:pt idx="0">
                  <c:v>0.44800000000000001</c:v>
                </c:pt>
                <c:pt idx="1">
                  <c:v>0.44362264150943398</c:v>
                </c:pt>
                <c:pt idx="2">
                  <c:v>0.47599999999999998</c:v>
                </c:pt>
              </c:numCache>
            </c:numRef>
          </c:val>
          <c:smooth val="0"/>
          <c:extLst>
            <c:ext xmlns:c16="http://schemas.microsoft.com/office/drawing/2014/chart" uri="{C3380CC4-5D6E-409C-BE32-E72D297353CC}">
              <c16:uniqueId val="{00000001-8C86-4D71-A998-3DF99BB2BC76}"/>
            </c:ext>
          </c:extLst>
        </c:ser>
        <c:dLbls>
          <c:showLegendKey val="0"/>
          <c:showVal val="0"/>
          <c:showCatName val="0"/>
          <c:showSerName val="0"/>
          <c:showPercent val="0"/>
          <c:showBubbleSize val="0"/>
        </c:dLbls>
        <c:smooth val="0"/>
        <c:axId val="972850352"/>
        <c:axId val="972852592"/>
      </c:lineChart>
      <c:catAx>
        <c:axId val="972850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2852592"/>
        <c:crosses val="autoZero"/>
        <c:auto val="1"/>
        <c:lblAlgn val="ctr"/>
        <c:lblOffset val="100"/>
        <c:noMultiLvlLbl val="0"/>
      </c:catAx>
      <c:valAx>
        <c:axId val="97285259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285035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Math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Readiness'!$B$58</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Readiness'!$C$55:$E$55</c:f>
              <c:numCache>
                <c:formatCode>General</c:formatCode>
                <c:ptCount val="3"/>
                <c:pt idx="0">
                  <c:v>2015</c:v>
                </c:pt>
                <c:pt idx="1">
                  <c:v>2016</c:v>
                </c:pt>
                <c:pt idx="2">
                  <c:v>2017</c:v>
                </c:pt>
              </c:numCache>
            </c:numRef>
          </c:cat>
          <c:val>
            <c:numRef>
              <c:f>'HS to Coll - College Readiness'!$C$58:$E$58</c:f>
              <c:numCache>
                <c:formatCode>0.0%</c:formatCode>
                <c:ptCount val="3"/>
                <c:pt idx="0">
                  <c:v>0.63400000000000001</c:v>
                </c:pt>
                <c:pt idx="1">
                  <c:v>0.63255511266574471</c:v>
                </c:pt>
                <c:pt idx="2">
                  <c:v>0.65300000000000002</c:v>
                </c:pt>
              </c:numCache>
            </c:numRef>
          </c:val>
          <c:smooth val="0"/>
          <c:extLst>
            <c:ext xmlns:c16="http://schemas.microsoft.com/office/drawing/2014/chart" uri="{C3380CC4-5D6E-409C-BE32-E72D297353CC}">
              <c16:uniqueId val="{00000000-F5C3-48D5-AB3C-92A8B12DF557}"/>
            </c:ext>
          </c:extLst>
        </c:ser>
        <c:ser>
          <c:idx val="1"/>
          <c:order val="1"/>
          <c:tx>
            <c:strRef>
              <c:f>'HS to Coll - College Readiness'!$B$59</c:f>
              <c:strCache>
                <c:ptCount val="1"/>
                <c:pt idx="0">
                  <c:v>Upper Rio Grande</c:v>
                </c:pt>
              </c:strCache>
            </c:strRef>
          </c:tx>
          <c:spPr>
            <a:ln w="28575" cap="rnd">
              <a:solidFill>
                <a:srgbClr val="FDB823"/>
              </a:solidFill>
              <a:round/>
            </a:ln>
            <a:effectLst/>
          </c:spPr>
          <c:marker>
            <c:symbol val="none"/>
          </c:marker>
          <c:cat>
            <c:numRef>
              <c:f>'HS to Coll - College Readiness'!$C$55:$E$55</c:f>
              <c:numCache>
                <c:formatCode>General</c:formatCode>
                <c:ptCount val="3"/>
                <c:pt idx="0">
                  <c:v>2015</c:v>
                </c:pt>
                <c:pt idx="1">
                  <c:v>2016</c:v>
                </c:pt>
                <c:pt idx="2">
                  <c:v>2017</c:v>
                </c:pt>
              </c:numCache>
            </c:numRef>
          </c:cat>
          <c:val>
            <c:numRef>
              <c:f>'HS to Coll - College Readiness'!$C$59:$E$59</c:f>
              <c:numCache>
                <c:formatCode>0.0%</c:formatCode>
                <c:ptCount val="3"/>
                <c:pt idx="0">
                  <c:v>0.54300000000000004</c:v>
                </c:pt>
                <c:pt idx="1">
                  <c:v>0.53766037735849059</c:v>
                </c:pt>
                <c:pt idx="2">
                  <c:v>0.52800000000000002</c:v>
                </c:pt>
              </c:numCache>
            </c:numRef>
          </c:val>
          <c:smooth val="0"/>
          <c:extLst>
            <c:ext xmlns:c16="http://schemas.microsoft.com/office/drawing/2014/chart" uri="{C3380CC4-5D6E-409C-BE32-E72D297353CC}">
              <c16:uniqueId val="{00000001-F5C3-48D5-AB3C-92A8B12DF557}"/>
            </c:ext>
          </c:extLst>
        </c:ser>
        <c:dLbls>
          <c:showLegendKey val="0"/>
          <c:showVal val="0"/>
          <c:showCatName val="0"/>
          <c:showSerName val="0"/>
          <c:showPercent val="0"/>
          <c:showBubbleSize val="0"/>
        </c:dLbls>
        <c:smooth val="0"/>
        <c:axId val="921189376"/>
        <c:axId val="921189936"/>
      </c:lineChart>
      <c:catAx>
        <c:axId val="921189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1189936"/>
        <c:crosses val="autoZero"/>
        <c:auto val="1"/>
        <c:lblAlgn val="ctr"/>
        <c:lblOffset val="100"/>
        <c:noMultiLvlLbl val="0"/>
      </c:catAx>
      <c:valAx>
        <c:axId val="92118993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118937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Writing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Readiness'!$B$60</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Readiness'!$C$55:$E$55</c:f>
              <c:numCache>
                <c:formatCode>General</c:formatCode>
                <c:ptCount val="3"/>
                <c:pt idx="0">
                  <c:v>2015</c:v>
                </c:pt>
                <c:pt idx="1">
                  <c:v>2016</c:v>
                </c:pt>
                <c:pt idx="2">
                  <c:v>2017</c:v>
                </c:pt>
              </c:numCache>
            </c:numRef>
          </c:cat>
          <c:val>
            <c:numRef>
              <c:f>'HS to Coll - College Readiness'!$C$60:$E$60</c:f>
              <c:numCache>
                <c:formatCode>0.0%</c:formatCode>
                <c:ptCount val="3"/>
                <c:pt idx="0">
                  <c:v>0.77300000000000002</c:v>
                </c:pt>
                <c:pt idx="1">
                  <c:v>0.77828845684535919</c:v>
                </c:pt>
                <c:pt idx="2">
                  <c:v>0.85599999999999998</c:v>
                </c:pt>
              </c:numCache>
            </c:numRef>
          </c:val>
          <c:smooth val="0"/>
          <c:extLst>
            <c:ext xmlns:c16="http://schemas.microsoft.com/office/drawing/2014/chart" uri="{C3380CC4-5D6E-409C-BE32-E72D297353CC}">
              <c16:uniqueId val="{00000000-3C6D-454F-A395-42907F0E27D8}"/>
            </c:ext>
          </c:extLst>
        </c:ser>
        <c:ser>
          <c:idx val="1"/>
          <c:order val="1"/>
          <c:tx>
            <c:strRef>
              <c:f>'HS to Coll - College Readiness'!$B$61</c:f>
              <c:strCache>
                <c:ptCount val="1"/>
                <c:pt idx="0">
                  <c:v>Upper Rio Grande</c:v>
                </c:pt>
              </c:strCache>
            </c:strRef>
          </c:tx>
          <c:spPr>
            <a:ln w="28575" cap="rnd">
              <a:solidFill>
                <a:srgbClr val="FDB823"/>
              </a:solidFill>
              <a:round/>
            </a:ln>
            <a:effectLst/>
          </c:spPr>
          <c:marker>
            <c:symbol val="none"/>
          </c:marker>
          <c:cat>
            <c:numRef>
              <c:f>'HS to Coll - College Readiness'!$C$55:$E$55</c:f>
              <c:numCache>
                <c:formatCode>General</c:formatCode>
                <c:ptCount val="3"/>
                <c:pt idx="0">
                  <c:v>2015</c:v>
                </c:pt>
                <c:pt idx="1">
                  <c:v>2016</c:v>
                </c:pt>
                <c:pt idx="2">
                  <c:v>2017</c:v>
                </c:pt>
              </c:numCache>
            </c:numRef>
          </c:cat>
          <c:val>
            <c:numRef>
              <c:f>'HS to Coll - College Readiness'!$C$61:$E$61</c:f>
              <c:numCache>
                <c:formatCode>0.0%</c:formatCode>
                <c:ptCount val="3"/>
                <c:pt idx="0">
                  <c:v>0.69299999999999995</c:v>
                </c:pt>
                <c:pt idx="1">
                  <c:v>0.69252830188679249</c:v>
                </c:pt>
                <c:pt idx="2">
                  <c:v>0.80300000000000005</c:v>
                </c:pt>
              </c:numCache>
            </c:numRef>
          </c:val>
          <c:smooth val="0"/>
          <c:extLst>
            <c:ext xmlns:c16="http://schemas.microsoft.com/office/drawing/2014/chart" uri="{C3380CC4-5D6E-409C-BE32-E72D297353CC}">
              <c16:uniqueId val="{00000001-3C6D-454F-A395-42907F0E27D8}"/>
            </c:ext>
          </c:extLst>
        </c:ser>
        <c:dLbls>
          <c:showLegendKey val="0"/>
          <c:showVal val="0"/>
          <c:showCatName val="0"/>
          <c:showSerName val="0"/>
          <c:showPercent val="0"/>
          <c:showBubbleSize val="0"/>
        </c:dLbls>
        <c:smooth val="0"/>
        <c:axId val="928582416"/>
        <c:axId val="928582976"/>
      </c:lineChart>
      <c:catAx>
        <c:axId val="928582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8582976"/>
        <c:crosses val="autoZero"/>
        <c:auto val="1"/>
        <c:lblAlgn val="ctr"/>
        <c:lblOffset val="100"/>
        <c:noMultiLvlLbl val="0"/>
      </c:catAx>
      <c:valAx>
        <c:axId val="92858297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858241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Reading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Readiness'!$B$62</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Readiness'!$C$55:$E$55</c:f>
              <c:numCache>
                <c:formatCode>General</c:formatCode>
                <c:ptCount val="3"/>
                <c:pt idx="0">
                  <c:v>2015</c:v>
                </c:pt>
                <c:pt idx="1">
                  <c:v>2016</c:v>
                </c:pt>
                <c:pt idx="2">
                  <c:v>2017</c:v>
                </c:pt>
              </c:numCache>
            </c:numRef>
          </c:cat>
          <c:val>
            <c:numRef>
              <c:f>'HS to Coll - College Readiness'!$C$62:$E$62</c:f>
              <c:numCache>
                <c:formatCode>0.0%</c:formatCode>
                <c:ptCount val="3"/>
                <c:pt idx="0">
                  <c:v>0.75800000000000001</c:v>
                </c:pt>
                <c:pt idx="1">
                  <c:v>0.75913799181105779</c:v>
                </c:pt>
                <c:pt idx="2">
                  <c:v>0.78700000000000003</c:v>
                </c:pt>
              </c:numCache>
            </c:numRef>
          </c:val>
          <c:smooth val="0"/>
          <c:extLst>
            <c:ext xmlns:c16="http://schemas.microsoft.com/office/drawing/2014/chart" uri="{C3380CC4-5D6E-409C-BE32-E72D297353CC}">
              <c16:uniqueId val="{00000000-8ACA-40F3-A49C-745FA1F63581}"/>
            </c:ext>
          </c:extLst>
        </c:ser>
        <c:ser>
          <c:idx val="1"/>
          <c:order val="1"/>
          <c:tx>
            <c:strRef>
              <c:f>'HS to Coll - College Readiness'!$B$63</c:f>
              <c:strCache>
                <c:ptCount val="1"/>
                <c:pt idx="0">
                  <c:v>Upper Rio Grande</c:v>
                </c:pt>
              </c:strCache>
            </c:strRef>
          </c:tx>
          <c:spPr>
            <a:ln w="28575" cap="rnd">
              <a:solidFill>
                <a:srgbClr val="FDB823"/>
              </a:solidFill>
              <a:round/>
            </a:ln>
            <a:effectLst/>
          </c:spPr>
          <c:marker>
            <c:symbol val="none"/>
          </c:marker>
          <c:cat>
            <c:numRef>
              <c:f>'HS to Coll - College Readiness'!$C$55:$E$55</c:f>
              <c:numCache>
                <c:formatCode>General</c:formatCode>
                <c:ptCount val="3"/>
                <c:pt idx="0">
                  <c:v>2015</c:v>
                </c:pt>
                <c:pt idx="1">
                  <c:v>2016</c:v>
                </c:pt>
                <c:pt idx="2">
                  <c:v>2017</c:v>
                </c:pt>
              </c:numCache>
            </c:numRef>
          </c:cat>
          <c:val>
            <c:numRef>
              <c:f>'HS to Coll - College Readiness'!$C$63:$E$63</c:f>
              <c:numCache>
                <c:formatCode>0.0%</c:formatCode>
                <c:ptCount val="3"/>
                <c:pt idx="0">
                  <c:v>0.63800000000000001</c:v>
                </c:pt>
                <c:pt idx="1">
                  <c:v>0.6452830188679245</c:v>
                </c:pt>
                <c:pt idx="2">
                  <c:v>0.67800000000000005</c:v>
                </c:pt>
              </c:numCache>
            </c:numRef>
          </c:val>
          <c:smooth val="0"/>
          <c:extLst>
            <c:ext xmlns:c16="http://schemas.microsoft.com/office/drawing/2014/chart" uri="{C3380CC4-5D6E-409C-BE32-E72D297353CC}">
              <c16:uniqueId val="{00000001-8ACA-40F3-A49C-745FA1F63581}"/>
            </c:ext>
          </c:extLst>
        </c:ser>
        <c:dLbls>
          <c:showLegendKey val="0"/>
          <c:showVal val="0"/>
          <c:showCatName val="0"/>
          <c:showSerName val="0"/>
          <c:showPercent val="0"/>
          <c:showBubbleSize val="0"/>
        </c:dLbls>
        <c:smooth val="0"/>
        <c:axId val="928595760"/>
        <c:axId val="928596320"/>
      </c:lineChart>
      <c:catAx>
        <c:axId val="92859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8596320"/>
        <c:crosses val="autoZero"/>
        <c:auto val="1"/>
        <c:lblAlgn val="ctr"/>
        <c:lblOffset val="100"/>
        <c:noMultiLvlLbl val="0"/>
      </c:catAx>
      <c:valAx>
        <c:axId val="928596320"/>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8595760"/>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baseline="0">
                <a:effectLst/>
              </a:rPr>
              <a:t>% of 8th Grade Cohort (FY2007) that Graduate from HS, Enroll in HE &amp; Complete HE (FY2017)</a:t>
            </a:r>
            <a:endParaRPr lang="en-US" sz="1200">
              <a:effectLst/>
            </a:endParaRP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053496236946993"/>
          <c:h val="0.54721656535604057"/>
        </c:manualLayout>
      </c:layout>
      <c:barChart>
        <c:barDir val="col"/>
        <c:grouping val="clustered"/>
        <c:varyColors val="0"/>
        <c:ser>
          <c:idx val="0"/>
          <c:order val="0"/>
          <c:tx>
            <c:v>High School Graduate in FY10-12</c:v>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F76E-441A-B9A2-ADBBEDE00ABD}"/>
              </c:ext>
            </c:extLst>
          </c:dPt>
          <c:dPt>
            <c:idx val="1"/>
            <c:invertIfNegative val="0"/>
            <c:bubble3D val="0"/>
            <c:spPr>
              <a:solidFill>
                <a:srgbClr val="00B189"/>
              </a:solidFill>
              <a:ln>
                <a:noFill/>
              </a:ln>
              <a:effectLst/>
            </c:spPr>
            <c:extLst>
              <c:ext xmlns:c16="http://schemas.microsoft.com/office/drawing/2014/chart" uri="{C3380CC4-5D6E-409C-BE32-E72D297353CC}">
                <c16:uniqueId val="{00000003-F76E-441A-B9A2-ADBBEDE00ABD}"/>
              </c:ext>
            </c:extLst>
          </c:dPt>
          <c:dPt>
            <c:idx val="2"/>
            <c:invertIfNegative val="0"/>
            <c:bubble3D val="0"/>
            <c:spPr>
              <a:solidFill>
                <a:srgbClr val="F6B11A"/>
              </a:solidFill>
              <a:ln>
                <a:noFill/>
              </a:ln>
              <a:effectLst/>
            </c:spPr>
            <c:extLst>
              <c:ext xmlns:c16="http://schemas.microsoft.com/office/drawing/2014/chart" uri="{C3380CC4-5D6E-409C-BE32-E72D297353CC}">
                <c16:uniqueId val="{00000005-F76E-441A-B9A2-ADBBEDE00ABD}"/>
              </c:ext>
            </c:extLst>
          </c:dPt>
          <c:dPt>
            <c:idx val="3"/>
            <c:invertIfNegative val="0"/>
            <c:bubble3D val="0"/>
            <c:spPr>
              <a:solidFill>
                <a:srgbClr val="8BD1E5"/>
              </a:solidFill>
              <a:ln>
                <a:noFill/>
              </a:ln>
              <a:effectLst/>
            </c:spPr>
            <c:extLst>
              <c:ext xmlns:c16="http://schemas.microsoft.com/office/drawing/2014/chart" uri="{C3380CC4-5D6E-409C-BE32-E72D297353CC}">
                <c16:uniqueId val="{00000007-F76E-441A-B9A2-ADBBEDE00ABD}"/>
              </c:ext>
            </c:extLst>
          </c:dPt>
          <c:dLbls>
            <c:dLbl>
              <c:idx val="1"/>
              <c:layout>
                <c:manualLayout>
                  <c:x val="0"/>
                  <c:y val="2.171552660152012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76E-441A-B9A2-ADBBEDE00ABD}"/>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0.71210676835081033</c:v>
              </c:pt>
              <c:pt idx="1">
                <c:v>0.77251741794678086</c:v>
              </c:pt>
              <c:pt idx="2">
                <c:v>0.59685863874345546</c:v>
              </c:pt>
              <c:pt idx="3">
                <c:v>0.68125000000000002</c:v>
              </c:pt>
            </c:numLit>
          </c:val>
          <c:extLst>
            <c:ext xmlns:c16="http://schemas.microsoft.com/office/drawing/2014/chart" uri="{C3380CC4-5D6E-409C-BE32-E72D297353CC}">
              <c16:uniqueId val="{00000008-F76E-441A-B9A2-ADBBEDE00ABD}"/>
            </c:ext>
          </c:extLst>
        </c:ser>
        <c:ser>
          <c:idx val="1"/>
          <c:order val="1"/>
          <c:tx>
            <c:v>Enrolled in HE</c:v>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c:ext xmlns:c16="http://schemas.microsoft.com/office/drawing/2014/chart" uri="{C3380CC4-5D6E-409C-BE32-E72D297353CC}">
                <c16:uniqueId val="{0000000A-F76E-441A-B9A2-ADBBEDE00ABD}"/>
              </c:ext>
            </c:extLst>
          </c:dPt>
          <c:dPt>
            <c:idx val="1"/>
            <c:invertIfNegative val="0"/>
            <c:bubble3D val="0"/>
            <c:spPr>
              <a:pattFill prst="dkDnDiag">
                <a:fgClr>
                  <a:srgbClr val="00B189"/>
                </a:fgClr>
                <a:bgClr>
                  <a:schemeClr val="bg1"/>
                </a:bgClr>
              </a:pattFill>
              <a:ln>
                <a:noFill/>
              </a:ln>
              <a:effectLst/>
            </c:spPr>
            <c:extLst>
              <c:ext xmlns:c16="http://schemas.microsoft.com/office/drawing/2014/chart" uri="{C3380CC4-5D6E-409C-BE32-E72D297353CC}">
                <c16:uniqueId val="{0000000C-F76E-441A-B9A2-ADBBEDE00ABD}"/>
              </c:ext>
            </c:extLst>
          </c:dPt>
          <c:dPt>
            <c:idx val="2"/>
            <c:invertIfNegative val="0"/>
            <c:bubble3D val="0"/>
            <c:spPr>
              <a:pattFill prst="dkDnDiag">
                <a:fgClr>
                  <a:srgbClr val="F6B11A"/>
                </a:fgClr>
                <a:bgClr>
                  <a:schemeClr val="bg1"/>
                </a:bgClr>
              </a:pattFill>
              <a:ln>
                <a:noFill/>
              </a:ln>
              <a:effectLst/>
            </c:spPr>
            <c:extLst>
              <c:ext xmlns:c16="http://schemas.microsoft.com/office/drawing/2014/chart" uri="{C3380CC4-5D6E-409C-BE32-E72D297353CC}">
                <c16:uniqueId val="{0000000E-F76E-441A-B9A2-ADBBEDE00ABD}"/>
              </c:ext>
            </c:extLst>
          </c:dPt>
          <c:dPt>
            <c:idx val="3"/>
            <c:invertIfNegative val="0"/>
            <c:bubble3D val="0"/>
            <c:spPr>
              <a:pattFill prst="dkDnDiag">
                <a:fgClr>
                  <a:srgbClr val="8BD1E5"/>
                </a:fgClr>
                <a:bgClr>
                  <a:schemeClr val="bg1"/>
                </a:bgClr>
              </a:pattFill>
              <a:ln>
                <a:noFill/>
              </a:ln>
              <a:effectLst/>
            </c:spPr>
            <c:extLst>
              <c:ext xmlns:c16="http://schemas.microsoft.com/office/drawing/2014/chart" uri="{C3380CC4-5D6E-409C-BE32-E72D297353CC}">
                <c16:uniqueId val="{00000010-F76E-441A-B9A2-ADBBEDE00ABD}"/>
              </c:ext>
            </c:extLst>
          </c:dPt>
          <c:dLbls>
            <c:dLbl>
              <c:idx val="0"/>
              <c:layout>
                <c:manualLayout>
                  <c:x val="5.5555555555555809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76E-441A-B9A2-ADBBEDE00ABD}"/>
                </c:ext>
              </c:extLst>
            </c:dLbl>
            <c:dLbl>
              <c:idx val="1"/>
              <c:layout>
                <c:manualLayout>
                  <c:x val="8.3332565885404202E-3"/>
                  <c:y val="2.605863192182410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F76E-441A-B9A2-ADBBEDE00ABD}"/>
                </c:ext>
              </c:extLst>
            </c:dLbl>
            <c:dLbl>
              <c:idx val="2"/>
              <c:layout>
                <c:manualLayout>
                  <c:x val="5.5555043923603119E-3"/>
                  <c:y val="1.73724212812159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76E-441A-B9A2-ADBBEDE00ABD}"/>
                </c:ext>
              </c:extLst>
            </c:dLbl>
            <c:dLbl>
              <c:idx val="3"/>
              <c:layout>
                <c:manualLayout>
                  <c:x val="5.5555555555555558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76E-441A-B9A2-ADBBEDE00ABD}"/>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0.55481410867492853</c:v>
              </c:pt>
              <c:pt idx="1">
                <c:v>0.59044741039200876</c:v>
              </c:pt>
              <c:pt idx="2">
                <c:v>0.44764397905759162</c:v>
              </c:pt>
              <c:pt idx="3">
                <c:v>0.49375000000000002</c:v>
              </c:pt>
            </c:numLit>
          </c:val>
          <c:extLst>
            <c:ext xmlns:c16="http://schemas.microsoft.com/office/drawing/2014/chart" uri="{C3380CC4-5D6E-409C-BE32-E72D297353CC}">
              <c16:uniqueId val="{00000011-F76E-441A-B9A2-ADBBEDE00ABD}"/>
            </c:ext>
          </c:extLst>
        </c:ser>
        <c:ser>
          <c:idx val="2"/>
          <c:order val="2"/>
          <c:tx>
            <c:v>HE Degree or Certificate in Texas</c:v>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c:ext xmlns:c16="http://schemas.microsoft.com/office/drawing/2014/chart" uri="{C3380CC4-5D6E-409C-BE32-E72D297353CC}">
                <c16:uniqueId val="{00000013-F76E-441A-B9A2-ADBBEDE00ABD}"/>
              </c:ext>
            </c:extLst>
          </c:dPt>
          <c:dPt>
            <c:idx val="2"/>
            <c:invertIfNegative val="0"/>
            <c:bubble3D val="0"/>
            <c:spPr>
              <a:pattFill prst="pct90">
                <a:fgClr>
                  <a:srgbClr val="F6B11A"/>
                </a:fgClr>
                <a:bgClr>
                  <a:schemeClr val="bg1"/>
                </a:bgClr>
              </a:pattFill>
              <a:ln>
                <a:noFill/>
              </a:ln>
              <a:effectLst/>
            </c:spPr>
            <c:extLst>
              <c:ext xmlns:c16="http://schemas.microsoft.com/office/drawing/2014/chart" uri="{C3380CC4-5D6E-409C-BE32-E72D297353CC}">
                <c16:uniqueId val="{00000015-F76E-441A-B9A2-ADBBEDE00ABD}"/>
              </c:ext>
            </c:extLst>
          </c:dPt>
          <c:dPt>
            <c:idx val="3"/>
            <c:invertIfNegative val="0"/>
            <c:bubble3D val="0"/>
            <c:spPr>
              <a:pattFill prst="pct90">
                <a:fgClr>
                  <a:srgbClr val="8BD1E5"/>
                </a:fgClr>
                <a:bgClr>
                  <a:schemeClr val="bg1"/>
                </a:bgClr>
              </a:pattFill>
              <a:ln>
                <a:noFill/>
              </a:ln>
              <a:effectLst/>
            </c:spPr>
            <c:extLst>
              <c:ext xmlns:c16="http://schemas.microsoft.com/office/drawing/2014/chart" uri="{C3380CC4-5D6E-409C-BE32-E72D297353CC}">
                <c16:uniqueId val="{00000017-F76E-441A-B9A2-ADBBEDE00ABD}"/>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0.2430886558627264</c:v>
              </c:pt>
              <c:pt idx="1">
                <c:v>0.19575253924284394</c:v>
              </c:pt>
              <c:pt idx="2">
                <c:v>0.1099476439790576</c:v>
              </c:pt>
              <c:pt idx="3">
                <c:v>0.21875</c:v>
              </c:pt>
            </c:numLit>
          </c:val>
          <c:extLst>
            <c:ext xmlns:c16="http://schemas.microsoft.com/office/drawing/2014/chart" uri="{C3380CC4-5D6E-409C-BE32-E72D297353CC}">
              <c16:uniqueId val="{00000018-F76E-441A-B9A2-ADBBEDE00ABD}"/>
            </c:ext>
          </c:extLst>
        </c:ser>
        <c:dLbls>
          <c:dLblPos val="outEnd"/>
          <c:showLegendKey val="0"/>
          <c:showVal val="1"/>
          <c:showCatName val="0"/>
          <c:showSerName val="0"/>
          <c:showPercent val="0"/>
          <c:showBubbleSize val="0"/>
        </c:dLbls>
        <c:gapWidth val="219"/>
        <c:axId val="911936480"/>
        <c:axId val="928575520"/>
      </c:barChart>
      <c:catAx>
        <c:axId val="911936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8575520"/>
        <c:crosses val="autoZero"/>
        <c:auto val="1"/>
        <c:lblAlgn val="ctr"/>
        <c:lblOffset val="100"/>
        <c:noMultiLvlLbl val="0"/>
      </c:catAx>
      <c:valAx>
        <c:axId val="92857552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1936480"/>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 2017 High School</a:t>
            </a:r>
            <a:r>
              <a:rPr lang="en-US" baseline="0"/>
              <a:t> Graduates in Higher Ed - Performance on TSI Readiness Measures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v>Statewide</c:v>
          </c:tx>
          <c:spPr>
            <a:solidFill>
              <a:srgbClr val="FDB82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Met All areas</c:v>
              </c:pt>
              <c:pt idx="1">
                <c:v>Met Math</c:v>
              </c:pt>
              <c:pt idx="2">
                <c:v>Met Writing</c:v>
              </c:pt>
              <c:pt idx="3">
                <c:v>Met Reading</c:v>
              </c:pt>
            </c:strLit>
          </c:cat>
          <c:val>
            <c:numLit>
              <c:formatCode>General</c:formatCode>
              <c:ptCount val="4"/>
              <c:pt idx="0">
                <c:v>0.61</c:v>
              </c:pt>
              <c:pt idx="1">
                <c:v>0.65267052142755499</c:v>
              </c:pt>
              <c:pt idx="2">
                <c:v>0.85554995019855895</c:v>
              </c:pt>
              <c:pt idx="3">
                <c:v>0.78695978371945596</c:v>
              </c:pt>
            </c:numLit>
          </c:val>
          <c:extLst>
            <c:ext xmlns:c16="http://schemas.microsoft.com/office/drawing/2014/chart" uri="{C3380CC4-5D6E-409C-BE32-E72D297353CC}">
              <c16:uniqueId val="{00000000-2EBF-414D-B268-90E782261A2E}"/>
            </c:ext>
          </c:extLst>
        </c:ser>
        <c:ser>
          <c:idx val="1"/>
          <c:order val="1"/>
          <c:tx>
            <c:v>Upper Rio Grande</c:v>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Met All areas</c:v>
              </c:pt>
              <c:pt idx="1">
                <c:v>Met Math</c:v>
              </c:pt>
              <c:pt idx="2">
                <c:v>Met Writing</c:v>
              </c:pt>
              <c:pt idx="3">
                <c:v>Met Reading</c:v>
              </c:pt>
            </c:strLit>
          </c:cat>
          <c:val>
            <c:numLit>
              <c:formatCode>General</c:formatCode>
              <c:ptCount val="4"/>
              <c:pt idx="0">
                <c:v>0.47562642369020502</c:v>
              </c:pt>
              <c:pt idx="1">
                <c:v>0.52847380410022804</c:v>
              </c:pt>
              <c:pt idx="2">
                <c:v>0.80273348519362198</c:v>
              </c:pt>
              <c:pt idx="3">
                <c:v>0.67790432801822298</c:v>
              </c:pt>
            </c:numLit>
          </c:val>
          <c:extLst>
            <c:ext xmlns:c16="http://schemas.microsoft.com/office/drawing/2014/chart" uri="{C3380CC4-5D6E-409C-BE32-E72D297353CC}">
              <c16:uniqueId val="{00000001-2EBF-414D-B268-90E782261A2E}"/>
            </c:ext>
          </c:extLst>
        </c:ser>
        <c:dLbls>
          <c:dLblPos val="outEnd"/>
          <c:showLegendKey val="0"/>
          <c:showVal val="1"/>
          <c:showCatName val="0"/>
          <c:showSerName val="0"/>
          <c:showPercent val="0"/>
          <c:showBubbleSize val="0"/>
        </c:dLbls>
        <c:gapWidth val="219"/>
        <c:overlap val="-27"/>
        <c:axId val="928578320"/>
        <c:axId val="928578880"/>
      </c:barChart>
      <c:catAx>
        <c:axId val="928578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8578880"/>
        <c:crosses val="autoZero"/>
        <c:auto val="1"/>
        <c:lblAlgn val="ctr"/>
        <c:lblOffset val="100"/>
        <c:noMultiLvlLbl val="0"/>
      </c:catAx>
      <c:valAx>
        <c:axId val="92857888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8578320"/>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2016</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 White </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Residence'!$D$12:$D$15</c:f>
              <c:numCache>
                <c:formatCode>#,##0</c:formatCode>
                <c:ptCount val="4"/>
                <c:pt idx="0">
                  <c:v>3397</c:v>
                </c:pt>
                <c:pt idx="1">
                  <c:v>1726</c:v>
                </c:pt>
                <c:pt idx="2">
                  <c:v>1976</c:v>
                </c:pt>
                <c:pt idx="3">
                  <c:v>1922</c:v>
                </c:pt>
              </c:numCache>
            </c:numRef>
          </c:val>
          <c:extLst>
            <c:ext xmlns:c16="http://schemas.microsoft.com/office/drawing/2014/chart" uri="{C3380CC4-5D6E-409C-BE32-E72D297353CC}">
              <c16:uniqueId val="{00000000-EF61-45DB-8B2C-8FECE0C7B0BF}"/>
            </c:ext>
          </c:extLst>
        </c:ser>
        <c:ser>
          <c:idx val="1"/>
          <c:order val="1"/>
          <c:tx>
            <c:strRef>
              <c:f>'Enrollment-Region of Residence'!$E$11</c:f>
              <c:strCache>
                <c:ptCount val="1"/>
                <c:pt idx="0">
                  <c:v> Hispanic </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Residence'!$E$12:$E$15</c:f>
              <c:numCache>
                <c:formatCode>#,##0</c:formatCode>
                <c:ptCount val="4"/>
                <c:pt idx="0">
                  <c:v>12221</c:v>
                </c:pt>
                <c:pt idx="1">
                  <c:v>14641</c:v>
                </c:pt>
                <c:pt idx="2">
                  <c:v>22885</c:v>
                </c:pt>
                <c:pt idx="3">
                  <c:v>22802</c:v>
                </c:pt>
              </c:numCache>
            </c:numRef>
          </c:val>
          <c:extLst>
            <c:ext xmlns:c16="http://schemas.microsoft.com/office/drawing/2014/chart" uri="{C3380CC4-5D6E-409C-BE32-E72D297353CC}">
              <c16:uniqueId val="{00000001-EF61-45DB-8B2C-8FECE0C7B0BF}"/>
            </c:ext>
          </c:extLst>
        </c:ser>
        <c:ser>
          <c:idx val="2"/>
          <c:order val="2"/>
          <c:tx>
            <c:strRef>
              <c:f>'Enrollment-Region of Residence'!$F$11</c:f>
              <c:strCache>
                <c:ptCount val="1"/>
                <c:pt idx="0">
                  <c:v> African American </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Residence'!$F$12:$F$15</c:f>
              <c:numCache>
                <c:formatCode>#,##0</c:formatCode>
                <c:ptCount val="4"/>
                <c:pt idx="0">
                  <c:v>362</c:v>
                </c:pt>
                <c:pt idx="1">
                  <c:v>388</c:v>
                </c:pt>
                <c:pt idx="2">
                  <c:v>607</c:v>
                </c:pt>
                <c:pt idx="3">
                  <c:v>528</c:v>
                </c:pt>
              </c:numCache>
            </c:numRef>
          </c:val>
          <c:extLst>
            <c:ext xmlns:c16="http://schemas.microsoft.com/office/drawing/2014/chart" uri="{C3380CC4-5D6E-409C-BE32-E72D297353CC}">
              <c16:uniqueId val="{00000002-EF61-45DB-8B2C-8FECE0C7B0BF}"/>
            </c:ext>
          </c:extLst>
        </c:ser>
        <c:ser>
          <c:idx val="3"/>
          <c:order val="3"/>
          <c:tx>
            <c:strRef>
              <c:f>'Enrollment-Region of Residence'!$G$11</c:f>
              <c:strCache>
                <c:ptCount val="1"/>
                <c:pt idx="0">
                  <c:v> Other </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Residence'!$G$12:$G$15</c:f>
              <c:numCache>
                <c:formatCode>#,##0</c:formatCode>
                <c:ptCount val="4"/>
                <c:pt idx="0">
                  <c:v>412</c:v>
                </c:pt>
                <c:pt idx="1">
                  <c:v>188</c:v>
                </c:pt>
                <c:pt idx="2">
                  <c:v>582</c:v>
                </c:pt>
                <c:pt idx="3">
                  <c:v>963</c:v>
                </c:pt>
              </c:numCache>
            </c:numRef>
          </c:val>
          <c:extLs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911944672"/>
        <c:axId val="971371920"/>
      </c:barChart>
      <c:catAx>
        <c:axId val="911944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1371920"/>
        <c:crosses val="autoZero"/>
        <c:auto val="1"/>
        <c:lblAlgn val="ctr"/>
        <c:lblOffset val="100"/>
        <c:noMultiLvlLbl val="0"/>
      </c:catAx>
      <c:valAx>
        <c:axId val="971371920"/>
        <c:scaling>
          <c:orientation val="minMax"/>
          <c:max val="40000"/>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1944672"/>
        <c:crosses val="autoZero"/>
        <c:crossBetween val="between"/>
        <c:majorUnit val="10000"/>
      </c:valAx>
      <c:spPr>
        <a:noFill/>
        <a:ln>
          <a:noFill/>
        </a:ln>
        <a:effectLst/>
      </c:spPr>
    </c:plotArea>
    <c:legend>
      <c:legendPos val="b"/>
      <c:layout>
        <c:manualLayout>
          <c:xMode val="edge"/>
          <c:yMode val="edge"/>
          <c:x val="0.23561111111111105"/>
          <c:y val="0.21359231065645881"/>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2016</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Region'!$C$36</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c:ext xmlns:c16="http://schemas.microsoft.com/office/drawing/2014/chart" uri="{C3380CC4-5D6E-409C-BE32-E72D297353CC}">
                <c16:uniqueId val="{00000001-1ABA-414B-A8AB-B4A45538E7BA}"/>
              </c:ext>
            </c:extLst>
          </c:dPt>
          <c:dPt>
            <c:idx val="3"/>
            <c:invertIfNegative val="0"/>
            <c:bubble3D val="0"/>
            <c:spPr>
              <a:solidFill>
                <a:srgbClr val="00B189"/>
              </a:solidFill>
              <a:ln>
                <a:noFill/>
              </a:ln>
              <a:effectLst/>
            </c:spPr>
            <c:extLst>
              <c:ext xmlns:c16="http://schemas.microsoft.com/office/drawing/2014/chart" uri="{C3380CC4-5D6E-409C-BE32-E72D297353CC}">
                <c16:uniqueId val="{00000003-1ABA-414B-A8AB-B4A45538E7BA}"/>
              </c:ext>
            </c:extLst>
          </c:dPt>
          <c:dPt>
            <c:idx val="4"/>
            <c:invertIfNegative val="0"/>
            <c:bubble3D val="0"/>
            <c:spPr>
              <a:solidFill>
                <a:srgbClr val="F6B11A"/>
              </a:solidFill>
              <a:ln>
                <a:noFill/>
              </a:ln>
              <a:effectLst/>
            </c:spPr>
            <c:extLst>
              <c:ext xmlns:c16="http://schemas.microsoft.com/office/drawing/2014/chart" uri="{C3380CC4-5D6E-409C-BE32-E72D297353CC}">
                <c16:uniqueId val="{00000005-1ABA-414B-A8AB-B4A45538E7BA}"/>
              </c:ext>
            </c:extLst>
          </c:dPt>
          <c:dPt>
            <c:idx val="5"/>
            <c:invertIfNegative val="0"/>
            <c:bubble3D val="0"/>
            <c:spPr>
              <a:solidFill>
                <a:srgbClr val="F6B11A"/>
              </a:solidFill>
              <a:ln>
                <a:noFill/>
              </a:ln>
              <a:effectLst/>
            </c:spPr>
            <c:extLst>
              <c:ext xmlns:c16="http://schemas.microsoft.com/office/drawing/2014/chart" uri="{C3380CC4-5D6E-409C-BE32-E72D297353CC}">
                <c16:uniqueId val="{00000007-1ABA-414B-A8AB-B4A45538E7BA}"/>
              </c:ext>
            </c:extLst>
          </c:dPt>
          <c:dPt>
            <c:idx val="6"/>
            <c:invertIfNegative val="0"/>
            <c:bubble3D val="0"/>
            <c:spPr>
              <a:solidFill>
                <a:srgbClr val="8BD1E5"/>
              </a:solidFill>
              <a:ln>
                <a:noFill/>
              </a:ln>
              <a:effectLst/>
            </c:spPr>
            <c:extLst>
              <c:ext xmlns:c16="http://schemas.microsoft.com/office/drawing/2014/chart" uri="{C3380CC4-5D6E-409C-BE32-E72D297353CC}">
                <c16:uniqueId val="{00000009-1ABA-414B-A8AB-B4A45538E7BA}"/>
              </c:ext>
            </c:extLst>
          </c:dPt>
          <c:dPt>
            <c:idx val="7"/>
            <c:invertIfNegative val="0"/>
            <c:bubble3D val="0"/>
            <c:spPr>
              <a:solidFill>
                <a:srgbClr val="8BD1E5"/>
              </a:solidFill>
              <a:ln>
                <a:noFill/>
              </a:ln>
              <a:effectLst/>
            </c:spPr>
            <c:extLst>
              <c:ext xmlns:c16="http://schemas.microsoft.com/office/drawing/2014/chart" uri="{C3380CC4-5D6E-409C-BE32-E72D297353CC}">
                <c16:uniqueId val="{0000000B-1ABA-414B-A8AB-B4A45538E7BA}"/>
              </c:ext>
            </c:extLst>
          </c:dPt>
          <c:dLbls>
            <c:dLbl>
              <c:idx val="0"/>
              <c:layout>
                <c:manualLayout>
                  <c:x val="0"/>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ABA-414B-A8AB-B4A45538E7BA}"/>
                </c:ext>
              </c:extLst>
            </c:dLbl>
            <c:dLbl>
              <c:idx val="1"/>
              <c:layout>
                <c:manualLayout>
                  <c:x val="-2.5462668816039986E-17"/>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ABA-414B-A8AB-B4A45538E7BA}"/>
                </c:ext>
              </c:extLst>
            </c:dLbl>
            <c:dLbl>
              <c:idx val="2"/>
              <c:layout>
                <c:manualLayout>
                  <c:x val="2.7777777777777779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ABA-414B-A8AB-B4A45538E7BA}"/>
                </c:ext>
              </c:extLst>
            </c:dLbl>
            <c:dLbl>
              <c:idx val="3"/>
              <c:layout>
                <c:manualLayout>
                  <c:x val="2.7777777777777267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BA-414B-A8AB-B4A45538E7BA}"/>
                </c:ext>
              </c:extLst>
            </c:dLbl>
            <c:dLbl>
              <c:idx val="4"/>
              <c:layout>
                <c:manualLayout>
                  <c:x val="-8.3333333333334356E-3"/>
                  <c:y val="1.388888888888880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BA-414B-A8AB-B4A45538E7BA}"/>
                </c:ext>
              </c:extLst>
            </c:dLbl>
            <c:dLbl>
              <c:idx val="5"/>
              <c:layout>
                <c:manualLayout>
                  <c:x val="-1.0185067526415994E-16"/>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ABA-414B-A8AB-B4A45538E7BA}"/>
                </c:ext>
              </c:extLst>
            </c:dLbl>
            <c:dLbl>
              <c:idx val="6"/>
              <c:layout>
                <c:manualLayout>
                  <c:x val="-8.3333333333333332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ABA-414B-A8AB-B4A45538E7BA}"/>
                </c:ext>
              </c:extLst>
            </c:dLbl>
            <c:dLbl>
              <c:idx val="7"/>
              <c:layout>
                <c:manualLayout>
                  <c:x val="-1.0185067526415994E-16"/>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ABA-414B-A8AB-B4A45538E7BA}"/>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Region'!$A$37:$B$44</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Region'!$C$37:$C$44</c:f>
              <c:numCache>
                <c:formatCode>0.0%</c:formatCode>
                <c:ptCount val="8"/>
                <c:pt idx="0">
                  <c:v>0.51561391057487582</c:v>
                </c:pt>
                <c:pt idx="1">
                  <c:v>0.5487528344671202</c:v>
                </c:pt>
                <c:pt idx="2">
                  <c:v>0.44809322033898308</c:v>
                </c:pt>
                <c:pt idx="3">
                  <c:v>0.52461538461538459</c:v>
                </c:pt>
                <c:pt idx="4">
                  <c:v>0.5532249349118239</c:v>
                </c:pt>
                <c:pt idx="5">
                  <c:v>0.56934037587519959</c:v>
                </c:pt>
                <c:pt idx="6">
                  <c:v>0.45216680294358136</c:v>
                </c:pt>
                <c:pt idx="7">
                  <c:v>0.56606498194945853</c:v>
                </c:pt>
              </c:numCache>
            </c:numRef>
          </c:val>
          <c:extLst>
            <c:ext xmlns:c16="http://schemas.microsoft.com/office/drawing/2014/chart" uri="{C3380CC4-5D6E-409C-BE32-E72D297353CC}">
              <c16:uniqueId val="{0000000E-1ABA-414B-A8AB-B4A45538E7BA}"/>
            </c:ext>
          </c:extLst>
        </c:ser>
        <c:ser>
          <c:idx val="1"/>
          <c:order val="1"/>
          <c:tx>
            <c:strRef>
              <c:f>'Enrollment at Inst in Region'!$D$36</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0-1ABA-414B-A8AB-B4A45538E7BA}"/>
              </c:ext>
            </c:extLst>
          </c:dPt>
          <c:dPt>
            <c:idx val="1"/>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2-1ABA-414B-A8AB-B4A45538E7BA}"/>
              </c:ext>
            </c:extLst>
          </c:dPt>
          <c:dPt>
            <c:idx val="2"/>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4-1ABA-414B-A8AB-B4A45538E7BA}"/>
              </c:ext>
            </c:extLst>
          </c:dPt>
          <c:dPt>
            <c:idx val="3"/>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6-1ABA-414B-A8AB-B4A45538E7BA}"/>
              </c:ext>
            </c:extLst>
          </c:dPt>
          <c:dPt>
            <c:idx val="4"/>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8-1ABA-414B-A8AB-B4A45538E7BA}"/>
              </c:ext>
            </c:extLst>
          </c:dPt>
          <c:dPt>
            <c:idx val="5"/>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A-1ABA-414B-A8AB-B4A45538E7BA}"/>
              </c:ext>
            </c:extLst>
          </c:dPt>
          <c:dPt>
            <c:idx val="6"/>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C-1ABA-414B-A8AB-B4A45538E7BA}"/>
              </c:ext>
            </c:extLst>
          </c:dPt>
          <c:dPt>
            <c:idx val="7"/>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E-1ABA-414B-A8AB-B4A45538E7BA}"/>
              </c:ext>
            </c:extLst>
          </c:dPt>
          <c:dLbls>
            <c:dLbl>
              <c:idx val="0"/>
              <c:layout>
                <c:manualLayout>
                  <c:x val="1.3888888888888902E-2"/>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ABA-414B-A8AB-B4A45538E7BA}"/>
                </c:ext>
              </c:extLst>
            </c:dLbl>
            <c:dLbl>
              <c:idx val="1"/>
              <c:layout>
                <c:manualLayout>
                  <c:x val="8.3333333333333072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1ABA-414B-A8AB-B4A45538E7BA}"/>
                </c:ext>
              </c:extLst>
            </c:dLbl>
            <c:dLbl>
              <c:idx val="2"/>
              <c:layout>
                <c:manualLayout>
                  <c:x val="8.3333333333332829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1ABA-414B-A8AB-B4A45538E7BA}"/>
                </c:ext>
              </c:extLst>
            </c:dLbl>
            <c:dLbl>
              <c:idx val="3"/>
              <c:layout>
                <c:manualLayout>
                  <c:x val="8.3333333333333332E-3"/>
                  <c:y val="9.259259259259258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1ABA-414B-A8AB-B4A45538E7BA}"/>
                </c:ext>
              </c:extLst>
            </c:dLbl>
            <c:dLbl>
              <c:idx val="4"/>
              <c:layout>
                <c:manualLayout>
                  <c:x val="8.3333333333333332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1ABA-414B-A8AB-B4A45538E7BA}"/>
                </c:ext>
              </c:extLst>
            </c:dLbl>
            <c:dLbl>
              <c:idx val="5"/>
              <c:layout>
                <c:manualLayout>
                  <c:x val="5.5555555555555558E-3"/>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1ABA-414B-A8AB-B4A45538E7BA}"/>
                </c:ext>
              </c:extLst>
            </c:dLbl>
            <c:dLbl>
              <c:idx val="6"/>
              <c:layout>
                <c:manualLayout>
                  <c:x val="1.3888888888888888E-2"/>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1ABA-414B-A8AB-B4A45538E7BA}"/>
                </c:ext>
              </c:extLst>
            </c:dLbl>
            <c:dLbl>
              <c:idx val="7"/>
              <c:layout>
                <c:manualLayout>
                  <c:x val="1.1111111111111112E-2"/>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1ABA-414B-A8AB-B4A45538E7BA}"/>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Region'!$A$37:$B$44</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Region'!$D$37:$D$44</c:f>
              <c:numCache>
                <c:formatCode>0.0%</c:formatCode>
                <c:ptCount val="8"/>
                <c:pt idx="0">
                  <c:v>0.48438608942512418</c:v>
                </c:pt>
                <c:pt idx="1">
                  <c:v>0.4512471655328798</c:v>
                </c:pt>
                <c:pt idx="2">
                  <c:v>0.55190677966101698</c:v>
                </c:pt>
                <c:pt idx="3">
                  <c:v>0.47538461538461541</c:v>
                </c:pt>
                <c:pt idx="4">
                  <c:v>0.44677506508817605</c:v>
                </c:pt>
                <c:pt idx="5">
                  <c:v>0.43065962412480041</c:v>
                </c:pt>
                <c:pt idx="6">
                  <c:v>0.54783319705641864</c:v>
                </c:pt>
                <c:pt idx="7">
                  <c:v>0.43393501805054152</c:v>
                </c:pt>
              </c:numCache>
            </c:numRef>
          </c:val>
          <c:extLst>
            <c:ext xmlns:c16="http://schemas.microsoft.com/office/drawing/2014/chart" uri="{C3380CC4-5D6E-409C-BE32-E72D297353CC}">
              <c16:uniqueId val="{0000001F-1ABA-414B-A8AB-B4A45538E7BA}"/>
            </c:ext>
          </c:extLst>
        </c:ser>
        <c:dLbls>
          <c:showLegendKey val="0"/>
          <c:showVal val="0"/>
          <c:showCatName val="0"/>
          <c:showSerName val="0"/>
          <c:showPercent val="0"/>
          <c:showBubbleSize val="0"/>
        </c:dLbls>
        <c:gapWidth val="219"/>
        <c:overlap val="-27"/>
        <c:axId val="971375280"/>
        <c:axId val="971375840"/>
      </c:barChart>
      <c:catAx>
        <c:axId val="971375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1375840"/>
        <c:crosses val="autoZero"/>
        <c:auto val="1"/>
        <c:lblAlgn val="ctr"/>
        <c:lblOffset val="100"/>
        <c:noMultiLvlLbl val="0"/>
      </c:catAx>
      <c:valAx>
        <c:axId val="971375840"/>
        <c:scaling>
          <c:orientation val="minMax"/>
        </c:scaling>
        <c:delete val="1"/>
        <c:axPos val="l"/>
        <c:numFmt formatCode="0.0%" sourceLinked="1"/>
        <c:majorTickMark val="none"/>
        <c:minorTickMark val="none"/>
        <c:tickLblPos val="nextTo"/>
        <c:crossAx val="9713752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In&amp;Out'!$E$30</c:f>
              <c:strCache>
                <c:ptCount val="1"/>
                <c:pt idx="0">
                  <c:v>In Region</c:v>
                </c:pt>
              </c:strCache>
            </c:strRef>
          </c:tx>
          <c:spPr>
            <a:solidFill>
              <a:srgbClr val="FDB823"/>
            </a:solidFill>
            <a:ln>
              <a:noFill/>
            </a:ln>
            <a:effectLst/>
          </c:spPr>
          <c:invertIfNegative val="0"/>
          <c:cat>
            <c:strRef>
              <c:f>'Enrollment In&amp;Out'!$A$31:$A$34</c:f>
              <c:strCache>
                <c:ptCount val="4"/>
                <c:pt idx="0">
                  <c:v>Public 4-yr</c:v>
                </c:pt>
                <c:pt idx="1">
                  <c:v>Public 2-yr</c:v>
                </c:pt>
                <c:pt idx="2">
                  <c:v>Independent</c:v>
                </c:pt>
                <c:pt idx="3">
                  <c:v>Total</c:v>
                </c:pt>
              </c:strCache>
            </c:strRef>
          </c:cat>
          <c:val>
            <c:numRef>
              <c:f>'Enrollment In&amp;Out'!$E$31:$E$34</c:f>
              <c:numCache>
                <c:formatCode>0.0%</c:formatCode>
                <c:ptCount val="4"/>
                <c:pt idx="0">
                  <c:v>0.82755211011351504</c:v>
                </c:pt>
                <c:pt idx="1">
                  <c:v>0.98109885371375183</c:v>
                </c:pt>
                <c:pt idx="2">
                  <c:v>0</c:v>
                </c:pt>
                <c:pt idx="3">
                  <c:v>0.89150568444403366</c:v>
                </c:pt>
              </c:numCache>
            </c:numRef>
          </c:val>
          <c:extLst>
            <c:ext xmlns:c16="http://schemas.microsoft.com/office/drawing/2014/chart" uri="{C3380CC4-5D6E-409C-BE32-E72D297353CC}">
              <c16:uniqueId val="{00000000-7659-4962-A93C-5E8708FA39D7}"/>
            </c:ext>
          </c:extLst>
        </c:ser>
        <c:ser>
          <c:idx val="1"/>
          <c:order val="1"/>
          <c:tx>
            <c:strRef>
              <c:f>'Enrollment In&amp;Out'!$F$30</c:f>
              <c:strCache>
                <c:ptCount val="1"/>
                <c:pt idx="0">
                  <c:v>Out of Region</c:v>
                </c:pt>
              </c:strCache>
            </c:strRef>
          </c:tx>
          <c:spPr>
            <a:solidFill>
              <a:schemeClr val="tx1">
                <a:lumMod val="75000"/>
                <a:lumOff val="25000"/>
              </a:schemeClr>
            </a:solidFill>
            <a:ln>
              <a:noFill/>
            </a:ln>
            <a:effectLst/>
          </c:spPr>
          <c:invertIfNegative val="0"/>
          <c:cat>
            <c:strRef>
              <c:f>'Enrollment In&amp;Out'!$A$31:$A$34</c:f>
              <c:strCache>
                <c:ptCount val="4"/>
                <c:pt idx="0">
                  <c:v>Public 4-yr</c:v>
                </c:pt>
                <c:pt idx="1">
                  <c:v>Public 2-yr</c:v>
                </c:pt>
                <c:pt idx="2">
                  <c:v>Independent</c:v>
                </c:pt>
                <c:pt idx="3">
                  <c:v>Total</c:v>
                </c:pt>
              </c:strCache>
            </c:strRef>
          </c:cat>
          <c:val>
            <c:numRef>
              <c:f>'Enrollment In&amp;Out'!$F$31:$F$34</c:f>
              <c:numCache>
                <c:formatCode>0.0%</c:formatCode>
                <c:ptCount val="4"/>
                <c:pt idx="0">
                  <c:v>0.17244788988648499</c:v>
                </c:pt>
                <c:pt idx="1">
                  <c:v>1.8901146286248158E-2</c:v>
                </c:pt>
                <c:pt idx="2">
                  <c:v>1</c:v>
                </c:pt>
                <c:pt idx="3">
                  <c:v>0.10849431555596635</c:v>
                </c:pt>
              </c:numCache>
            </c:numRef>
          </c:val>
          <c:extLs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971379200"/>
        <c:axId val="877007680"/>
      </c:barChart>
      <c:catAx>
        <c:axId val="971379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7007680"/>
        <c:crosses val="autoZero"/>
        <c:auto val="1"/>
        <c:lblAlgn val="ctr"/>
        <c:lblOffset val="100"/>
        <c:noMultiLvlLbl val="0"/>
      </c:catAx>
      <c:valAx>
        <c:axId val="87700768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1379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21316</c:v>
                </c:pt>
                <c:pt idx="1">
                  <c:v>21458</c:v>
                </c:pt>
                <c:pt idx="2">
                  <c:v>21168</c:v>
                </c:pt>
                <c:pt idx="3">
                  <c:v>19967</c:v>
                </c:pt>
                <c:pt idx="5">
                  <c:v>9040</c:v>
                </c:pt>
                <c:pt idx="6">
                  <c:v>8855</c:v>
                </c:pt>
                <c:pt idx="7">
                  <c:v>8979</c:v>
                </c:pt>
                <c:pt idx="8">
                  <c:v>9608</c:v>
                </c:pt>
                <c:pt idx="10">
                  <c:v>15849</c:v>
                </c:pt>
                <c:pt idx="11">
                  <c:v>14680</c:v>
                </c:pt>
                <c:pt idx="12">
                  <c:v>12157</c:v>
                </c:pt>
                <c:pt idx="13">
                  <c:v>11509</c:v>
                </c:pt>
              </c:numCache>
            </c:numRef>
          </c:val>
          <c:extLs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222044</c:v>
                </c:pt>
                <c:pt idx="1">
                  <c:v>227795</c:v>
                </c:pt>
                <c:pt idx="2">
                  <c:v>241782</c:v>
                </c:pt>
                <c:pt idx="3">
                  <c:v>258165</c:v>
                </c:pt>
                <c:pt idx="5">
                  <c:v>90105</c:v>
                </c:pt>
                <c:pt idx="6">
                  <c:v>90073</c:v>
                </c:pt>
                <c:pt idx="7">
                  <c:v>88861</c:v>
                </c:pt>
                <c:pt idx="8">
                  <c:v>86997</c:v>
                </c:pt>
                <c:pt idx="10">
                  <c:v>103688</c:v>
                </c:pt>
                <c:pt idx="11" formatCode="General">
                  <c:v>107935</c:v>
                </c:pt>
                <c:pt idx="12">
                  <c:v>136759</c:v>
                </c:pt>
                <c:pt idx="13">
                  <c:v>136943</c:v>
                </c:pt>
              </c:numCache>
            </c:numRef>
          </c:val>
          <c:extLs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5480</c:v>
                </c:pt>
                <c:pt idx="1">
                  <c:v>5563</c:v>
                </c:pt>
                <c:pt idx="2">
                  <c:v>5770</c:v>
                </c:pt>
                <c:pt idx="3">
                  <c:v>5895</c:v>
                </c:pt>
                <c:pt idx="5">
                  <c:v>2544</c:v>
                </c:pt>
                <c:pt idx="6">
                  <c:v>2495</c:v>
                </c:pt>
                <c:pt idx="7">
                  <c:v>2404</c:v>
                </c:pt>
                <c:pt idx="8">
                  <c:v>2464</c:v>
                </c:pt>
                <c:pt idx="10" formatCode="General">
                  <c:v>3511</c:v>
                </c:pt>
                <c:pt idx="11">
                  <c:v>3597</c:v>
                </c:pt>
                <c:pt idx="12">
                  <c:v>3504</c:v>
                </c:pt>
                <c:pt idx="13">
                  <c:v>3368</c:v>
                </c:pt>
              </c:numCache>
            </c:numRef>
          </c:val>
          <c:extLs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5851</c:v>
                </c:pt>
                <c:pt idx="1">
                  <c:v>6216</c:v>
                </c:pt>
                <c:pt idx="2">
                  <c:v>6619</c:v>
                </c:pt>
                <c:pt idx="3">
                  <c:v>6787</c:v>
                </c:pt>
                <c:pt idx="5">
                  <c:v>1814</c:v>
                </c:pt>
                <c:pt idx="6">
                  <c:v>1961</c:v>
                </c:pt>
                <c:pt idx="7">
                  <c:v>2339</c:v>
                </c:pt>
                <c:pt idx="8">
                  <c:v>2871</c:v>
                </c:pt>
                <c:pt idx="10" formatCode="General">
                  <c:v>3392</c:v>
                </c:pt>
                <c:pt idx="11">
                  <c:v>3300</c:v>
                </c:pt>
                <c:pt idx="12">
                  <c:v>3162</c:v>
                </c:pt>
                <c:pt idx="13">
                  <c:v>3442</c:v>
                </c:pt>
              </c:numCache>
            </c:numRef>
          </c:val>
          <c:extLs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723914208"/>
        <c:axId val="723910848"/>
      </c:barChart>
      <c:catAx>
        <c:axId val="723914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10848"/>
        <c:crosses val="autoZero"/>
        <c:auto val="1"/>
        <c:lblAlgn val="ctr"/>
        <c:lblOffset val="100"/>
        <c:noMultiLvlLbl val="0"/>
      </c:catAx>
      <c:valAx>
        <c:axId val="7239108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14208"/>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Reg-percent'!$C$43</c:f>
              <c:strCache>
                <c:ptCount val="1"/>
                <c:pt idx="0">
                  <c:v>White</c:v>
                </c:pt>
              </c:strCache>
            </c:strRef>
          </c:tx>
          <c:spPr>
            <a:solidFill>
              <a:srgbClr val="005F84"/>
            </a:solidFill>
            <a:ln>
              <a:noFill/>
            </a:ln>
            <a:effectLst/>
          </c:spPr>
          <c:invertIfNegative val="0"/>
          <c:cat>
            <c:strRef>
              <c:f>'Comp by Inst Reg-percent'!$A$44:$A$47</c:f>
              <c:strCache>
                <c:ptCount val="4"/>
                <c:pt idx="0">
                  <c:v>Certificate</c:v>
                </c:pt>
                <c:pt idx="1">
                  <c:v>Associate</c:v>
                </c:pt>
                <c:pt idx="2">
                  <c:v>Bachelor's</c:v>
                </c:pt>
                <c:pt idx="3">
                  <c:v>Master's</c:v>
                </c:pt>
              </c:strCache>
            </c:strRef>
          </c:cat>
          <c:val>
            <c:numRef>
              <c:f>'Comp by Inst Reg-percent'!$C$44:$C$47</c:f>
              <c:numCache>
                <c:formatCode>0.0%</c:formatCode>
                <c:ptCount val="4"/>
                <c:pt idx="0">
                  <c:v>0.10310421286031042</c:v>
                </c:pt>
                <c:pt idx="1">
                  <c:v>6.748125520688697E-2</c:v>
                </c:pt>
                <c:pt idx="2">
                  <c:v>9.0141612200435733E-2</c:v>
                </c:pt>
                <c:pt idx="3">
                  <c:v>0.22804190169218372</c:v>
                </c:pt>
              </c:numCache>
            </c:numRef>
          </c:val>
          <c:extLst>
            <c:ext xmlns:c16="http://schemas.microsoft.com/office/drawing/2014/chart" uri="{C3380CC4-5D6E-409C-BE32-E72D297353CC}">
              <c16:uniqueId val="{00000000-03A1-4A33-8F80-4F60006AA57C}"/>
            </c:ext>
          </c:extLst>
        </c:ser>
        <c:ser>
          <c:idx val="1"/>
          <c:order val="1"/>
          <c:tx>
            <c:strRef>
              <c:f>'Comp by Inst Reg-percent'!$D$43</c:f>
              <c:strCache>
                <c:ptCount val="1"/>
                <c:pt idx="0">
                  <c:v>Hispanic</c:v>
                </c:pt>
              </c:strCache>
            </c:strRef>
          </c:tx>
          <c:spPr>
            <a:solidFill>
              <a:srgbClr val="00B189"/>
            </a:solidFill>
            <a:ln>
              <a:noFill/>
            </a:ln>
            <a:effectLst/>
          </c:spPr>
          <c:invertIfNegative val="0"/>
          <c:cat>
            <c:strRef>
              <c:f>'Comp by Inst Reg-percent'!$A$44:$A$47</c:f>
              <c:strCache>
                <c:ptCount val="4"/>
                <c:pt idx="0">
                  <c:v>Certificate</c:v>
                </c:pt>
                <c:pt idx="1">
                  <c:v>Associate</c:v>
                </c:pt>
                <c:pt idx="2">
                  <c:v>Bachelor's</c:v>
                </c:pt>
                <c:pt idx="3">
                  <c:v>Master's</c:v>
                </c:pt>
              </c:strCache>
            </c:strRef>
          </c:cat>
          <c:val>
            <c:numRef>
              <c:f>'Comp by Inst Reg-percent'!$D$44:$D$47</c:f>
              <c:numCache>
                <c:formatCode>0.0%</c:formatCode>
                <c:ptCount val="4"/>
                <c:pt idx="0">
                  <c:v>0.80709534368070956</c:v>
                </c:pt>
                <c:pt idx="1">
                  <c:v>0.84837545126353786</c:v>
                </c:pt>
                <c:pt idx="2">
                  <c:v>0.80419389978213507</c:v>
                </c:pt>
                <c:pt idx="3">
                  <c:v>0.57050765511684121</c:v>
                </c:pt>
              </c:numCache>
            </c:numRef>
          </c:val>
          <c:extLst>
            <c:ext xmlns:c16="http://schemas.microsoft.com/office/drawing/2014/chart" uri="{C3380CC4-5D6E-409C-BE32-E72D297353CC}">
              <c16:uniqueId val="{00000001-03A1-4A33-8F80-4F60006AA57C}"/>
            </c:ext>
          </c:extLst>
        </c:ser>
        <c:ser>
          <c:idx val="2"/>
          <c:order val="2"/>
          <c:tx>
            <c:strRef>
              <c:f>'Comp by Inst Reg-percent'!$E$43</c:f>
              <c:strCache>
                <c:ptCount val="1"/>
                <c:pt idx="0">
                  <c:v>African American</c:v>
                </c:pt>
              </c:strCache>
            </c:strRef>
          </c:tx>
          <c:spPr>
            <a:solidFill>
              <a:srgbClr val="F6B11A"/>
            </a:solidFill>
            <a:ln>
              <a:noFill/>
            </a:ln>
            <a:effectLst/>
          </c:spPr>
          <c:invertIfNegative val="0"/>
          <c:cat>
            <c:strRef>
              <c:f>'Comp by Inst Reg-percent'!$A$44:$A$47</c:f>
              <c:strCache>
                <c:ptCount val="4"/>
                <c:pt idx="0">
                  <c:v>Certificate</c:v>
                </c:pt>
                <c:pt idx="1">
                  <c:v>Associate</c:v>
                </c:pt>
                <c:pt idx="2">
                  <c:v>Bachelor's</c:v>
                </c:pt>
                <c:pt idx="3">
                  <c:v>Master's</c:v>
                </c:pt>
              </c:strCache>
            </c:strRef>
          </c:cat>
          <c:val>
            <c:numRef>
              <c:f>'Comp by Inst Reg-percent'!$E$44:$E$47</c:f>
              <c:numCache>
                <c:formatCode>0.0%</c:formatCode>
                <c:ptCount val="4"/>
                <c:pt idx="0">
                  <c:v>3.6585365853658534E-2</c:v>
                </c:pt>
                <c:pt idx="1">
                  <c:v>2.582615940016662E-2</c:v>
                </c:pt>
                <c:pt idx="2">
                  <c:v>3.2679738562091505E-2</c:v>
                </c:pt>
                <c:pt idx="3">
                  <c:v>6.0435132957292505E-2</c:v>
                </c:pt>
              </c:numCache>
            </c:numRef>
          </c:val>
          <c:extLst>
            <c:ext xmlns:c16="http://schemas.microsoft.com/office/drawing/2014/chart" uri="{C3380CC4-5D6E-409C-BE32-E72D297353CC}">
              <c16:uniqueId val="{00000002-03A1-4A33-8F80-4F60006AA57C}"/>
            </c:ext>
          </c:extLst>
        </c:ser>
        <c:ser>
          <c:idx val="3"/>
          <c:order val="3"/>
          <c:tx>
            <c:strRef>
              <c:f>'Comp by Inst Reg-percent'!$F$43</c:f>
              <c:strCache>
                <c:ptCount val="1"/>
                <c:pt idx="0">
                  <c:v>Other</c:v>
                </c:pt>
              </c:strCache>
            </c:strRef>
          </c:tx>
          <c:spPr>
            <a:solidFill>
              <a:srgbClr val="8BD1E5"/>
            </a:solidFill>
            <a:ln>
              <a:noFill/>
            </a:ln>
            <a:effectLst/>
          </c:spPr>
          <c:invertIfNegative val="0"/>
          <c:cat>
            <c:strRef>
              <c:f>'Comp by Inst Reg-percent'!$A$44:$A$47</c:f>
              <c:strCache>
                <c:ptCount val="4"/>
                <c:pt idx="0">
                  <c:v>Certificate</c:v>
                </c:pt>
                <c:pt idx="1">
                  <c:v>Associate</c:v>
                </c:pt>
                <c:pt idx="2">
                  <c:v>Bachelor's</c:v>
                </c:pt>
                <c:pt idx="3">
                  <c:v>Master's</c:v>
                </c:pt>
              </c:strCache>
            </c:strRef>
          </c:cat>
          <c:val>
            <c:numRef>
              <c:f>'Comp by Inst Reg-percent'!$F$44:$F$47</c:f>
              <c:numCache>
                <c:formatCode>0.0%</c:formatCode>
                <c:ptCount val="4"/>
                <c:pt idx="0">
                  <c:v>5.3215077605321508E-2</c:v>
                </c:pt>
                <c:pt idx="1">
                  <c:v>5.8317134129408497E-2</c:v>
                </c:pt>
                <c:pt idx="2">
                  <c:v>7.2984749455337686E-2</c:v>
                </c:pt>
                <c:pt idx="3">
                  <c:v>0.14101531023368252</c:v>
                </c:pt>
              </c:numCache>
            </c:numRef>
          </c:val>
          <c:extLs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723923136"/>
        <c:axId val="723924256"/>
      </c:barChart>
      <c:catAx>
        <c:axId val="723923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24256"/>
        <c:crosses val="autoZero"/>
        <c:auto val="1"/>
        <c:lblAlgn val="ctr"/>
        <c:lblOffset val="100"/>
        <c:noMultiLvlLbl val="0"/>
      </c:catAx>
      <c:valAx>
        <c:axId val="72392425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23136"/>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Reg-percent'!$G$43</c:f>
              <c:strCache>
                <c:ptCount val="1"/>
                <c:pt idx="0">
                  <c:v>Male</c:v>
                </c:pt>
              </c:strCache>
            </c:strRef>
          </c:tx>
          <c:spPr>
            <a:solidFill>
              <a:srgbClr val="005F84"/>
            </a:solidFill>
            <a:ln>
              <a:noFill/>
            </a:ln>
            <a:effectLst/>
          </c:spPr>
          <c:invertIfNegative val="0"/>
          <c:cat>
            <c:strRef>
              <c:f>'Comp by Inst Reg-percent'!$A$44:$A$47</c:f>
              <c:strCache>
                <c:ptCount val="4"/>
                <c:pt idx="0">
                  <c:v>Certificate</c:v>
                </c:pt>
                <c:pt idx="1">
                  <c:v>Associate</c:v>
                </c:pt>
                <c:pt idx="2">
                  <c:v>Bachelor's</c:v>
                </c:pt>
                <c:pt idx="3">
                  <c:v>Master's</c:v>
                </c:pt>
              </c:strCache>
            </c:strRef>
          </c:cat>
          <c:val>
            <c:numRef>
              <c:f>'Comp by Inst Reg-percent'!$G$44:$G$47</c:f>
              <c:numCache>
                <c:formatCode>0.0%</c:formatCode>
                <c:ptCount val="4"/>
                <c:pt idx="0">
                  <c:v>0.52439024390243905</c:v>
                </c:pt>
                <c:pt idx="1">
                  <c:v>0.39822271591224662</c:v>
                </c:pt>
                <c:pt idx="2">
                  <c:v>0.42429193899782136</c:v>
                </c:pt>
                <c:pt idx="3">
                  <c:v>0.46575342465753422</c:v>
                </c:pt>
              </c:numCache>
            </c:numRef>
          </c:val>
          <c:extLst>
            <c:ext xmlns:c16="http://schemas.microsoft.com/office/drawing/2014/chart" uri="{C3380CC4-5D6E-409C-BE32-E72D297353CC}">
              <c16:uniqueId val="{00000000-A212-4DF6-B2AA-D684A532A621}"/>
            </c:ext>
          </c:extLst>
        </c:ser>
        <c:ser>
          <c:idx val="1"/>
          <c:order val="1"/>
          <c:tx>
            <c:strRef>
              <c:f>'Comp by Inst Reg-percent'!$H$43</c:f>
              <c:strCache>
                <c:ptCount val="1"/>
                <c:pt idx="0">
                  <c:v>Female</c:v>
                </c:pt>
              </c:strCache>
            </c:strRef>
          </c:tx>
          <c:spPr>
            <a:solidFill>
              <a:srgbClr val="F8E0A4"/>
            </a:solidFill>
            <a:ln>
              <a:noFill/>
            </a:ln>
            <a:effectLst/>
          </c:spPr>
          <c:invertIfNegative val="0"/>
          <c:cat>
            <c:strRef>
              <c:f>'Comp by Inst Reg-percent'!$A$44:$A$47</c:f>
              <c:strCache>
                <c:ptCount val="4"/>
                <c:pt idx="0">
                  <c:v>Certificate</c:v>
                </c:pt>
                <c:pt idx="1">
                  <c:v>Associate</c:v>
                </c:pt>
                <c:pt idx="2">
                  <c:v>Bachelor's</c:v>
                </c:pt>
                <c:pt idx="3">
                  <c:v>Master's</c:v>
                </c:pt>
              </c:strCache>
            </c:strRef>
          </c:cat>
          <c:val>
            <c:numRef>
              <c:f>'Comp by Inst Reg-percent'!$H$44:$H$47</c:f>
              <c:numCache>
                <c:formatCode>0.0%</c:formatCode>
                <c:ptCount val="4"/>
                <c:pt idx="0">
                  <c:v>0.47560975609756095</c:v>
                </c:pt>
                <c:pt idx="1">
                  <c:v>0.60177728408775344</c:v>
                </c:pt>
                <c:pt idx="2">
                  <c:v>0.57570806100217864</c:v>
                </c:pt>
                <c:pt idx="3">
                  <c:v>0.53424657534246578</c:v>
                </c:pt>
              </c:numCache>
            </c:numRef>
          </c:val>
          <c:extLs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723927616"/>
        <c:axId val="723924816"/>
      </c:barChart>
      <c:catAx>
        <c:axId val="723927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24816"/>
        <c:crosses val="autoZero"/>
        <c:auto val="1"/>
        <c:lblAlgn val="ctr"/>
        <c:lblOffset val="100"/>
        <c:noMultiLvlLbl val="0"/>
      </c:catAx>
      <c:valAx>
        <c:axId val="72392481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27616"/>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Reg-percent'!$J$43</c:f>
              <c:strCache>
                <c:ptCount val="1"/>
                <c:pt idx="0">
                  <c:v>*Economically Disadvantaged</c:v>
                </c:pt>
              </c:strCache>
            </c:strRef>
          </c:tx>
          <c:spPr>
            <a:solidFill>
              <a:srgbClr val="8BD1E5"/>
            </a:solidFill>
            <a:ln>
              <a:noFill/>
            </a:ln>
            <a:effectLst/>
          </c:spPr>
          <c:invertIfNegative val="0"/>
          <c:cat>
            <c:strRef>
              <c:f>'Comp by Inst Reg-percent'!$A$44:$A$46</c:f>
              <c:strCache>
                <c:ptCount val="3"/>
                <c:pt idx="0">
                  <c:v>Certificate</c:v>
                </c:pt>
                <c:pt idx="1">
                  <c:v>Associate</c:v>
                </c:pt>
                <c:pt idx="2">
                  <c:v>Bachelor's</c:v>
                </c:pt>
              </c:strCache>
            </c:strRef>
          </c:cat>
          <c:val>
            <c:numRef>
              <c:f>'Comp by Inst Reg-percent'!$J$44:$J$46</c:f>
              <c:numCache>
                <c:formatCode>0.0%</c:formatCode>
                <c:ptCount val="3"/>
                <c:pt idx="0">
                  <c:v>0.36807095343680707</c:v>
                </c:pt>
                <c:pt idx="1">
                  <c:v>0.68119966675923349</c:v>
                </c:pt>
                <c:pt idx="2">
                  <c:v>0.75898692810457513</c:v>
                </c:pt>
              </c:numCache>
            </c:numRef>
          </c:val>
          <c:extLst>
            <c:ext xmlns:c16="http://schemas.microsoft.com/office/drawing/2014/chart" uri="{C3380CC4-5D6E-409C-BE32-E72D297353CC}">
              <c16:uniqueId val="{00000000-9C51-4BBD-AB9F-5458E9A48891}"/>
            </c:ext>
          </c:extLst>
        </c:ser>
        <c:ser>
          <c:idx val="1"/>
          <c:order val="1"/>
          <c:tx>
            <c:strRef>
              <c:f>'Comp by Inst Reg-percent'!$K$43</c:f>
              <c:strCache>
                <c:ptCount val="1"/>
              </c:strCache>
            </c:strRef>
          </c:tx>
          <c:spPr>
            <a:solidFill>
              <a:srgbClr val="00B189"/>
            </a:solidFill>
            <a:ln>
              <a:noFill/>
            </a:ln>
            <a:effectLst/>
          </c:spPr>
          <c:invertIfNegative val="0"/>
          <c:cat>
            <c:strRef>
              <c:f>'Comp by Inst Reg-percent'!$A$44:$A$46</c:f>
              <c:strCache>
                <c:ptCount val="3"/>
                <c:pt idx="0">
                  <c:v>Certificate</c:v>
                </c:pt>
                <c:pt idx="1">
                  <c:v>Associate</c:v>
                </c:pt>
                <c:pt idx="2">
                  <c:v>Bachelor's</c:v>
                </c:pt>
              </c:strCache>
            </c:strRef>
          </c:cat>
          <c:val>
            <c:numRef>
              <c:f>'Comp by Inst Reg-percent'!$K$44:$K$46</c:f>
              <c:numCache>
                <c:formatCode>0.0%</c:formatCode>
                <c:ptCount val="3"/>
              </c:numCache>
            </c:numRef>
          </c:val>
          <c:extLst>
            <c:ext xmlns:c16="http://schemas.microsoft.com/office/drawing/2014/chart" uri="{C3380CC4-5D6E-409C-BE32-E72D297353CC}">
              <c16:uniqueId val="{00000001-9C51-4BBD-AB9F-5458E9A48891}"/>
            </c:ext>
          </c:extLst>
        </c:ser>
        <c:dLbls>
          <c:showLegendKey val="0"/>
          <c:showVal val="0"/>
          <c:showCatName val="0"/>
          <c:showSerName val="0"/>
          <c:showPercent val="0"/>
          <c:showBubbleSize val="0"/>
        </c:dLbls>
        <c:gapWidth val="219"/>
        <c:overlap val="100"/>
        <c:axId val="918253248"/>
        <c:axId val="918252688"/>
      </c:barChart>
      <c:catAx>
        <c:axId val="918253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8252688"/>
        <c:crosses val="autoZero"/>
        <c:auto val="1"/>
        <c:lblAlgn val="ctr"/>
        <c:lblOffset val="100"/>
        <c:noMultiLvlLbl val="0"/>
      </c:catAx>
      <c:valAx>
        <c:axId val="91825268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825324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2011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EC6C-4475-8D8E-7FDDBF59DDEA}"/>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EC6C-4475-8D8E-7FDDBF59DDEA}"/>
              </c:ext>
            </c:extLst>
          </c:dPt>
          <c:dPt>
            <c:idx val="2"/>
            <c:invertIfNegative val="0"/>
            <c:bubble3D val="0"/>
            <c:spPr>
              <a:solidFill>
                <a:srgbClr val="00B189"/>
              </a:solidFill>
              <a:ln>
                <a:noFill/>
              </a:ln>
              <a:effectLst/>
            </c:spPr>
            <c:extLst>
              <c:ext xmlns:c16="http://schemas.microsoft.com/office/drawing/2014/chart" uri="{C3380CC4-5D6E-409C-BE32-E72D297353CC}">
                <c16:uniqueId val="{00000005-EC6C-4475-8D8E-7FDDBF59DDEA}"/>
              </c:ext>
            </c:extLst>
          </c:dPt>
          <c:dPt>
            <c:idx val="3"/>
            <c:invertIfNegative val="0"/>
            <c:bubble3D val="0"/>
            <c:spPr>
              <a:solidFill>
                <a:srgbClr val="00B189"/>
              </a:solidFill>
              <a:ln>
                <a:noFill/>
              </a:ln>
              <a:effectLst/>
            </c:spPr>
            <c:extLst>
              <c:ext xmlns:c16="http://schemas.microsoft.com/office/drawing/2014/chart" uri="{C3380CC4-5D6E-409C-BE32-E72D297353CC}">
                <c16:uniqueId val="{00000007-EC6C-4475-8D8E-7FDDBF59DDEA}"/>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EC6C-4475-8D8E-7FDDBF59DDEA}"/>
              </c:ext>
            </c:extLst>
          </c:dPt>
          <c:dPt>
            <c:idx val="5"/>
            <c:invertIfNegative val="0"/>
            <c:bubble3D val="0"/>
            <c:spPr>
              <a:pattFill prst="pct50">
                <a:fgClr>
                  <a:srgbClr val="FFC000"/>
                </a:fgClr>
                <a:bgClr>
                  <a:schemeClr val="bg1"/>
                </a:bgClr>
              </a:pattFill>
              <a:ln>
                <a:noFill/>
              </a:ln>
              <a:effectLst/>
            </c:spPr>
            <c:extLst>
              <c:ext xmlns:c16="http://schemas.microsoft.com/office/drawing/2014/chart" uri="{C3380CC4-5D6E-409C-BE32-E72D297353CC}">
                <c16:uniqueId val="{0000000B-EC6C-4475-8D8E-7FDDBF59DDEA}"/>
              </c:ext>
            </c:extLst>
          </c:dPt>
          <c:dPt>
            <c:idx val="6"/>
            <c:invertIfNegative val="0"/>
            <c:bubble3D val="0"/>
            <c:spPr>
              <a:solidFill>
                <a:srgbClr val="F6B11A"/>
              </a:solidFill>
              <a:ln>
                <a:noFill/>
              </a:ln>
              <a:effectLst/>
            </c:spPr>
            <c:extLst>
              <c:ext xmlns:c16="http://schemas.microsoft.com/office/drawing/2014/chart" uri="{C3380CC4-5D6E-409C-BE32-E72D297353CC}">
                <c16:uniqueId val="{0000000D-EC6C-4475-8D8E-7FDDBF59DDEA}"/>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EC6C-4475-8D8E-7FDDBF59DDEA}"/>
              </c:ext>
            </c:extLst>
          </c:dPt>
          <c:dPt>
            <c:idx val="8"/>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11-EC6C-4475-8D8E-7FDDBF59DDEA}"/>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Upper Rio Grande</c:v>
                  </c:pt>
                </c:lvl>
              </c:multiLvlStrCache>
            </c:multiLvlStrRef>
          </c:cat>
          <c:val>
            <c:numRef>
              <c:f>'6-Year Grad Rates'!$D$55:$D$65</c:f>
              <c:numCache>
                <c:formatCode>0.0%</c:formatCode>
                <c:ptCount val="11"/>
                <c:pt idx="0">
                  <c:v>0.40476190476190477</c:v>
                </c:pt>
                <c:pt idx="1">
                  <c:v>0.35897435897435898</c:v>
                </c:pt>
                <c:pt idx="3">
                  <c:v>0.3264913406029506</c:v>
                </c:pt>
                <c:pt idx="4">
                  <c:v>0.28411053540587217</c:v>
                </c:pt>
                <c:pt idx="6">
                  <c:v>0.16666666666666666</c:v>
                </c:pt>
                <c:pt idx="7">
                  <c:v>0.10526315789473684</c:v>
                </c:pt>
                <c:pt idx="9">
                  <c:v>0.40322580645161288</c:v>
                </c:pt>
                <c:pt idx="10">
                  <c:v>0.22388059701492538</c:v>
                </c:pt>
              </c:numCache>
            </c:numRef>
          </c:val>
          <c:extLst>
            <c:ext xmlns:c16="http://schemas.microsoft.com/office/drawing/2014/chart" uri="{C3380CC4-5D6E-409C-BE32-E72D297353CC}">
              <c16:uniqueId val="{00000012-EC6C-4475-8D8E-7FDDBF59DDEA}"/>
            </c:ext>
          </c:extLst>
        </c:ser>
        <c:dLbls>
          <c:dLblPos val="outEnd"/>
          <c:showLegendKey val="0"/>
          <c:showVal val="1"/>
          <c:showCatName val="0"/>
          <c:showSerName val="0"/>
          <c:showPercent val="0"/>
          <c:showBubbleSize val="0"/>
        </c:dLbls>
        <c:gapWidth val="75"/>
        <c:axId val="911959056"/>
        <c:axId val="911958496"/>
      </c:barChart>
      <c:catAx>
        <c:axId val="911959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11958496"/>
        <c:crosses val="autoZero"/>
        <c:auto val="1"/>
        <c:lblAlgn val="ctr"/>
        <c:lblOffset val="100"/>
        <c:noMultiLvlLbl val="0"/>
      </c:catAx>
      <c:valAx>
        <c:axId val="911958496"/>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1959056"/>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2011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C40B-4C05-A17C-501186430589}"/>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C40B-4C05-A17C-501186430589}"/>
              </c:ext>
            </c:extLst>
          </c:dPt>
          <c:dPt>
            <c:idx val="2"/>
            <c:invertIfNegative val="0"/>
            <c:bubble3D val="0"/>
            <c:spPr>
              <a:solidFill>
                <a:srgbClr val="00B189"/>
              </a:solidFill>
              <a:ln>
                <a:noFill/>
              </a:ln>
              <a:effectLst/>
            </c:spPr>
            <c:extLst>
              <c:ext xmlns:c16="http://schemas.microsoft.com/office/drawing/2014/chart" uri="{C3380CC4-5D6E-409C-BE32-E72D297353CC}">
                <c16:uniqueId val="{00000005-C40B-4C05-A17C-501186430589}"/>
              </c:ext>
            </c:extLst>
          </c:dPt>
          <c:dPt>
            <c:idx val="3"/>
            <c:invertIfNegative val="0"/>
            <c:bubble3D val="0"/>
            <c:spPr>
              <a:solidFill>
                <a:srgbClr val="00B189"/>
              </a:solidFill>
              <a:ln>
                <a:noFill/>
              </a:ln>
              <a:effectLst/>
            </c:spPr>
            <c:extLst>
              <c:ext xmlns:c16="http://schemas.microsoft.com/office/drawing/2014/chart" uri="{C3380CC4-5D6E-409C-BE32-E72D297353CC}">
                <c16:uniqueId val="{00000007-C40B-4C05-A17C-501186430589}"/>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C40B-4C05-A17C-501186430589}"/>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C40B-4C05-A17C-501186430589}"/>
              </c:ext>
            </c:extLst>
          </c:dPt>
          <c:dPt>
            <c:idx val="6"/>
            <c:invertIfNegative val="0"/>
            <c:bubble3D val="0"/>
            <c:spPr>
              <a:solidFill>
                <a:srgbClr val="F6B11A"/>
              </a:solidFill>
              <a:ln>
                <a:noFill/>
              </a:ln>
              <a:effectLst/>
            </c:spPr>
            <c:extLst>
              <c:ext xmlns:c16="http://schemas.microsoft.com/office/drawing/2014/chart" uri="{C3380CC4-5D6E-409C-BE32-E72D297353CC}">
                <c16:uniqueId val="{0000000D-C40B-4C05-A17C-501186430589}"/>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C40B-4C05-A17C-501186430589}"/>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Upper Rio Grande</c:v>
                  </c:pt>
                </c:lvl>
              </c:multiLvlStrCache>
            </c:multiLvlStrRef>
          </c:cat>
          <c:val>
            <c:numRef>
              <c:f>'6-Year Grad Rates'!$D$24:$D$34</c:f>
              <c:numCache>
                <c:formatCode>0.0%</c:formatCode>
                <c:ptCount val="11"/>
                <c:pt idx="0">
                  <c:v>0.42307692307692307</c:v>
                </c:pt>
                <c:pt idx="1">
                  <c:v>0.39344262295081966</c:v>
                </c:pt>
                <c:pt idx="3">
                  <c:v>0.45954438334642578</c:v>
                </c:pt>
                <c:pt idx="4">
                  <c:v>0.36824324324324326</c:v>
                </c:pt>
                <c:pt idx="6">
                  <c:v>0.40909090909090906</c:v>
                </c:pt>
                <c:pt idx="7">
                  <c:v>0.15217391304347824</c:v>
                </c:pt>
                <c:pt idx="9">
                  <c:v>0.6206896551724137</c:v>
                </c:pt>
                <c:pt idx="10">
                  <c:v>0.5</c:v>
                </c:pt>
              </c:numCache>
            </c:numRef>
          </c:val>
          <c:extLst>
            <c:ext xmlns:c16="http://schemas.microsoft.com/office/drawing/2014/chart" uri="{C3380CC4-5D6E-409C-BE32-E72D297353CC}">
              <c16:uniqueId val="{00000010-C40B-4C05-A17C-501186430589}"/>
            </c:ext>
          </c:extLst>
        </c:ser>
        <c:dLbls>
          <c:showLegendKey val="0"/>
          <c:showVal val="0"/>
          <c:showCatName val="0"/>
          <c:showSerName val="0"/>
          <c:showPercent val="0"/>
          <c:showBubbleSize val="0"/>
        </c:dLbls>
        <c:gapWidth val="75"/>
        <c:axId val="911961296"/>
        <c:axId val="911960176"/>
      </c:barChart>
      <c:catAx>
        <c:axId val="911961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11960176"/>
        <c:crosses val="autoZero"/>
        <c:auto val="1"/>
        <c:lblAlgn val="ctr"/>
        <c:lblOffset val="100"/>
        <c:noMultiLvlLbl val="0"/>
      </c:catAx>
      <c:valAx>
        <c:axId val="911960176"/>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1961296"/>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[1]HighPlains!$D$12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DC1C-41A8-9B13-79584E6D1665}"/>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DC1C-41A8-9B13-79584E6D1665}"/>
              </c:ext>
            </c:extLst>
          </c:dPt>
          <c:dPt>
            <c:idx val="2"/>
            <c:invertIfNegative val="0"/>
            <c:bubble3D val="0"/>
            <c:spPr>
              <a:solidFill>
                <a:srgbClr val="00B189"/>
              </a:solidFill>
              <a:ln>
                <a:noFill/>
              </a:ln>
              <a:effectLst/>
            </c:spPr>
            <c:extLst>
              <c:ext xmlns:c16="http://schemas.microsoft.com/office/drawing/2014/chart" uri="{C3380CC4-5D6E-409C-BE32-E72D297353CC}">
                <c16:uniqueId val="{00000005-DC1C-41A8-9B13-79584E6D1665}"/>
              </c:ext>
            </c:extLst>
          </c:dPt>
          <c:dPt>
            <c:idx val="3"/>
            <c:invertIfNegative val="0"/>
            <c:bubble3D val="0"/>
            <c:spPr>
              <a:solidFill>
                <a:srgbClr val="00B189"/>
              </a:solidFill>
              <a:ln>
                <a:noFill/>
              </a:ln>
              <a:effectLst/>
            </c:spPr>
            <c:extLst>
              <c:ext xmlns:c16="http://schemas.microsoft.com/office/drawing/2014/chart" uri="{C3380CC4-5D6E-409C-BE32-E72D297353CC}">
                <c16:uniqueId val="{00000007-DC1C-41A8-9B13-79584E6D1665}"/>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DC1C-41A8-9B13-79584E6D1665}"/>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DC1C-41A8-9B13-79584E6D1665}"/>
              </c:ext>
            </c:extLst>
          </c:dPt>
          <c:dPt>
            <c:idx val="6"/>
            <c:invertIfNegative val="0"/>
            <c:bubble3D val="0"/>
            <c:spPr>
              <a:solidFill>
                <a:srgbClr val="F6B11A"/>
              </a:solidFill>
              <a:ln>
                <a:noFill/>
              </a:ln>
              <a:effectLst/>
            </c:spPr>
            <c:extLst>
              <c:ext xmlns:c16="http://schemas.microsoft.com/office/drawing/2014/chart" uri="{C3380CC4-5D6E-409C-BE32-E72D297353CC}">
                <c16:uniqueId val="{0000000D-DC1C-41A8-9B13-79584E6D1665}"/>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DC1C-41A8-9B13-79584E6D166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[1]HighPlains!$D$13:$D$23</c:f>
              <c:numCache>
                <c:formatCode>General</c:formatCode>
                <c:ptCount val="11"/>
                <c:pt idx="0">
                  <c:v>0.74314430244941421</c:v>
                </c:pt>
                <c:pt idx="1">
                  <c:v>0.64131328995587467</c:v>
                </c:pt>
                <c:pt idx="3">
                  <c:v>0.58735191056232272</c:v>
                </c:pt>
                <c:pt idx="4">
                  <c:v>0.47233914612146727</c:v>
                </c:pt>
                <c:pt idx="6">
                  <c:v>0.48476936466492604</c:v>
                </c:pt>
                <c:pt idx="7">
                  <c:v>0.36019952743502232</c:v>
                </c:pt>
                <c:pt idx="9">
                  <c:v>0.76011701608971238</c:v>
                </c:pt>
                <c:pt idx="10">
                  <c:v>0.66257526632700325</c:v>
                </c:pt>
              </c:numCache>
            </c:numRef>
          </c:val>
          <c:extLst>
            <c:ext xmlns:c16="http://schemas.microsoft.com/office/drawing/2014/chart" uri="{C3380CC4-5D6E-409C-BE32-E72D297353CC}">
              <c16:uniqueId val="{00000010-DC1C-41A8-9B13-79584E6D1665}"/>
            </c:ext>
          </c:extLst>
        </c:ser>
        <c:dLbls>
          <c:showLegendKey val="0"/>
          <c:showVal val="0"/>
          <c:showCatName val="0"/>
          <c:showSerName val="0"/>
          <c:showPercent val="0"/>
          <c:showBubbleSize val="0"/>
        </c:dLbls>
        <c:gapWidth val="75"/>
        <c:axId val="917782448"/>
        <c:axId val="917779648"/>
      </c:barChart>
      <c:catAx>
        <c:axId val="917782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17779648"/>
        <c:crosses val="autoZero"/>
        <c:auto val="1"/>
        <c:lblAlgn val="ctr"/>
        <c:lblOffset val="100"/>
        <c:noMultiLvlLbl val="0"/>
      </c:catAx>
      <c:valAx>
        <c:axId val="917779648"/>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7782448"/>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[1]Northwest!$D$43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C98A-4A90-9E1A-88B19193B2ED}"/>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C98A-4A90-9E1A-88B19193B2ED}"/>
              </c:ext>
            </c:extLst>
          </c:dPt>
          <c:dPt>
            <c:idx val="2"/>
            <c:invertIfNegative val="0"/>
            <c:bubble3D val="0"/>
            <c:spPr>
              <a:solidFill>
                <a:srgbClr val="00B189"/>
              </a:solidFill>
              <a:ln>
                <a:noFill/>
              </a:ln>
              <a:effectLst/>
            </c:spPr>
            <c:extLst>
              <c:ext xmlns:c16="http://schemas.microsoft.com/office/drawing/2014/chart" uri="{C3380CC4-5D6E-409C-BE32-E72D297353CC}">
                <c16:uniqueId val="{00000005-C98A-4A90-9E1A-88B19193B2ED}"/>
              </c:ext>
            </c:extLst>
          </c:dPt>
          <c:dPt>
            <c:idx val="3"/>
            <c:invertIfNegative val="0"/>
            <c:bubble3D val="0"/>
            <c:spPr>
              <a:solidFill>
                <a:srgbClr val="00B189"/>
              </a:solidFill>
              <a:ln>
                <a:noFill/>
              </a:ln>
              <a:effectLst/>
            </c:spPr>
            <c:extLst>
              <c:ext xmlns:c16="http://schemas.microsoft.com/office/drawing/2014/chart" uri="{C3380CC4-5D6E-409C-BE32-E72D297353CC}">
                <c16:uniqueId val="{00000007-C98A-4A90-9E1A-88B19193B2ED}"/>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C98A-4A90-9E1A-88B19193B2ED}"/>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C98A-4A90-9E1A-88B19193B2ED}"/>
              </c:ext>
            </c:extLst>
          </c:dPt>
          <c:dPt>
            <c:idx val="6"/>
            <c:invertIfNegative val="0"/>
            <c:bubble3D val="0"/>
            <c:spPr>
              <a:solidFill>
                <a:srgbClr val="F6B11A"/>
              </a:solidFill>
              <a:ln>
                <a:noFill/>
              </a:ln>
              <a:effectLst/>
            </c:spPr>
            <c:extLst>
              <c:ext xmlns:c16="http://schemas.microsoft.com/office/drawing/2014/chart" uri="{C3380CC4-5D6E-409C-BE32-E72D297353CC}">
                <c16:uniqueId val="{0000000D-C98A-4A90-9E1A-88B19193B2ED}"/>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C98A-4A90-9E1A-88B19193B2ED}"/>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[1]Northwest!$A$44:$C$54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[1]Northwest!$D$44:$D$54</c:f>
              <c:numCache>
                <c:formatCode>General</c:formatCode>
                <c:ptCount val="11"/>
                <c:pt idx="0">
                  <c:v>0.40473807140473805</c:v>
                </c:pt>
                <c:pt idx="1">
                  <c:v>0.35261044176706829</c:v>
                </c:pt>
                <c:pt idx="3">
                  <c:v>0.35637240987794494</c:v>
                </c:pt>
                <c:pt idx="4">
                  <c:v>0.31103934732727118</c:v>
                </c:pt>
                <c:pt idx="6">
                  <c:v>0.21193287756370416</c:v>
                </c:pt>
                <c:pt idx="7">
                  <c:v>0.17188219052001841</c:v>
                </c:pt>
                <c:pt idx="9">
                  <c:v>0.41366102776891156</c:v>
                </c:pt>
                <c:pt idx="10">
                  <c:v>0.34108040201005024</c:v>
                </c:pt>
              </c:numCache>
            </c:numRef>
          </c:val>
          <c:extLst>
            <c:ext xmlns:c16="http://schemas.microsoft.com/office/drawing/2014/chart" uri="{C3380CC4-5D6E-409C-BE32-E72D297353CC}">
              <c16:uniqueId val="{00000010-C98A-4A90-9E1A-88B19193B2ED}"/>
            </c:ext>
          </c:extLst>
        </c:ser>
        <c:dLbls>
          <c:dLblPos val="outEnd"/>
          <c:showLegendKey val="0"/>
          <c:showVal val="1"/>
          <c:showCatName val="0"/>
          <c:showSerName val="0"/>
          <c:showPercent val="0"/>
          <c:showBubbleSize val="0"/>
        </c:dLbls>
        <c:gapWidth val="75"/>
        <c:axId val="724640784"/>
        <c:axId val="724641344"/>
      </c:barChart>
      <c:catAx>
        <c:axId val="724640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724641344"/>
        <c:crosses val="autoZero"/>
        <c:auto val="1"/>
        <c:lblAlgn val="ctr"/>
        <c:lblOffset val="100"/>
        <c:noMultiLvlLbl val="0"/>
      </c:catAx>
      <c:valAx>
        <c:axId val="724641344"/>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724640784"/>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10</xdr:row>
      <xdr:rowOff>13844</xdr:rowOff>
    </xdr:from>
    <xdr:to>
      <xdr:col>3</xdr:col>
      <xdr:colOff>133350</xdr:colOff>
      <xdr:row>16</xdr:row>
      <xdr:rowOff>148080</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19325" y="1918844"/>
          <a:ext cx="2105025" cy="1277236"/>
        </a:xfrm>
        <a:prstGeom prst="rect">
          <a:avLst/>
        </a:prstGeom>
        <a:noFill/>
        <a:ln w="9525">
          <a:solidFill>
            <a:srgbClr val="FDB823"/>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1000125</xdr:colOff>
      <xdr:row>21</xdr:row>
      <xdr:rowOff>0</xdr:rowOff>
    </xdr:from>
    <xdr:to>
      <xdr:col>3</xdr:col>
      <xdr:colOff>523875</xdr:colOff>
      <xdr:row>35</xdr:row>
      <xdr:rowOff>19050</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590550</xdr:colOff>
      <xdr:row>21</xdr:row>
      <xdr:rowOff>0</xdr:rowOff>
    </xdr:from>
    <xdr:to>
      <xdr:col>6</xdr:col>
      <xdr:colOff>361950</xdr:colOff>
      <xdr:row>35</xdr:row>
      <xdr:rowOff>19050</xdr:rowOff>
    </xdr:to>
    <xdr:graphicFrame macro="">
      <xdr:nvGraphicFramePr>
        <xdr:cNvPr id="9" name="Chart 8">
          <a:extLst>
            <a:ext uri="{FF2B5EF4-FFF2-40B4-BE49-F238E27FC236}">
              <a16:creationId xmlns:a16="http://schemas.microsoft.com/office/drawing/2014/main"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1000125</xdr:colOff>
      <xdr:row>35</xdr:row>
      <xdr:rowOff>85725</xdr:rowOff>
    </xdr:from>
    <xdr:to>
      <xdr:col>3</xdr:col>
      <xdr:colOff>523875</xdr:colOff>
      <xdr:row>49</xdr:row>
      <xdr:rowOff>104775</xdr:rowOff>
    </xdr:to>
    <xdr:graphicFrame macro="">
      <xdr:nvGraphicFramePr>
        <xdr:cNvPr id="10" name="Chart 9">
          <a:extLst>
            <a:ext uri="{FF2B5EF4-FFF2-40B4-BE49-F238E27FC236}">
              <a16:creationId xmlns:a16="http://schemas.microsoft.com/office/drawing/2014/main"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590550</xdr:colOff>
      <xdr:row>35</xdr:row>
      <xdr:rowOff>95250</xdr:rowOff>
    </xdr:from>
    <xdr:to>
      <xdr:col>6</xdr:col>
      <xdr:colOff>361950</xdr:colOff>
      <xdr:row>49</xdr:row>
      <xdr:rowOff>114300</xdr:rowOff>
    </xdr:to>
    <xdr:graphicFrame macro="">
      <xdr:nvGraphicFramePr>
        <xdr:cNvPr id="11" name="Chart 10">
          <a:extLst>
            <a:ext uri="{FF2B5EF4-FFF2-40B4-BE49-F238E27FC236}">
              <a16:creationId xmlns:a16="http://schemas.microsoft.com/office/drawing/2014/main"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28575</xdr:colOff>
      <xdr:row>8</xdr:row>
      <xdr:rowOff>85725</xdr:rowOff>
    </xdr:from>
    <xdr:to>
      <xdr:col>3</xdr:col>
      <xdr:colOff>542925</xdr:colOff>
      <xdr:row>20</xdr:row>
      <xdr:rowOff>9525</xdr:rowOff>
    </xdr:to>
    <xdr:graphicFrame macro="">
      <xdr:nvGraphicFramePr>
        <xdr:cNvPr id="13" name="Chart 12">
          <a:extLst>
            <a:ext uri="{FF2B5EF4-FFF2-40B4-BE49-F238E27FC236}">
              <a16:creationId xmlns:a16="http://schemas.microsoft.com/office/drawing/2014/main" id="{5F645A33-B66A-405C-814A-6AB76472D8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651198</xdr:colOff>
      <xdr:row>8</xdr:row>
      <xdr:rowOff>116634</xdr:rowOff>
    </xdr:from>
    <xdr:to>
      <xdr:col>8</xdr:col>
      <xdr:colOff>178836</xdr:colOff>
      <xdr:row>20</xdr:row>
      <xdr:rowOff>12053</xdr:rowOff>
    </xdr:to>
    <xdr:graphicFrame macro="">
      <xdr:nvGraphicFramePr>
        <xdr:cNvPr id="8" name="Chart 7">
          <a:extLst>
            <a:ext uri="{FF2B5EF4-FFF2-40B4-BE49-F238E27FC236}">
              <a16:creationId xmlns:a16="http://schemas.microsoft.com/office/drawing/2014/main" id="{D3462203-B812-4636-8EC7-92841E6E85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19</xdr:row>
      <xdr:rowOff>9525</xdr:rowOff>
    </xdr:from>
    <xdr:to>
      <xdr:col>6</xdr:col>
      <xdr:colOff>176212</xdr:colOff>
      <xdr:row>33</xdr:row>
      <xdr:rowOff>85725</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0.36527</cdr:x>
      <cdr:y>0.16435</cdr:y>
    </cdr:from>
    <cdr:to>
      <cdr:x>0.70277</cdr:x>
      <cdr:y>0.2581</cdr:y>
    </cdr:to>
    <cdr:grpSp>
      <cdr:nvGrpSpPr>
        <cdr:cNvPr id="2" name="Group 1">
          <a:extLst xmlns:a="http://schemas.openxmlformats.org/drawingml/2006/main">
            <a:ext uri="{FF2B5EF4-FFF2-40B4-BE49-F238E27FC236}">
              <a16:creationId xmlns:a16="http://schemas.microsoft.com/office/drawing/2014/main" id="{AA37E5E8-3C92-4392-A651-1C544523212C}"/>
            </a:ext>
          </a:extLst>
        </cdr:cNvPr>
        <cdr:cNvGrpSpPr/>
      </cdr:nvGrpSpPr>
      <cdr:grpSpPr>
        <a:xfrm xmlns:a="http://schemas.openxmlformats.org/drawingml/2006/main">
          <a:off x="1670014" y="450845"/>
          <a:ext cx="1543050" cy="257175"/>
          <a:chOff x="0" y="0"/>
          <a:chExt cx="1543050" cy="257175"/>
        </a:xfrm>
      </cdr:grpSpPr>
      <cdr:sp macro="" textlink="">
        <cdr:nvSpPr>
          <cdr:cNvPr id="3" name="TextBox 4"/>
          <cdr:cNvSpPr txBox="1"/>
        </cdr:nvSpPr>
        <cdr:spPr>
          <a:xfrm xmlns:a="http://schemas.openxmlformats.org/drawingml/2006/main">
            <a:off x="0" y="0"/>
            <a:ext cx="1543050" cy="25717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a:latin typeface="Tahoma" panose="020B0604030504040204" pitchFamily="34" charset="0"/>
                <a:ea typeface="Tahoma" panose="020B0604030504040204" pitchFamily="34" charset="0"/>
                <a:cs typeface="Tahoma" panose="020B0604030504040204" pitchFamily="34" charset="0"/>
              </a:rPr>
              <a:t>    Female            Male</a:t>
            </a:r>
          </a:p>
        </cdr:txBody>
      </cdr:sp>
      <cdr:sp macro="" textlink="">
        <cdr:nvSpPr>
          <cdr:cNvPr id="4" name="Rectangle 3"/>
          <cdr:cNvSpPr/>
        </cdr:nvSpPr>
        <cdr:spPr>
          <a:xfrm xmlns:a="http://schemas.openxmlformats.org/drawingml/2006/main">
            <a:off x="914400" y="47625"/>
            <a:ext cx="161925" cy="161925"/>
          </a:xfrm>
          <a:prstGeom xmlns:a="http://schemas.openxmlformats.org/drawingml/2006/main" prst="rect">
            <a:avLst/>
          </a:prstGeom>
          <a:pattFill xmlns:a="http://schemas.openxmlformats.org/drawingml/2006/main" prst="pct60">
            <a:fgClr>
              <a:schemeClr val="tx1">
                <a:lumMod val="65000"/>
                <a:lumOff val="35000"/>
              </a:schemeClr>
            </a:fgClr>
            <a:bgClr>
              <a:schemeClr val="bg1"/>
            </a:bgClr>
          </a:patt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sp macro="" textlink="">
        <cdr:nvSpPr>
          <cdr:cNvPr id="5" name="Rectangle 4"/>
          <cdr:cNvSpPr/>
        </cdr:nvSpPr>
        <cdr:spPr>
          <a:xfrm xmlns:a="http://schemas.openxmlformats.org/drawingml/2006/main">
            <a:off x="57150" y="47625"/>
            <a:ext cx="161925" cy="161925"/>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grpSp>
  </cdr:relSizeAnchor>
</c:userShapes>
</file>

<file path=xl/drawings/drawing14.xml><?xml version="1.0" encoding="utf-8"?>
<xdr:wsDr xmlns:xdr="http://schemas.openxmlformats.org/drawingml/2006/spreadsheetDrawing" xmlns:a="http://schemas.openxmlformats.org/drawingml/2006/main">
  <xdr:twoCellAnchor>
    <xdr:from>
      <xdr:col>0</xdr:col>
      <xdr:colOff>276225</xdr:colOff>
      <xdr:row>35</xdr:row>
      <xdr:rowOff>9524</xdr:rowOff>
    </xdr:from>
    <xdr:to>
      <xdr:col>3</xdr:col>
      <xdr:colOff>485775</xdr:colOff>
      <xdr:row>49</xdr:row>
      <xdr:rowOff>85724</xdr:rowOff>
    </xdr:to>
    <xdr:graphicFrame macro="">
      <xdr:nvGraphicFramePr>
        <xdr:cNvPr id="4" name="Chart 3">
          <a:extLst>
            <a:ext uri="{FF2B5EF4-FFF2-40B4-BE49-F238E27FC236}">
              <a16:creationId xmlns:a16="http://schemas.microsoft.com/office/drawing/2014/main"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9</xdr:row>
      <xdr:rowOff>0</xdr:rowOff>
    </xdr:from>
    <xdr:to>
      <xdr:col>8</xdr:col>
      <xdr:colOff>0</xdr:colOff>
      <xdr:row>42</xdr:row>
      <xdr:rowOff>190499</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1905000"/>
          <a:ext cx="8382000" cy="6476999"/>
        </a:xfrm>
        <a:prstGeom prst="rect">
          <a:avLst/>
        </a:prstGeom>
        <a:ln>
          <a:solidFill>
            <a:sysClr val="windowText" lastClr="000000"/>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36</xdr:row>
      <xdr:rowOff>19050</xdr:rowOff>
    </xdr:from>
    <xdr:to>
      <xdr:col>4</xdr:col>
      <xdr:colOff>19050</xdr:colOff>
      <xdr:row>52</xdr:row>
      <xdr:rowOff>161925</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0.33585</cdr:x>
      <cdr:y>0.90394</cdr:y>
    </cdr:from>
    <cdr:to>
      <cdr:x>0.63813</cdr:x>
      <cdr:y>0.98768</cdr:y>
    </cdr:to>
    <cdr:sp macro="" textlink="">
      <cdr:nvSpPr>
        <cdr:cNvPr id="3" name="TextBox 2"/>
        <cdr:cNvSpPr txBox="1"/>
      </cdr:nvSpPr>
      <cdr:spPr>
        <a:xfrm xmlns:a="http://schemas.openxmlformats.org/drawingml/2006/main">
          <a:off x="2114551" y="2884360"/>
          <a:ext cx="1903132" cy="26720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rPr>
            <a:t>Highest</a:t>
          </a:r>
          <a:r>
            <a:rPr lang="en-US" sz="1000" baseline="0">
              <a:solidFill>
                <a:schemeClr val="tx1">
                  <a:lumMod val="65000"/>
                  <a:lumOff val="35000"/>
                </a:schemeClr>
              </a:solidFill>
            </a:rPr>
            <a:t> degree or award earned</a:t>
          </a:r>
          <a:endParaRPr lang="en-US" sz="1000">
            <a:solidFill>
              <a:schemeClr val="tx1">
                <a:lumMod val="65000"/>
                <a:lumOff val="35000"/>
              </a:schemeClr>
            </a:solidFill>
          </a:endParaRPr>
        </a:p>
      </cdr:txBody>
    </cdr:sp>
  </cdr:relSizeAnchor>
  <cdr:relSizeAnchor xmlns:cdr="http://schemas.openxmlformats.org/drawingml/2006/chartDrawing">
    <cdr:from>
      <cdr:x>0.8597</cdr:x>
      <cdr:y>0.69951</cdr:y>
    </cdr:from>
    <cdr:to>
      <cdr:x>0.98858</cdr:x>
      <cdr:y>0.84776</cdr:y>
    </cdr:to>
    <cdr:sp macro="" textlink="">
      <cdr:nvSpPr>
        <cdr:cNvPr id="4" name="TextBox 3"/>
        <cdr:cNvSpPr txBox="1"/>
      </cdr:nvSpPr>
      <cdr:spPr>
        <a:xfrm xmlns:a="http://schemas.openxmlformats.org/drawingml/2006/main">
          <a:off x="5486400" y="2232050"/>
          <a:ext cx="822470" cy="4730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rPr>
            <a:t>(Years after</a:t>
          </a:r>
          <a:r>
            <a:rPr lang="en-US" sz="900" baseline="0">
              <a:solidFill>
                <a:schemeClr val="tx1">
                  <a:lumMod val="65000"/>
                  <a:lumOff val="35000"/>
                </a:schemeClr>
              </a:solidFill>
            </a:rPr>
            <a:t> graduation)</a:t>
          </a:r>
          <a:endParaRPr lang="en-US" sz="900">
            <a:solidFill>
              <a:schemeClr val="tx1">
                <a:lumMod val="65000"/>
                <a:lumOff val="35000"/>
              </a:schemeClr>
            </a:solidFill>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6</xdr:col>
      <xdr:colOff>175152</xdr:colOff>
      <xdr:row>50</xdr:row>
      <xdr:rowOff>143979</xdr:rowOff>
    </xdr:to>
    <xdr:pic>
      <xdr:nvPicPr>
        <xdr:cNvPr id="3" name="Picture 2">
          <a:extLst>
            <a:ext uri="{FF2B5EF4-FFF2-40B4-BE49-F238E27FC236}">
              <a16:creationId xmlns:a16="http://schemas.microsoft.com/office/drawing/2014/main" id="{CF64AEDC-96DB-4821-8B28-07977A51330C}"/>
            </a:ext>
          </a:extLst>
        </xdr:cNvPr>
        <xdr:cNvPicPr>
          <a:picLocks noChangeAspect="1"/>
        </xdr:cNvPicPr>
      </xdr:nvPicPr>
      <xdr:blipFill>
        <a:blip xmlns:r="http://schemas.openxmlformats.org/officeDocument/2006/relationships" r:embed="rId1"/>
        <a:stretch>
          <a:fillRect/>
        </a:stretch>
      </xdr:blipFill>
      <xdr:spPr>
        <a:xfrm>
          <a:off x="609600" y="6219825"/>
          <a:ext cx="7547502" cy="39444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47</xdr:row>
      <xdr:rowOff>176211</xdr:rowOff>
    </xdr:from>
    <xdr:to>
      <xdr:col>2</xdr:col>
      <xdr:colOff>480058</xdr:colOff>
      <xdr:row>60</xdr:row>
      <xdr:rowOff>176211</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47</xdr:row>
      <xdr:rowOff>171450</xdr:rowOff>
    </xdr:from>
    <xdr:to>
      <xdr:col>6</xdr:col>
      <xdr:colOff>394334</xdr:colOff>
      <xdr:row>60</xdr:row>
      <xdr:rowOff>171450</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47</xdr:row>
      <xdr:rowOff>171450</xdr:rowOff>
    </xdr:from>
    <xdr:to>
      <xdr:col>10</xdr:col>
      <xdr:colOff>1013459</xdr:colOff>
      <xdr:row>60</xdr:row>
      <xdr:rowOff>171450</xdr:rowOff>
    </xdr:to>
    <xdr:graphicFrame macro="">
      <xdr:nvGraphicFramePr>
        <xdr:cNvPr id="4" name="Chart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id="{0CB78424-FC17-455F-8628-2A952EBBBF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id="{D70D866F-7BC4-4D4A-9E10-2488708CA5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333375</xdr:colOff>
      <xdr:row>10</xdr:row>
      <xdr:rowOff>85725</xdr:rowOff>
    </xdr:from>
    <xdr:to>
      <xdr:col>13</xdr:col>
      <xdr:colOff>28575</xdr:colOff>
      <xdr:row>24</xdr:row>
      <xdr:rowOff>19050</xdr:rowOff>
    </xdr:to>
    <xdr:graphicFrame macro="">
      <xdr:nvGraphicFramePr>
        <xdr:cNvPr id="6" name="Chart 5">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304800</xdr:colOff>
      <xdr:row>42</xdr:row>
      <xdr:rowOff>0</xdr:rowOff>
    </xdr:from>
    <xdr:to>
      <xdr:col>13</xdr:col>
      <xdr:colOff>0</xdr:colOff>
      <xdr:row>55</xdr:row>
      <xdr:rowOff>123825</xdr:rowOff>
    </xdr:to>
    <xdr:graphicFrame macro="">
      <xdr:nvGraphicFramePr>
        <xdr:cNvPr id="7" name="Chart 6">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238124</xdr:colOff>
      <xdr:row>39</xdr:row>
      <xdr:rowOff>38099</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SAS%20Programs%20and%20Data/Graduation%20Rates%20by%20Gen%20Eth/Output/Regional%20Data%202018%20Grad%20R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0.74314430244941421</v>
          </cell>
        </row>
        <row r="14">
          <cell r="A14"/>
          <cell r="B14"/>
          <cell r="C14" t="str">
            <v>M</v>
          </cell>
          <cell r="D14">
            <v>0.64131328995587467</v>
          </cell>
        </row>
        <row r="15">
          <cell r="A15"/>
          <cell r="B15"/>
          <cell r="C15"/>
          <cell r="D15"/>
        </row>
        <row r="16">
          <cell r="A16"/>
          <cell r="B16" t="str">
            <v>Hispanic</v>
          </cell>
          <cell r="C16" t="str">
            <v>F</v>
          </cell>
          <cell r="D16">
            <v>0.58735191056232272</v>
          </cell>
        </row>
        <row r="17">
          <cell r="A17"/>
          <cell r="B17"/>
          <cell r="C17" t="str">
            <v>M</v>
          </cell>
          <cell r="D17">
            <v>0.47233914612146727</v>
          </cell>
        </row>
        <row r="18">
          <cell r="A18"/>
          <cell r="B18"/>
          <cell r="C18"/>
          <cell r="D18"/>
        </row>
        <row r="19">
          <cell r="A19"/>
          <cell r="B19" t="str">
            <v>African American</v>
          </cell>
          <cell r="C19" t="str">
            <v>F</v>
          </cell>
          <cell r="D19">
            <v>0.48476936466492604</v>
          </cell>
        </row>
        <row r="20">
          <cell r="A20"/>
          <cell r="B20"/>
          <cell r="C20" t="str">
            <v>M</v>
          </cell>
          <cell r="D20">
            <v>0.36019952743502232</v>
          </cell>
        </row>
        <row r="21">
          <cell r="A21"/>
          <cell r="B21"/>
          <cell r="C21"/>
          <cell r="D21"/>
        </row>
        <row r="22">
          <cell r="A22"/>
          <cell r="B22" t="str">
            <v>Other</v>
          </cell>
          <cell r="C22" t="str">
            <v>F</v>
          </cell>
          <cell r="D22">
            <v>0.76011701608971238</v>
          </cell>
        </row>
        <row r="23">
          <cell r="A23"/>
          <cell r="B23"/>
          <cell r="C23" t="str">
            <v>M</v>
          </cell>
          <cell r="D23">
            <v>0.66257526632700325</v>
          </cell>
        </row>
      </sheetData>
      <sheetData sheetId="1">
        <row r="43">
          <cell r="D43" t="str">
            <v>6-year</v>
          </cell>
        </row>
        <row r="44">
          <cell r="A44" t="str">
            <v>Statewide</v>
          </cell>
          <cell r="B44" t="str">
            <v>White</v>
          </cell>
          <cell r="C44" t="str">
            <v>F</v>
          </cell>
          <cell r="D44">
            <v>0.40473807140473805</v>
          </cell>
        </row>
        <row r="45">
          <cell r="A45"/>
          <cell r="B45"/>
          <cell r="C45" t="str">
            <v>M</v>
          </cell>
          <cell r="D45">
            <v>0.35261044176706829</v>
          </cell>
        </row>
        <row r="46">
          <cell r="A46"/>
          <cell r="B46"/>
          <cell r="C46"/>
          <cell r="D46"/>
        </row>
        <row r="47">
          <cell r="A47"/>
          <cell r="B47" t="str">
            <v>Hispanic</v>
          </cell>
          <cell r="C47" t="str">
            <v>F</v>
          </cell>
          <cell r="D47">
            <v>0.35637240987794494</v>
          </cell>
        </row>
        <row r="48">
          <cell r="A48"/>
          <cell r="B48"/>
          <cell r="C48" t="str">
            <v>M</v>
          </cell>
          <cell r="D48">
            <v>0.31103934732727118</v>
          </cell>
        </row>
        <row r="49">
          <cell r="A49"/>
          <cell r="B49"/>
          <cell r="C49"/>
          <cell r="D49"/>
        </row>
        <row r="50">
          <cell r="A50"/>
          <cell r="B50" t="str">
            <v>African American</v>
          </cell>
          <cell r="C50" t="str">
            <v>F</v>
          </cell>
          <cell r="D50">
            <v>0.21193287756370416</v>
          </cell>
        </row>
        <row r="51">
          <cell r="A51"/>
          <cell r="B51"/>
          <cell r="C51" t="str">
            <v>M</v>
          </cell>
          <cell r="D51">
            <v>0.17188219052001841</v>
          </cell>
        </row>
        <row r="52">
          <cell r="A52"/>
          <cell r="B52"/>
          <cell r="C52"/>
          <cell r="D52"/>
        </row>
        <row r="53">
          <cell r="A53"/>
          <cell r="B53" t="str">
            <v>Other</v>
          </cell>
          <cell r="C53" t="str">
            <v>F</v>
          </cell>
          <cell r="D53">
            <v>0.41366102776891156</v>
          </cell>
        </row>
        <row r="54">
          <cell r="A54"/>
          <cell r="B54"/>
          <cell r="C54" t="str">
            <v>M</v>
          </cell>
          <cell r="D54">
            <v>0.34108040201005024</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hyperlink" Target="https://www.census.gov/acs/www/data/data-tables-and-tools/data-profiles/2016/"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4"/>
  <sheetViews>
    <sheetView tabSelected="1" zoomScaleNormal="100" zoomScaleSheetLayoutView="100" workbookViewId="0">
      <selection activeCell="F16" sqref="F16"/>
    </sheetView>
  </sheetViews>
  <sheetFormatPr defaultRowHeight="15" x14ac:dyDescent="0.25"/>
  <cols>
    <col min="1" max="1" width="33" style="1" customWidth="1"/>
    <col min="2" max="2" width="20.7109375" style="1" customWidth="1"/>
    <col min="3" max="4" width="9.140625" style="1"/>
    <col min="5" max="5" width="9.140625" style="1" customWidth="1"/>
    <col min="6" max="6" width="21.85546875" style="1" customWidth="1"/>
    <col min="7" max="7" width="14.28515625" style="1" customWidth="1"/>
    <col min="8" max="11" width="9.140625" style="1"/>
  </cols>
  <sheetData>
    <row r="1" spans="1:13" s="20" customFormat="1" ht="15" customHeight="1" x14ac:dyDescent="0.25">
      <c r="A1" s="535" t="s">
        <v>172</v>
      </c>
      <c r="B1" s="536"/>
      <c r="C1" s="536"/>
      <c r="D1" s="536"/>
      <c r="E1" s="536"/>
      <c r="F1" s="536"/>
      <c r="G1" s="536"/>
      <c r="H1" s="537"/>
      <c r="I1" s="14"/>
      <c r="J1" s="15"/>
      <c r="K1" s="1"/>
    </row>
    <row r="2" spans="1:13" s="20" customFormat="1" ht="15" customHeight="1" x14ac:dyDescent="0.25">
      <c r="A2" s="538"/>
      <c r="B2" s="538"/>
      <c r="C2" s="538"/>
      <c r="D2" s="538"/>
      <c r="E2" s="538"/>
      <c r="F2" s="538"/>
      <c r="G2" s="538"/>
      <c r="H2" s="538"/>
      <c r="I2" s="16"/>
      <c r="J2" s="9"/>
      <c r="K2" s="1"/>
    </row>
    <row r="3" spans="1:13" s="20" customFormat="1" ht="15" customHeight="1" x14ac:dyDescent="0.25">
      <c r="A3" s="535" t="s">
        <v>98</v>
      </c>
      <c r="B3" s="536"/>
      <c r="C3" s="536"/>
      <c r="D3" s="536"/>
      <c r="E3" s="536"/>
      <c r="F3" s="536"/>
      <c r="G3" s="536"/>
      <c r="H3" s="537"/>
      <c r="I3" s="16"/>
      <c r="J3" s="9"/>
      <c r="K3" s="1"/>
    </row>
    <row r="4" spans="1:13" s="20" customFormat="1" ht="15" customHeight="1" x14ac:dyDescent="0.25">
      <c r="A4" s="539" t="s">
        <v>155</v>
      </c>
      <c r="B4" s="540"/>
      <c r="C4" s="540"/>
      <c r="D4" s="540"/>
      <c r="E4" s="540"/>
      <c r="F4" s="540"/>
      <c r="G4" s="540"/>
      <c r="H4" s="541"/>
      <c r="I4" s="16"/>
      <c r="J4" s="9"/>
      <c r="K4" s="1"/>
    </row>
    <row r="5" spans="1:13" s="20" customFormat="1" ht="15" customHeight="1" x14ac:dyDescent="0.25">
      <c r="A5" s="542"/>
      <c r="B5" s="543"/>
      <c r="C5" s="543"/>
      <c r="D5" s="543"/>
      <c r="E5" s="543"/>
      <c r="F5" s="543"/>
      <c r="G5" s="543"/>
      <c r="H5" s="544"/>
      <c r="I5" s="16"/>
      <c r="J5" s="9"/>
      <c r="K5" s="1"/>
    </row>
    <row r="6" spans="1:13" s="11" customFormat="1" ht="15" customHeight="1" x14ac:dyDescent="0.25">
      <c r="A6" s="542"/>
      <c r="B6" s="543"/>
      <c r="C6" s="543"/>
      <c r="D6" s="543"/>
      <c r="E6" s="543"/>
      <c r="F6" s="543"/>
      <c r="G6" s="543"/>
      <c r="H6" s="544"/>
      <c r="I6" s="16"/>
      <c r="J6" s="9"/>
      <c r="K6" s="67"/>
    </row>
    <row r="7" spans="1:13" s="11" customFormat="1" ht="15" customHeight="1" x14ac:dyDescent="0.25">
      <c r="A7" s="542"/>
      <c r="B7" s="543"/>
      <c r="C7" s="543"/>
      <c r="D7" s="543"/>
      <c r="E7" s="543"/>
      <c r="F7" s="543"/>
      <c r="G7" s="543"/>
      <c r="H7" s="544"/>
      <c r="I7" s="16"/>
      <c r="J7" s="9"/>
      <c r="K7" s="67"/>
    </row>
    <row r="8" spans="1:13" x14ac:dyDescent="0.25">
      <c r="A8" s="545"/>
      <c r="B8" s="546"/>
      <c r="C8" s="546"/>
      <c r="D8" s="546"/>
      <c r="E8" s="546"/>
      <c r="F8" s="546"/>
      <c r="G8" s="546"/>
      <c r="H8" s="547"/>
    </row>
    <row r="9" spans="1:13" s="20" customFormat="1" x14ac:dyDescent="0.25">
      <c r="A9" s="50"/>
      <c r="B9" s="50"/>
      <c r="C9" s="50"/>
      <c r="D9" s="50"/>
      <c r="E9" s="50"/>
      <c r="F9" s="50"/>
      <c r="G9" s="50"/>
      <c r="H9" s="50"/>
      <c r="I9" s="1"/>
      <c r="J9" s="1"/>
      <c r="K9" s="1"/>
    </row>
    <row r="10" spans="1:13" x14ac:dyDescent="0.25">
      <c r="E10" s="2"/>
    </row>
    <row r="11" spans="1:13" x14ac:dyDescent="0.25">
      <c r="C11" s="2"/>
      <c r="L11" s="1"/>
      <c r="M11" s="1"/>
    </row>
    <row r="12" spans="1:13" x14ac:dyDescent="0.25">
      <c r="F12" s="2"/>
      <c r="L12" s="1"/>
      <c r="M12" s="1"/>
    </row>
    <row r="13" spans="1:13" x14ac:dyDescent="0.25">
      <c r="B13" s="68"/>
      <c r="C13" s="2"/>
      <c r="L13" s="1"/>
      <c r="M13" s="1"/>
    </row>
    <row r="14" spans="1:13" x14ac:dyDescent="0.25">
      <c r="B14" s="68"/>
      <c r="F14" s="2"/>
      <c r="G14" s="2"/>
      <c r="H14" s="2"/>
      <c r="I14" s="2"/>
      <c r="L14" s="1"/>
      <c r="M14" s="1"/>
    </row>
    <row r="15" spans="1:13" x14ac:dyDescent="0.25">
      <c r="A15" s="68"/>
      <c r="B15" s="68"/>
      <c r="G15" s="21"/>
      <c r="I15" s="12"/>
      <c r="J15" s="12"/>
      <c r="K15" s="12"/>
      <c r="L15" s="3"/>
      <c r="M15" s="3"/>
    </row>
    <row r="16" spans="1:13" x14ac:dyDescent="0.25">
      <c r="A16" s="7" t="s">
        <v>28</v>
      </c>
      <c r="B16" s="68"/>
      <c r="L16" s="1"/>
      <c r="M16" s="1"/>
    </row>
    <row r="17" spans="1:13" x14ac:dyDescent="0.25">
      <c r="A17" s="61"/>
      <c r="B17" s="68"/>
      <c r="F17" s="4"/>
      <c r="G17" s="5"/>
      <c r="H17" s="6"/>
      <c r="I17" s="6"/>
      <c r="J17" s="6"/>
      <c r="K17" s="6"/>
      <c r="L17" s="6"/>
      <c r="M17" s="6"/>
    </row>
    <row r="18" spans="1:13" x14ac:dyDescent="0.25">
      <c r="A18" s="225"/>
      <c r="B18" s="68"/>
    </row>
    <row r="19" spans="1:13" ht="15" customHeight="1" x14ac:dyDescent="0.25">
      <c r="A19" s="13" t="s">
        <v>171</v>
      </c>
      <c r="B19" s="548" t="s">
        <v>14</v>
      </c>
      <c r="C19" s="548"/>
      <c r="D19" s="548"/>
      <c r="E19" s="548"/>
      <c r="F19" s="548"/>
      <c r="G19" s="548"/>
      <c r="H19" s="548"/>
    </row>
    <row r="20" spans="1:13" ht="15" customHeight="1" x14ac:dyDescent="0.25">
      <c r="A20" s="14" t="s">
        <v>41</v>
      </c>
      <c r="B20" s="550" t="s">
        <v>114</v>
      </c>
      <c r="C20" s="550"/>
      <c r="D20" s="550"/>
      <c r="E20" s="550"/>
      <c r="F20" s="550"/>
      <c r="G20" s="550"/>
      <c r="H20" s="550"/>
    </row>
    <row r="21" spans="1:13" ht="15" customHeight="1" x14ac:dyDescent="0.25">
      <c r="A21" s="14" t="s">
        <v>176</v>
      </c>
      <c r="B21" s="549" t="s">
        <v>177</v>
      </c>
      <c r="C21" s="549"/>
      <c r="D21" s="549"/>
      <c r="E21" s="549"/>
      <c r="F21" s="549"/>
      <c r="G21" s="549"/>
      <c r="H21" s="549"/>
    </row>
    <row r="22" spans="1:13" ht="15" customHeight="1" x14ac:dyDescent="0.25">
      <c r="A22" s="14" t="s">
        <v>173</v>
      </c>
      <c r="B22" s="549" t="s">
        <v>110</v>
      </c>
      <c r="C22" s="549"/>
      <c r="D22" s="549"/>
      <c r="E22" s="549"/>
      <c r="F22" s="549"/>
      <c r="G22" s="549"/>
      <c r="H22" s="549"/>
    </row>
    <row r="23" spans="1:13" ht="15" customHeight="1" x14ac:dyDescent="0.25">
      <c r="A23" s="14" t="s">
        <v>99</v>
      </c>
      <c r="B23" s="551" t="s">
        <v>111</v>
      </c>
      <c r="C23" s="551"/>
      <c r="D23" s="551"/>
      <c r="E23" s="551"/>
      <c r="F23" s="551"/>
      <c r="G23" s="551"/>
      <c r="H23" s="551"/>
      <c r="M23" s="1"/>
    </row>
    <row r="24" spans="1:13" s="20" customFormat="1" ht="15" customHeight="1" x14ac:dyDescent="0.25">
      <c r="A24" s="14" t="s">
        <v>115</v>
      </c>
      <c r="B24" s="551" t="s">
        <v>141</v>
      </c>
      <c r="C24" s="551"/>
      <c r="D24" s="551"/>
      <c r="E24" s="551"/>
      <c r="F24" s="551"/>
      <c r="G24" s="551"/>
      <c r="H24" s="551"/>
      <c r="I24" s="1"/>
      <c r="J24" s="1"/>
      <c r="K24" s="1"/>
      <c r="M24" s="1"/>
    </row>
    <row r="25" spans="1:13" s="20" customFormat="1" ht="15" customHeight="1" x14ac:dyDescent="0.25">
      <c r="A25" s="14" t="s">
        <v>116</v>
      </c>
      <c r="B25" s="551" t="s">
        <v>142</v>
      </c>
      <c r="C25" s="551"/>
      <c r="D25" s="551"/>
      <c r="E25" s="551"/>
      <c r="F25" s="551"/>
      <c r="G25" s="551"/>
      <c r="H25" s="551"/>
      <c r="I25" s="1"/>
      <c r="J25" s="1"/>
      <c r="K25" s="1"/>
      <c r="M25" s="1"/>
    </row>
    <row r="26" spans="1:13" ht="15" customHeight="1" x14ac:dyDescent="0.25">
      <c r="A26" s="14" t="s">
        <v>80</v>
      </c>
      <c r="B26" s="549" t="s">
        <v>131</v>
      </c>
      <c r="C26" s="549"/>
      <c r="D26" s="549"/>
      <c r="E26" s="549"/>
      <c r="F26" s="549"/>
      <c r="G26" s="549"/>
      <c r="H26" s="549"/>
      <c r="M26" s="1"/>
    </row>
    <row r="27" spans="1:13" ht="15" customHeight="1" x14ac:dyDescent="0.25">
      <c r="A27" s="14" t="s">
        <v>130</v>
      </c>
      <c r="B27" s="551" t="s">
        <v>112</v>
      </c>
      <c r="C27" s="551"/>
      <c r="D27" s="551"/>
      <c r="E27" s="551"/>
      <c r="F27" s="551"/>
      <c r="G27" s="551"/>
      <c r="H27" s="551"/>
      <c r="M27" s="1"/>
    </row>
    <row r="28" spans="1:13" s="20" customFormat="1" ht="15" customHeight="1" x14ac:dyDescent="0.25">
      <c r="A28" s="449" t="s">
        <v>117</v>
      </c>
      <c r="B28" s="551" t="s">
        <v>132</v>
      </c>
      <c r="C28" s="551"/>
      <c r="D28" s="551"/>
      <c r="E28" s="551"/>
      <c r="F28" s="551"/>
      <c r="G28" s="551"/>
      <c r="H28" s="551"/>
      <c r="I28" s="1"/>
      <c r="J28" s="1"/>
      <c r="K28" s="1"/>
      <c r="M28" s="1"/>
    </row>
    <row r="29" spans="1:13" ht="15" customHeight="1" x14ac:dyDescent="0.25">
      <c r="A29" s="449" t="s">
        <v>363</v>
      </c>
      <c r="B29" s="549" t="s">
        <v>349</v>
      </c>
      <c r="C29" s="549"/>
      <c r="D29" s="549"/>
      <c r="E29" s="549"/>
      <c r="F29" s="549"/>
      <c r="G29" s="549"/>
      <c r="H29" s="549"/>
    </row>
    <row r="30" spans="1:13" s="20" customFormat="1" ht="15" customHeight="1" x14ac:dyDescent="0.25">
      <c r="A30" s="14" t="s">
        <v>174</v>
      </c>
      <c r="B30" s="549" t="s">
        <v>152</v>
      </c>
      <c r="C30" s="549"/>
      <c r="D30" s="549"/>
      <c r="E30" s="549"/>
      <c r="F30" s="549"/>
      <c r="G30" s="549"/>
      <c r="H30" s="549"/>
      <c r="I30" s="1"/>
      <c r="J30" s="1"/>
      <c r="K30" s="1"/>
    </row>
    <row r="31" spans="1:13" s="20" customFormat="1" ht="15" customHeight="1" x14ac:dyDescent="0.25">
      <c r="A31" s="449" t="s">
        <v>175</v>
      </c>
      <c r="B31" s="549" t="s">
        <v>143</v>
      </c>
      <c r="C31" s="549"/>
      <c r="D31" s="549"/>
      <c r="E31" s="549"/>
      <c r="F31" s="549"/>
      <c r="G31" s="549"/>
      <c r="H31" s="549"/>
      <c r="I31" s="1"/>
      <c r="J31" s="1"/>
      <c r="K31" s="1"/>
    </row>
    <row r="32" spans="1:13" ht="12" customHeight="1" x14ac:dyDescent="0.25">
      <c r="A32" s="14"/>
      <c r="B32" s="67"/>
      <c r="C32" s="67"/>
      <c r="D32" s="67"/>
      <c r="E32" s="67"/>
      <c r="F32" s="67"/>
    </row>
    <row r="33" spans="1:1" x14ac:dyDescent="0.25">
      <c r="A33" s="12"/>
    </row>
    <row r="34" spans="1:1" x14ac:dyDescent="0.25">
      <c r="A34" s="12"/>
    </row>
  </sheetData>
  <mergeCells count="17">
    <mergeCell ref="B31:H31"/>
    <mergeCell ref="B20:H20"/>
    <mergeCell ref="B22:H22"/>
    <mergeCell ref="B23:H23"/>
    <mergeCell ref="B24:H24"/>
    <mergeCell ref="B25:H25"/>
    <mergeCell ref="B28:H28"/>
    <mergeCell ref="B30:H30"/>
    <mergeCell ref="B21:H21"/>
    <mergeCell ref="B26:H26"/>
    <mergeCell ref="B27:H27"/>
    <mergeCell ref="B29:H29"/>
    <mergeCell ref="A1:H1"/>
    <mergeCell ref="A2:H2"/>
    <mergeCell ref="A3:H3"/>
    <mergeCell ref="A4:H8"/>
    <mergeCell ref="B19:H19"/>
  </mergeCells>
  <hyperlinks>
    <hyperlink ref="A22" location="'Pop. Proj.'!A1" display="Pop. Proj." xr:uid="{00000000-0004-0000-0000-000000000000}"/>
    <hyperlink ref="A23" location="Attainment!A1" display="Attainment" xr:uid="{00000000-0004-0000-0000-000001000000}"/>
    <hyperlink ref="A26" location="'6-Year Grad Rates'!A1" display="6-Year Grad Rates" xr:uid="{00000000-0004-0000-0000-000002000000}"/>
    <hyperlink ref="A21" location="'Occ. Growth'!A1" display="Occ. Growth" xr:uid="{00000000-0004-0000-0000-000003000000}"/>
    <hyperlink ref="A20" location="Map!A1" display="Map" xr:uid="{00000000-0004-0000-0000-000004000000}"/>
    <hyperlink ref="A27" location="'HS to Coll. '!A1" display="HS to College - 60x30TX Target" xr:uid="{00000000-0004-0000-0000-000005000000}"/>
    <hyperlink ref="A24" location="'Comp by Inst Reg-counts'!A1" display="Comp by Inst Reg-counts" xr:uid="{00000000-0004-0000-0000-000006000000}"/>
    <hyperlink ref="A25" location="'Comp by Inst Reg-percent'!A1" display="Comp by Inst Reg-percent" xr:uid="{00000000-0004-0000-0000-000007000000}"/>
    <hyperlink ref="A28" location="'HS to Coll - College Readiness'!A1" display="HS to College - College Readiness" xr:uid="{00000000-0004-0000-0000-000008000000}"/>
    <hyperlink ref="A30" location="'Enrollment at Inst in Region'!Print_Area" display="Enrollment at Inst in Region" xr:uid="{00000000-0004-0000-0000-000009000000}"/>
    <hyperlink ref="A29" location="'Enrollment-Region of Residence'!A1" display="Enrollment - Region of Residence" xr:uid="{00000000-0004-0000-0000-00000A000000}"/>
    <hyperlink ref="A31" location="'Enrollment In&amp;Out'!A1" display="Enrollment In and Out" xr:uid="{587093C4-4549-41E6-997D-142D1F654602}"/>
  </hyperlinks>
  <pageMargins left="0.7" right="0.7" top="0.75" bottom="0.75" header="0.3" footer="0.3"/>
  <pageSetup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67"/>
  <sheetViews>
    <sheetView topLeftCell="A7" zoomScale="98" zoomScaleNormal="98" zoomScaleSheetLayoutView="100" workbookViewId="0">
      <selection activeCell="H50" sqref="H50"/>
    </sheetView>
  </sheetViews>
  <sheetFormatPr defaultColWidth="9.140625" defaultRowHeight="12.75" x14ac:dyDescent="0.2"/>
  <cols>
    <col min="1" max="1" width="12.5703125" style="12" bestFit="1" customWidth="1"/>
    <col min="2" max="2" width="33.42578125" style="12" customWidth="1"/>
    <col min="3" max="6" width="14.85546875" style="12" customWidth="1"/>
    <col min="7" max="7" width="13.140625" style="12" customWidth="1"/>
    <col min="8" max="8" width="17.85546875" style="12" customWidth="1"/>
    <col min="9" max="9" width="4.7109375" style="12" customWidth="1"/>
    <col min="10" max="10" width="11.140625" style="12" customWidth="1"/>
    <col min="11" max="11" width="22.140625" style="12" customWidth="1"/>
    <col min="12" max="12" width="35.42578125" style="12" customWidth="1"/>
    <col min="13" max="13" width="11.140625" style="12" customWidth="1"/>
    <col min="14" max="15" width="9.140625" style="12"/>
    <col min="16" max="16" width="12.7109375" style="12" customWidth="1"/>
    <col min="17" max="17" width="13.7109375" style="12" customWidth="1"/>
    <col min="18" max="24" width="9.140625" style="12"/>
    <col min="25" max="25" width="9.140625" style="12" customWidth="1"/>
    <col min="26" max="16384" width="9.140625" style="12"/>
  </cols>
  <sheetData>
    <row r="1" spans="1:14" ht="15" customHeight="1" x14ac:dyDescent="0.2">
      <c r="A1" s="535" t="s">
        <v>28</v>
      </c>
      <c r="B1" s="536"/>
      <c r="C1" s="536"/>
      <c r="D1" s="536"/>
      <c r="E1" s="536"/>
      <c r="F1" s="536"/>
      <c r="G1" s="536"/>
      <c r="H1" s="537"/>
      <c r="J1" s="167"/>
      <c r="K1" s="167"/>
    </row>
    <row r="2" spans="1:14" ht="15" customHeight="1" x14ac:dyDescent="0.2">
      <c r="A2" s="627"/>
      <c r="B2" s="628"/>
      <c r="C2" s="628"/>
      <c r="D2" s="628"/>
      <c r="E2" s="628"/>
      <c r="F2" s="628"/>
      <c r="G2" s="628"/>
      <c r="H2" s="629"/>
      <c r="I2" s="69"/>
      <c r="J2" s="69"/>
      <c r="K2" s="69"/>
      <c r="L2" s="69"/>
      <c r="M2" s="69"/>
      <c r="N2" s="69"/>
    </row>
    <row r="3" spans="1:14" s="109" customFormat="1" ht="30" customHeight="1" x14ac:dyDescent="0.2">
      <c r="A3" s="729" t="s">
        <v>132</v>
      </c>
      <c r="B3" s="730"/>
      <c r="C3" s="730"/>
      <c r="D3" s="730"/>
      <c r="E3" s="730"/>
      <c r="F3" s="730"/>
      <c r="G3" s="730"/>
      <c r="H3" s="731"/>
    </row>
    <row r="4" spans="1:14" s="109" customFormat="1" ht="18.75" customHeight="1" x14ac:dyDescent="0.2">
      <c r="A4" s="561" t="s">
        <v>348</v>
      </c>
      <c r="B4" s="562"/>
      <c r="C4" s="562"/>
      <c r="D4" s="562"/>
      <c r="E4" s="562"/>
      <c r="F4" s="562"/>
      <c r="G4" s="562"/>
      <c r="H4" s="563"/>
    </row>
    <row r="5" spans="1:14" s="109" customFormat="1" ht="18.75" customHeight="1" x14ac:dyDescent="0.2">
      <c r="A5" s="564"/>
      <c r="B5" s="565"/>
      <c r="C5" s="565"/>
      <c r="D5" s="565"/>
      <c r="E5" s="565"/>
      <c r="F5" s="565"/>
      <c r="G5" s="565"/>
      <c r="H5" s="566"/>
    </row>
    <row r="6" spans="1:14" s="109" customFormat="1" ht="18.75" customHeight="1" x14ac:dyDescent="0.2">
      <c r="A6" s="564"/>
      <c r="B6" s="565"/>
      <c r="C6" s="565"/>
      <c r="D6" s="565"/>
      <c r="E6" s="565"/>
      <c r="F6" s="565"/>
      <c r="G6" s="565"/>
      <c r="H6" s="566"/>
    </row>
    <row r="7" spans="1:14" s="109" customFormat="1" ht="18.75" customHeight="1" x14ac:dyDescent="0.2">
      <c r="A7" s="564"/>
      <c r="B7" s="565"/>
      <c r="C7" s="565"/>
      <c r="D7" s="565"/>
      <c r="E7" s="565"/>
      <c r="F7" s="565"/>
      <c r="G7" s="565"/>
      <c r="H7" s="566"/>
    </row>
    <row r="8" spans="1:14" s="109" customFormat="1" ht="18.75" customHeight="1" x14ac:dyDescent="0.2">
      <c r="A8" s="567"/>
      <c r="B8" s="568"/>
      <c r="C8" s="568"/>
      <c r="D8" s="568"/>
      <c r="E8" s="568"/>
      <c r="F8" s="568"/>
      <c r="G8" s="568"/>
      <c r="H8" s="569"/>
    </row>
    <row r="9" spans="1:14" s="109" customFormat="1" ht="15" customHeight="1" x14ac:dyDescent="0.2">
      <c r="A9" s="69"/>
      <c r="B9" s="69"/>
      <c r="C9" s="69"/>
      <c r="D9" s="69"/>
      <c r="E9" s="69"/>
      <c r="F9" s="69"/>
      <c r="G9" s="69"/>
      <c r="H9" s="69"/>
    </row>
    <row r="10" spans="1:14" ht="15" customHeight="1" x14ac:dyDescent="0.2">
      <c r="A10" s="168"/>
      <c r="B10" s="70"/>
      <c r="C10" s="70"/>
      <c r="D10" s="70"/>
      <c r="E10" s="70"/>
      <c r="F10" s="127"/>
      <c r="G10" s="44"/>
    </row>
    <row r="11" spans="1:14" x14ac:dyDescent="0.2">
      <c r="A11" s="140"/>
      <c r="B11" s="70"/>
      <c r="C11" s="70"/>
      <c r="D11" s="70"/>
      <c r="E11" s="70"/>
      <c r="F11" s="127"/>
      <c r="G11" s="17"/>
    </row>
    <row r="12" spans="1:14" x14ac:dyDescent="0.2">
      <c r="F12" s="109"/>
      <c r="G12" s="17"/>
    </row>
    <row r="13" spans="1:14" ht="60" customHeight="1" x14ac:dyDescent="0.2">
      <c r="F13" s="109"/>
      <c r="G13" s="17"/>
    </row>
    <row r="14" spans="1:14" x14ac:dyDescent="0.2">
      <c r="F14" s="109"/>
      <c r="G14" s="17"/>
    </row>
    <row r="15" spans="1:14" x14ac:dyDescent="0.2">
      <c r="F15" s="109"/>
      <c r="G15" s="43"/>
    </row>
    <row r="16" spans="1:14" x14ac:dyDescent="0.2">
      <c r="F16" s="109"/>
      <c r="G16" s="43"/>
    </row>
    <row r="17" spans="5:19" x14ac:dyDescent="0.2">
      <c r="F17" s="109"/>
      <c r="G17" s="43"/>
    </row>
    <row r="18" spans="5:19" ht="30" customHeight="1" x14ac:dyDescent="0.2">
      <c r="F18" s="109"/>
      <c r="G18" s="43"/>
    </row>
    <row r="21" spans="5:19" x14ac:dyDescent="0.2">
      <c r="E21" s="169"/>
      <c r="J21" s="109"/>
      <c r="K21" s="109"/>
      <c r="L21" s="109"/>
      <c r="M21" s="109"/>
      <c r="N21" s="109"/>
      <c r="O21" s="163"/>
      <c r="P21" s="163"/>
      <c r="R21" s="109"/>
      <c r="S21" s="109"/>
    </row>
    <row r="53" spans="1:10" x14ac:dyDescent="0.2">
      <c r="A53" s="734" t="s">
        <v>108</v>
      </c>
      <c r="B53" s="735"/>
      <c r="C53" s="735"/>
      <c r="D53" s="735"/>
      <c r="E53" s="736"/>
      <c r="F53" s="38"/>
      <c r="G53" s="38"/>
      <c r="H53" s="38"/>
    </row>
    <row r="54" spans="1:10" ht="25.5" customHeight="1" x14ac:dyDescent="0.2">
      <c r="A54" s="117"/>
      <c r="B54" s="70"/>
      <c r="C54" s="572" t="s">
        <v>186</v>
      </c>
      <c r="D54" s="572"/>
      <c r="E54" s="572"/>
    </row>
    <row r="55" spans="1:10" ht="15" x14ac:dyDescent="0.25">
      <c r="A55" s="333" t="s">
        <v>107</v>
      </c>
      <c r="B55" s="334"/>
      <c r="C55" s="210">
        <v>2015</v>
      </c>
      <c r="D55" s="210">
        <v>2016</v>
      </c>
      <c r="E55" s="450">
        <v>2017</v>
      </c>
      <c r="G55" s="451"/>
      <c r="H55" s="451"/>
      <c r="I55" s="451"/>
      <c r="J55" s="451"/>
    </row>
    <row r="56" spans="1:10" x14ac:dyDescent="0.2">
      <c r="A56" s="732" t="s">
        <v>103</v>
      </c>
      <c r="B56" s="224" t="s">
        <v>11</v>
      </c>
      <c r="C56" s="146">
        <v>0.57899999999999996</v>
      </c>
      <c r="D56" s="146">
        <v>0.58025570107649338</v>
      </c>
      <c r="E56" s="146">
        <v>0.61</v>
      </c>
    </row>
    <row r="57" spans="1:10" x14ac:dyDescent="0.2">
      <c r="A57" s="733"/>
      <c r="B57" s="227" t="s">
        <v>28</v>
      </c>
      <c r="C57" s="146">
        <v>0.44800000000000001</v>
      </c>
      <c r="D57" s="146">
        <v>0.44362264150943398</v>
      </c>
      <c r="E57" s="146">
        <v>0.47599999999999998</v>
      </c>
    </row>
    <row r="58" spans="1:10" ht="15" x14ac:dyDescent="0.25">
      <c r="A58" s="732" t="s">
        <v>104</v>
      </c>
      <c r="B58" s="227" t="s">
        <v>11</v>
      </c>
      <c r="C58" s="146">
        <v>0.63400000000000001</v>
      </c>
      <c r="D58" s="146">
        <v>0.63255511266574471</v>
      </c>
      <c r="E58" s="146">
        <v>0.65300000000000002</v>
      </c>
      <c r="G58" s="451"/>
      <c r="H58" s="451"/>
      <c r="I58" s="451"/>
      <c r="J58" s="451"/>
    </row>
    <row r="59" spans="1:10" x14ac:dyDescent="0.2">
      <c r="A59" s="733"/>
      <c r="B59" s="227" t="s">
        <v>28</v>
      </c>
      <c r="C59" s="146">
        <v>0.54300000000000004</v>
      </c>
      <c r="D59" s="146">
        <v>0.53766037735849059</v>
      </c>
      <c r="E59" s="146">
        <v>0.52800000000000002</v>
      </c>
    </row>
    <row r="60" spans="1:10" x14ac:dyDescent="0.2">
      <c r="A60" s="732" t="s">
        <v>105</v>
      </c>
      <c r="B60" s="227" t="s">
        <v>11</v>
      </c>
      <c r="C60" s="146">
        <v>0.77300000000000002</v>
      </c>
      <c r="D60" s="146">
        <v>0.77828845684535919</v>
      </c>
      <c r="E60" s="146">
        <v>0.85599999999999998</v>
      </c>
    </row>
    <row r="61" spans="1:10" x14ac:dyDescent="0.2">
      <c r="A61" s="733"/>
      <c r="B61" s="227" t="s">
        <v>28</v>
      </c>
      <c r="C61" s="146">
        <v>0.69299999999999995</v>
      </c>
      <c r="D61" s="146">
        <v>0.69252830188679249</v>
      </c>
      <c r="E61" s="146">
        <v>0.80300000000000005</v>
      </c>
    </row>
    <row r="62" spans="1:10" x14ac:dyDescent="0.2">
      <c r="A62" s="732" t="s">
        <v>106</v>
      </c>
      <c r="B62" s="227" t="s">
        <v>11</v>
      </c>
      <c r="C62" s="146">
        <v>0.75800000000000001</v>
      </c>
      <c r="D62" s="146">
        <v>0.75913799181105779</v>
      </c>
      <c r="E62" s="146">
        <v>0.78700000000000003</v>
      </c>
    </row>
    <row r="63" spans="1:10" x14ac:dyDescent="0.2">
      <c r="A63" s="733"/>
      <c r="B63" s="227" t="s">
        <v>28</v>
      </c>
      <c r="C63" s="146">
        <v>0.63800000000000001</v>
      </c>
      <c r="D63" s="146">
        <v>0.6452830188679245</v>
      </c>
      <c r="E63" s="146">
        <v>0.67800000000000005</v>
      </c>
    </row>
    <row r="66" spans="1:8" x14ac:dyDescent="0.2">
      <c r="A66" s="12" t="s">
        <v>102</v>
      </c>
    </row>
    <row r="67" spans="1:8" x14ac:dyDescent="0.2">
      <c r="A67" s="12" t="s">
        <v>139</v>
      </c>
      <c r="H67" s="14" t="s">
        <v>31</v>
      </c>
    </row>
  </sheetData>
  <mergeCells count="10">
    <mergeCell ref="A1:H1"/>
    <mergeCell ref="A2:H2"/>
    <mergeCell ref="A3:H3"/>
    <mergeCell ref="A4:H8"/>
    <mergeCell ref="A62:A63"/>
    <mergeCell ref="A53:E53"/>
    <mergeCell ref="C54:E54"/>
    <mergeCell ref="A56:A57"/>
    <mergeCell ref="A58:A59"/>
    <mergeCell ref="A60:A61"/>
  </mergeCells>
  <hyperlinks>
    <hyperlink ref="H67" location="Contents!A1" display="Back to Contents" xr:uid="{00000000-0004-0000-0900-000000000000}"/>
  </hyperlinks>
  <pageMargins left="0.25" right="0.25" top="0.75" bottom="0.75" header="0.3" footer="0.3"/>
  <pageSetup scale="72"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O35"/>
  <sheetViews>
    <sheetView zoomScaleNormal="100" zoomScaleSheetLayoutView="100" workbookViewId="0">
      <selection activeCell="J22" sqref="J22"/>
    </sheetView>
  </sheetViews>
  <sheetFormatPr defaultColWidth="9.140625" defaultRowHeight="12.75" x14ac:dyDescent="0.2"/>
  <cols>
    <col min="1" max="1" width="11.7109375" style="12" customWidth="1"/>
    <col min="2" max="2" width="11.5703125" style="12" customWidth="1"/>
    <col min="3" max="3" width="10.140625" style="12" customWidth="1"/>
    <col min="4" max="5" width="11.28515625" style="12" bestFit="1" customWidth="1"/>
    <col min="6" max="7" width="9.140625" style="12"/>
    <col min="8" max="8" width="9.140625" style="12" customWidth="1"/>
    <col min="9" max="16384" width="9.140625" style="12"/>
  </cols>
  <sheetData>
    <row r="1" spans="1:15" ht="15" customHeight="1" x14ac:dyDescent="0.2">
      <c r="A1" s="535" t="s">
        <v>28</v>
      </c>
      <c r="B1" s="536"/>
      <c r="C1" s="536"/>
      <c r="D1" s="536"/>
      <c r="E1" s="536"/>
      <c r="F1" s="536"/>
      <c r="G1" s="536"/>
      <c r="H1" s="536"/>
      <c r="I1" s="536"/>
      <c r="J1" s="536"/>
      <c r="K1" s="536"/>
      <c r="L1" s="536"/>
      <c r="M1" s="537"/>
    </row>
    <row r="2" spans="1:15" ht="15" customHeight="1" x14ac:dyDescent="0.2">
      <c r="A2" s="691"/>
      <c r="B2" s="692"/>
      <c r="C2" s="692"/>
      <c r="D2" s="692"/>
      <c r="E2" s="692"/>
      <c r="F2" s="692"/>
      <c r="G2" s="692"/>
      <c r="H2" s="692"/>
      <c r="I2" s="692"/>
      <c r="J2" s="692"/>
      <c r="K2" s="692"/>
      <c r="L2" s="692"/>
      <c r="M2" s="693"/>
      <c r="N2" s="69"/>
      <c r="O2" s="69"/>
    </row>
    <row r="3" spans="1:15" s="109" customFormat="1" ht="15" customHeight="1" x14ac:dyDescent="0.2">
      <c r="A3" s="535" t="s">
        <v>349</v>
      </c>
      <c r="B3" s="536"/>
      <c r="C3" s="536"/>
      <c r="D3" s="536"/>
      <c r="E3" s="536"/>
      <c r="F3" s="536"/>
      <c r="G3" s="536"/>
      <c r="H3" s="536"/>
      <c r="I3" s="536"/>
      <c r="J3" s="536"/>
      <c r="K3" s="536"/>
      <c r="L3" s="536"/>
      <c r="M3" s="537"/>
      <c r="N3" s="69"/>
    </row>
    <row r="4" spans="1:15" s="109" customFormat="1" ht="15" customHeight="1" x14ac:dyDescent="0.2">
      <c r="A4" s="561" t="s">
        <v>350</v>
      </c>
      <c r="B4" s="562"/>
      <c r="C4" s="562"/>
      <c r="D4" s="562"/>
      <c r="E4" s="562"/>
      <c r="F4" s="562"/>
      <c r="G4" s="562"/>
      <c r="H4" s="562"/>
      <c r="I4" s="562"/>
      <c r="J4" s="562"/>
      <c r="K4" s="562"/>
      <c r="L4" s="562"/>
      <c r="M4" s="563"/>
      <c r="N4" s="69"/>
    </row>
    <row r="5" spans="1:15" s="109" customFormat="1" ht="15" customHeight="1" x14ac:dyDescent="0.2">
      <c r="A5" s="564"/>
      <c r="B5" s="565"/>
      <c r="C5" s="565"/>
      <c r="D5" s="565"/>
      <c r="E5" s="565"/>
      <c r="F5" s="565"/>
      <c r="G5" s="565"/>
      <c r="H5" s="565"/>
      <c r="I5" s="565"/>
      <c r="J5" s="565"/>
      <c r="K5" s="565"/>
      <c r="L5" s="565"/>
      <c r="M5" s="566"/>
      <c r="N5" s="69"/>
    </row>
    <row r="6" spans="1:15" s="109" customFormat="1" ht="15" customHeight="1" x14ac:dyDescent="0.2">
      <c r="A6" s="564"/>
      <c r="B6" s="565"/>
      <c r="C6" s="565"/>
      <c r="D6" s="565"/>
      <c r="E6" s="565"/>
      <c r="F6" s="565"/>
      <c r="G6" s="565"/>
      <c r="H6" s="565"/>
      <c r="I6" s="565"/>
      <c r="J6" s="565"/>
      <c r="K6" s="565"/>
      <c r="L6" s="565"/>
      <c r="M6" s="566"/>
      <c r="N6" s="69"/>
    </row>
    <row r="7" spans="1:15" s="109" customFormat="1" ht="15" customHeight="1" x14ac:dyDescent="0.2">
      <c r="A7" s="564"/>
      <c r="B7" s="565"/>
      <c r="C7" s="565"/>
      <c r="D7" s="565"/>
      <c r="E7" s="565"/>
      <c r="F7" s="565"/>
      <c r="G7" s="565"/>
      <c r="H7" s="565"/>
      <c r="I7" s="565"/>
      <c r="J7" s="565"/>
      <c r="K7" s="565"/>
      <c r="L7" s="565"/>
      <c r="M7" s="566"/>
      <c r="N7" s="69"/>
    </row>
    <row r="8" spans="1:15" s="109" customFormat="1" ht="15" customHeight="1" x14ac:dyDescent="0.2">
      <c r="A8" s="567"/>
      <c r="B8" s="568"/>
      <c r="C8" s="568"/>
      <c r="D8" s="568"/>
      <c r="E8" s="568"/>
      <c r="F8" s="568"/>
      <c r="G8" s="568"/>
      <c r="H8" s="568"/>
      <c r="I8" s="568"/>
      <c r="J8" s="568"/>
      <c r="K8" s="568"/>
      <c r="L8" s="568"/>
      <c r="M8" s="569"/>
      <c r="N8" s="69"/>
    </row>
    <row r="9" spans="1:15" ht="15" customHeight="1" thickBot="1" x14ac:dyDescent="0.25">
      <c r="I9" s="33"/>
    </row>
    <row r="10" spans="1:15" ht="15" customHeight="1" thickBot="1" x14ac:dyDescent="0.25">
      <c r="C10" s="740" t="s">
        <v>109</v>
      </c>
      <c r="D10" s="740"/>
      <c r="E10" s="740"/>
      <c r="F10" s="740"/>
      <c r="G10" s="740"/>
      <c r="H10" s="740" t="s">
        <v>37</v>
      </c>
      <c r="I10" s="740"/>
      <c r="J10" s="740"/>
      <c r="K10" s="740"/>
    </row>
    <row r="11" spans="1:15" ht="25.5" customHeight="1" x14ac:dyDescent="0.2">
      <c r="A11" s="62" t="s">
        <v>6</v>
      </c>
      <c r="B11" s="240" t="s">
        <v>140</v>
      </c>
      <c r="C11" s="242" t="s">
        <v>15</v>
      </c>
      <c r="D11" s="237" t="s">
        <v>3</v>
      </c>
      <c r="E11" s="238" t="s">
        <v>5</v>
      </c>
      <c r="F11" s="239" t="s">
        <v>4</v>
      </c>
      <c r="G11" s="237" t="s">
        <v>16</v>
      </c>
      <c r="H11" s="246" t="s">
        <v>3</v>
      </c>
      <c r="I11" s="247" t="s">
        <v>5</v>
      </c>
      <c r="J11" s="248" t="s">
        <v>4</v>
      </c>
      <c r="K11" s="249" t="s">
        <v>16</v>
      </c>
    </row>
    <row r="12" spans="1:15" ht="15" x14ac:dyDescent="0.25">
      <c r="A12" s="738">
        <v>2000</v>
      </c>
      <c r="B12" s="177" t="s">
        <v>17</v>
      </c>
      <c r="C12" s="243">
        <f>SUM(D12:G12)</f>
        <v>16392</v>
      </c>
      <c r="D12" s="469">
        <v>3397</v>
      </c>
      <c r="E12" s="469">
        <v>12221</v>
      </c>
      <c r="F12" s="469">
        <v>362</v>
      </c>
      <c r="G12" s="472">
        <v>412</v>
      </c>
      <c r="H12" s="250">
        <f>D12/C12</f>
        <v>0.20723523670082966</v>
      </c>
      <c r="I12" s="244">
        <f>E12/C12</f>
        <v>0.74554660810151296</v>
      </c>
      <c r="J12" s="244">
        <f>F12/C12</f>
        <v>2.2083943387018058E-2</v>
      </c>
      <c r="K12" s="223">
        <f>G12/C12</f>
        <v>2.5134211810639337E-2</v>
      </c>
      <c r="L12" s="325"/>
    </row>
    <row r="13" spans="1:15" ht="15" customHeight="1" x14ac:dyDescent="0.25">
      <c r="A13" s="739"/>
      <c r="B13" s="178" t="s">
        <v>18</v>
      </c>
      <c r="C13" s="220">
        <f>SUM(D13:G13)</f>
        <v>16943</v>
      </c>
      <c r="D13" s="475">
        <v>1726</v>
      </c>
      <c r="E13" s="475">
        <v>14641</v>
      </c>
      <c r="F13" s="475">
        <v>388</v>
      </c>
      <c r="G13" s="476">
        <v>188</v>
      </c>
      <c r="H13" s="251">
        <f t="shared" ref="H13:H14" si="0">D13/C13</f>
        <v>0.10187097916543705</v>
      </c>
      <c r="I13" s="245">
        <f t="shared" ref="I13:I14" si="1">E13/C13</f>
        <v>0.86413268016289912</v>
      </c>
      <c r="J13" s="245">
        <f t="shared" ref="J13:J14" si="2">F13/C13</f>
        <v>2.2900312813551319E-2</v>
      </c>
      <c r="K13" s="226">
        <f t="shared" ref="K13:K14" si="3">G13/C13</f>
        <v>1.1096027858112496E-2</v>
      </c>
      <c r="L13" s="325"/>
    </row>
    <row r="14" spans="1:15" ht="15" x14ac:dyDescent="0.25">
      <c r="A14" s="737">
        <v>2017</v>
      </c>
      <c r="B14" s="241" t="s">
        <v>17</v>
      </c>
      <c r="C14" s="219">
        <f>SUM(D14:G14)</f>
        <v>26050</v>
      </c>
      <c r="D14" s="469">
        <v>1976</v>
      </c>
      <c r="E14" s="469">
        <v>22885</v>
      </c>
      <c r="F14" s="469">
        <v>607</v>
      </c>
      <c r="G14" s="472">
        <v>582</v>
      </c>
      <c r="H14" s="470">
        <f t="shared" si="0"/>
        <v>7.5854126679462577E-2</v>
      </c>
      <c r="I14" s="244">
        <f t="shared" si="1"/>
        <v>0.87850287907869484</v>
      </c>
      <c r="J14" s="244">
        <f t="shared" si="2"/>
        <v>2.3301343570057583E-2</v>
      </c>
      <c r="K14" s="223">
        <f t="shared" si="3"/>
        <v>2.2341650671785028E-2</v>
      </c>
      <c r="L14" s="325"/>
    </row>
    <row r="15" spans="1:15" ht="15.75" thickBot="1" x14ac:dyDescent="0.3">
      <c r="A15" s="737"/>
      <c r="B15" s="178" t="s">
        <v>18</v>
      </c>
      <c r="C15" s="221">
        <f>SUM(D15:G15)</f>
        <v>26215</v>
      </c>
      <c r="D15" s="473">
        <v>1922</v>
      </c>
      <c r="E15" s="473">
        <v>22802</v>
      </c>
      <c r="F15" s="473">
        <v>528</v>
      </c>
      <c r="G15" s="474">
        <v>963</v>
      </c>
      <c r="H15" s="471">
        <f>D15/C15</f>
        <v>7.3316803356856766E-2</v>
      </c>
      <c r="I15" s="252">
        <f>E15/C15</f>
        <v>0.86980736219721533</v>
      </c>
      <c r="J15" s="252">
        <f>F15/C15</f>
        <v>2.0141140568376882E-2</v>
      </c>
      <c r="K15" s="253">
        <f>G15/C15</f>
        <v>3.6734693877551024E-2</v>
      </c>
      <c r="L15" s="325"/>
    </row>
    <row r="16" spans="1:15" x14ac:dyDescent="0.2">
      <c r="H16" s="70"/>
    </row>
    <row r="19" ht="12.75" customHeight="1" x14ac:dyDescent="0.2"/>
    <row r="35" spans="1:10" x14ac:dyDescent="0.2">
      <c r="A35" s="12" t="s">
        <v>97</v>
      </c>
      <c r="J35" s="14" t="s">
        <v>31</v>
      </c>
    </row>
  </sheetData>
  <mergeCells count="8">
    <mergeCell ref="A14:A15"/>
    <mergeCell ref="A12:A13"/>
    <mergeCell ref="C10:G10"/>
    <mergeCell ref="H10:K10"/>
    <mergeCell ref="A1:M1"/>
    <mergeCell ref="A2:M2"/>
    <mergeCell ref="A3:M3"/>
    <mergeCell ref="A4:M8"/>
  </mergeCells>
  <hyperlinks>
    <hyperlink ref="J35" location="Contents!A1" display="Back to Contents" xr:uid="{00000000-0004-0000-0A00-000000000000}"/>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O51"/>
  <sheetViews>
    <sheetView zoomScaleNormal="100" zoomScaleSheetLayoutView="100" workbookViewId="0">
      <selection activeCell="H24" sqref="H24"/>
    </sheetView>
  </sheetViews>
  <sheetFormatPr defaultColWidth="9.140625" defaultRowHeight="15" x14ac:dyDescent="0.25"/>
  <cols>
    <col min="1" max="9" width="11.7109375" style="12" customWidth="1"/>
    <col min="10" max="11" width="9.140625" style="12"/>
    <col min="12" max="12" width="9.140625" style="1"/>
    <col min="13" max="13" width="9.140625" style="170"/>
    <col min="14" max="14" width="10.85546875" style="170" customWidth="1"/>
    <col min="15" max="16384" width="9.140625" style="170"/>
  </cols>
  <sheetData>
    <row r="1" spans="1:15" ht="15" customHeight="1" x14ac:dyDescent="0.25">
      <c r="A1" s="535" t="s">
        <v>28</v>
      </c>
      <c r="B1" s="536"/>
      <c r="C1" s="536"/>
      <c r="D1" s="536"/>
      <c r="E1" s="536"/>
      <c r="F1" s="536"/>
      <c r="G1" s="536"/>
      <c r="H1" s="536"/>
      <c r="I1" s="537"/>
      <c r="J1" s="170"/>
      <c r="K1" s="109"/>
    </row>
    <row r="2" spans="1:15" ht="15" customHeight="1" x14ac:dyDescent="0.25">
      <c r="A2" s="627"/>
      <c r="B2" s="628"/>
      <c r="C2" s="628"/>
      <c r="D2" s="628"/>
      <c r="E2" s="628"/>
      <c r="F2" s="628"/>
      <c r="G2" s="628"/>
      <c r="H2" s="628"/>
      <c r="I2" s="629"/>
      <c r="J2" s="181"/>
      <c r="K2" s="181"/>
    </row>
    <row r="3" spans="1:15" s="11" customFormat="1" ht="15" customHeight="1" x14ac:dyDescent="0.25">
      <c r="A3" s="535" t="s">
        <v>151</v>
      </c>
      <c r="B3" s="536"/>
      <c r="C3" s="536"/>
      <c r="D3" s="536"/>
      <c r="E3" s="536"/>
      <c r="F3" s="536"/>
      <c r="G3" s="536"/>
      <c r="H3" s="536"/>
      <c r="I3" s="537"/>
      <c r="J3" s="322"/>
      <c r="K3" s="69"/>
      <c r="L3" s="9"/>
      <c r="M3" s="9"/>
      <c r="N3" s="9"/>
    </row>
    <row r="4" spans="1:15" s="11" customFormat="1" ht="15" customHeight="1" x14ac:dyDescent="0.25">
      <c r="A4" s="561" t="s">
        <v>184</v>
      </c>
      <c r="B4" s="562"/>
      <c r="C4" s="562"/>
      <c r="D4" s="562"/>
      <c r="E4" s="562"/>
      <c r="F4" s="562"/>
      <c r="G4" s="562"/>
      <c r="H4" s="562"/>
      <c r="I4" s="563"/>
      <c r="J4" s="179"/>
      <c r="K4" s="69"/>
    </row>
    <row r="5" spans="1:15" s="11" customFormat="1" ht="15" customHeight="1" x14ac:dyDescent="0.25">
      <c r="A5" s="564"/>
      <c r="B5" s="565"/>
      <c r="C5" s="565"/>
      <c r="D5" s="565"/>
      <c r="E5" s="565"/>
      <c r="F5" s="565"/>
      <c r="G5" s="565"/>
      <c r="H5" s="565"/>
      <c r="I5" s="566"/>
      <c r="J5" s="179"/>
      <c r="K5" s="69"/>
    </row>
    <row r="6" spans="1:15" s="11" customFormat="1" ht="15" customHeight="1" x14ac:dyDescent="0.25">
      <c r="A6" s="564"/>
      <c r="B6" s="565"/>
      <c r="C6" s="565"/>
      <c r="D6" s="565"/>
      <c r="E6" s="565"/>
      <c r="F6" s="565"/>
      <c r="G6" s="565"/>
      <c r="H6" s="565"/>
      <c r="I6" s="566"/>
      <c r="J6" s="179"/>
      <c r="K6" s="69"/>
    </row>
    <row r="7" spans="1:15" s="11" customFormat="1" ht="15" customHeight="1" x14ac:dyDescent="0.25">
      <c r="A7" s="564"/>
      <c r="B7" s="565"/>
      <c r="C7" s="565"/>
      <c r="D7" s="565"/>
      <c r="E7" s="565"/>
      <c r="F7" s="565"/>
      <c r="G7" s="565"/>
      <c r="H7" s="565"/>
      <c r="I7" s="566"/>
      <c r="J7" s="179"/>
      <c r="K7" s="69"/>
      <c r="L7" s="170"/>
      <c r="M7" s="170"/>
      <c r="N7" s="170"/>
    </row>
    <row r="8" spans="1:15" s="11" customFormat="1" ht="15" customHeight="1" x14ac:dyDescent="0.25">
      <c r="A8" s="567"/>
      <c r="B8" s="568"/>
      <c r="C8" s="568"/>
      <c r="D8" s="568"/>
      <c r="E8" s="568"/>
      <c r="F8" s="568"/>
      <c r="G8" s="568"/>
      <c r="H8" s="568"/>
      <c r="I8" s="569"/>
      <c r="J8" s="179"/>
      <c r="K8" s="69"/>
      <c r="L8" s="170"/>
      <c r="M8" s="170"/>
      <c r="N8" s="170"/>
    </row>
    <row r="9" spans="1:15" s="109" customFormat="1" ht="15" customHeight="1" thickBot="1" x14ac:dyDescent="0.25"/>
    <row r="10" spans="1:15" s="12" customFormat="1" ht="26.25" customHeight="1" x14ac:dyDescent="0.2">
      <c r="A10" s="751" t="s">
        <v>6</v>
      </c>
      <c r="B10" s="752" t="s">
        <v>140</v>
      </c>
      <c r="C10" s="753" t="s">
        <v>15</v>
      </c>
      <c r="D10" s="741" t="s">
        <v>15</v>
      </c>
      <c r="E10" s="742"/>
      <c r="F10" s="741" t="s">
        <v>3</v>
      </c>
      <c r="G10" s="742"/>
      <c r="H10" s="741" t="s">
        <v>5</v>
      </c>
      <c r="I10" s="742"/>
      <c r="J10" s="741" t="s">
        <v>4</v>
      </c>
      <c r="K10" s="742"/>
      <c r="L10" s="741" t="s">
        <v>16</v>
      </c>
      <c r="M10" s="742"/>
    </row>
    <row r="11" spans="1:15" s="12" customFormat="1" ht="12.75" x14ac:dyDescent="0.2">
      <c r="A11" s="751"/>
      <c r="B11" s="752"/>
      <c r="C11" s="754"/>
      <c r="D11" s="65" t="s">
        <v>2</v>
      </c>
      <c r="E11" s="66" t="s">
        <v>1</v>
      </c>
      <c r="F11" s="65" t="s">
        <v>2</v>
      </c>
      <c r="G11" s="66" t="s">
        <v>1</v>
      </c>
      <c r="H11" s="65" t="s">
        <v>2</v>
      </c>
      <c r="I11" s="66" t="s">
        <v>1</v>
      </c>
      <c r="J11" s="65" t="s">
        <v>2</v>
      </c>
      <c r="K11" s="66" t="s">
        <v>1</v>
      </c>
      <c r="L11" s="65" t="s">
        <v>2</v>
      </c>
      <c r="M11" s="66" t="s">
        <v>1</v>
      </c>
    </row>
    <row r="12" spans="1:15" s="12" customFormat="1" ht="12.75" x14ac:dyDescent="0.2">
      <c r="A12" s="755">
        <v>2015</v>
      </c>
      <c r="B12" s="177" t="s">
        <v>17</v>
      </c>
      <c r="C12" s="173">
        <f t="shared" ref="C12:C15" si="0">E12+D12</f>
        <v>26140</v>
      </c>
      <c r="D12" s="173">
        <v>14056</v>
      </c>
      <c r="E12" s="174">
        <v>12084</v>
      </c>
      <c r="F12" s="483">
        <v>1474</v>
      </c>
      <c r="G12" s="488">
        <v>1407</v>
      </c>
      <c r="H12" s="489">
        <v>11115</v>
      </c>
      <c r="I12" s="488">
        <v>8873</v>
      </c>
      <c r="J12" s="489">
        <v>447</v>
      </c>
      <c r="K12" s="488">
        <v>500</v>
      </c>
      <c r="L12" s="173">
        <v>1020</v>
      </c>
      <c r="M12" s="174">
        <v>1304</v>
      </c>
      <c r="N12" s="295"/>
    </row>
    <row r="13" spans="1:15" s="12" customFormat="1" ht="12.75" x14ac:dyDescent="0.2">
      <c r="A13" s="755"/>
      <c r="B13" s="178" t="s">
        <v>18</v>
      </c>
      <c r="C13" s="172">
        <f t="shared" si="0"/>
        <v>28606</v>
      </c>
      <c r="D13" s="490">
        <v>16085</v>
      </c>
      <c r="E13" s="491">
        <v>12521</v>
      </c>
      <c r="F13" s="485">
        <v>1226</v>
      </c>
      <c r="G13" s="492">
        <v>1093</v>
      </c>
      <c r="H13" s="493">
        <v>13751</v>
      </c>
      <c r="I13" s="492">
        <v>10411</v>
      </c>
      <c r="J13" s="493">
        <v>355</v>
      </c>
      <c r="K13" s="492">
        <v>363</v>
      </c>
      <c r="L13" s="175">
        <v>753</v>
      </c>
      <c r="M13" s="176">
        <v>654</v>
      </c>
    </row>
    <row r="14" spans="1:15" s="12" customFormat="1" ht="12.75" x14ac:dyDescent="0.2">
      <c r="A14" s="737">
        <v>2016</v>
      </c>
      <c r="B14" s="177" t="s">
        <v>17</v>
      </c>
      <c r="C14" s="173">
        <f t="shared" si="0"/>
        <v>26565</v>
      </c>
      <c r="D14" s="173">
        <v>14244</v>
      </c>
      <c r="E14" s="174">
        <v>12321</v>
      </c>
      <c r="F14" s="483">
        <v>1453</v>
      </c>
      <c r="G14" s="488">
        <v>1365</v>
      </c>
      <c r="H14" s="489">
        <v>11262</v>
      </c>
      <c r="I14" s="488">
        <v>9095</v>
      </c>
      <c r="J14" s="489">
        <v>423</v>
      </c>
      <c r="K14" s="488">
        <v>521</v>
      </c>
      <c r="L14" s="173">
        <v>1106</v>
      </c>
      <c r="M14" s="174">
        <v>1340</v>
      </c>
      <c r="O14" s="12" t="s">
        <v>153</v>
      </c>
    </row>
    <row r="15" spans="1:15" s="12" customFormat="1" ht="12.75" x14ac:dyDescent="0.2">
      <c r="A15" s="737"/>
      <c r="B15" s="178" t="s">
        <v>18</v>
      </c>
      <c r="C15" s="175">
        <f t="shared" si="0"/>
        <v>28663</v>
      </c>
      <c r="D15" s="494">
        <v>16240</v>
      </c>
      <c r="E15" s="495">
        <v>12423</v>
      </c>
      <c r="F15" s="487">
        <v>1210</v>
      </c>
      <c r="G15" s="496">
        <v>995</v>
      </c>
      <c r="H15" s="497">
        <v>13905</v>
      </c>
      <c r="I15" s="496">
        <v>10518</v>
      </c>
      <c r="J15" s="497">
        <v>341</v>
      </c>
      <c r="K15" s="496">
        <v>309</v>
      </c>
      <c r="L15" s="477">
        <v>784</v>
      </c>
      <c r="M15" s="478">
        <v>601</v>
      </c>
    </row>
    <row r="16" spans="1:15" s="12" customFormat="1" ht="12.75" x14ac:dyDescent="0.2">
      <c r="A16" s="737">
        <v>2016</v>
      </c>
      <c r="B16" s="177" t="s">
        <v>17</v>
      </c>
      <c r="C16" s="480">
        <v>27678</v>
      </c>
      <c r="D16" s="483">
        <v>14845</v>
      </c>
      <c r="E16" s="479">
        <v>12833</v>
      </c>
      <c r="F16" s="486">
        <v>1408</v>
      </c>
      <c r="G16" s="479">
        <v>1355</v>
      </c>
      <c r="H16" s="483">
        <v>11880</v>
      </c>
      <c r="I16" s="479">
        <v>9472</v>
      </c>
      <c r="J16" s="483">
        <v>459</v>
      </c>
      <c r="K16" s="479">
        <v>539</v>
      </c>
      <c r="L16" s="483">
        <v>892</v>
      </c>
      <c r="M16" s="479">
        <v>1296</v>
      </c>
    </row>
    <row r="17" spans="1:14" s="12" customFormat="1" ht="13.5" thickBot="1" x14ac:dyDescent="0.25">
      <c r="A17" s="737"/>
      <c r="B17" s="178" t="s">
        <v>18</v>
      </c>
      <c r="C17" s="481">
        <v>26896</v>
      </c>
      <c r="D17" s="484">
        <v>15310</v>
      </c>
      <c r="E17" s="482">
        <v>11586</v>
      </c>
      <c r="F17" s="484">
        <v>1067</v>
      </c>
      <c r="G17" s="482">
        <v>912</v>
      </c>
      <c r="H17" s="484">
        <v>13153</v>
      </c>
      <c r="I17" s="482">
        <v>9794</v>
      </c>
      <c r="J17" s="484">
        <v>304</v>
      </c>
      <c r="K17" s="482">
        <v>265</v>
      </c>
      <c r="L17" s="484">
        <v>654</v>
      </c>
      <c r="M17" s="482">
        <v>534</v>
      </c>
    </row>
    <row r="18" spans="1:14" s="12" customFormat="1" ht="12.75" x14ac:dyDescent="0.2">
      <c r="F18" s="320"/>
      <c r="G18" s="320"/>
    </row>
    <row r="19" spans="1:14" s="11" customFormat="1" ht="15" customHeight="1" x14ac:dyDescent="0.25">
      <c r="A19" s="228"/>
      <c r="B19" s="228"/>
      <c r="C19" s="228"/>
      <c r="D19" s="228"/>
      <c r="E19" s="228"/>
      <c r="F19" s="228"/>
      <c r="G19" s="228"/>
      <c r="H19" s="228"/>
      <c r="I19" s="228"/>
      <c r="J19" s="331"/>
      <c r="K19" s="332"/>
      <c r="L19" s="170"/>
      <c r="M19" s="170"/>
      <c r="N19" s="170"/>
    </row>
    <row r="20" spans="1:14" x14ac:dyDescent="0.25">
      <c r="J20" s="331"/>
      <c r="K20" s="332"/>
      <c r="L20" s="170"/>
    </row>
    <row r="21" spans="1:14" x14ac:dyDescent="0.25">
      <c r="L21" s="170"/>
    </row>
    <row r="22" spans="1:14" x14ac:dyDescent="0.25">
      <c r="L22" s="170"/>
    </row>
    <row r="23" spans="1:14" x14ac:dyDescent="0.25">
      <c r="L23" s="170"/>
    </row>
    <row r="24" spans="1:14" x14ac:dyDescent="0.25">
      <c r="L24" s="170"/>
    </row>
    <row r="25" spans="1:14" x14ac:dyDescent="0.25">
      <c r="K25" s="170"/>
      <c r="L25" s="170"/>
    </row>
    <row r="26" spans="1:14" x14ac:dyDescent="0.25">
      <c r="K26" s="170"/>
      <c r="L26" s="170"/>
    </row>
    <row r="27" spans="1:14" x14ac:dyDescent="0.25">
      <c r="K27" s="170"/>
      <c r="L27" s="170"/>
    </row>
    <row r="28" spans="1:14" ht="15" customHeight="1" x14ac:dyDescent="0.25">
      <c r="K28" s="170"/>
      <c r="L28" s="170"/>
    </row>
    <row r="29" spans="1:14" x14ac:dyDescent="0.25">
      <c r="K29" s="170"/>
      <c r="L29" s="170"/>
    </row>
    <row r="30" spans="1:14" x14ac:dyDescent="0.25">
      <c r="K30" s="170"/>
      <c r="L30" s="170"/>
    </row>
    <row r="31" spans="1:14" x14ac:dyDescent="0.25">
      <c r="K31" s="170"/>
      <c r="L31" s="170"/>
    </row>
    <row r="32" spans="1:14" x14ac:dyDescent="0.25">
      <c r="K32" s="170"/>
      <c r="L32" s="170"/>
    </row>
    <row r="33" spans="1:12" x14ac:dyDescent="0.25">
      <c r="K33" s="170"/>
      <c r="L33" s="170"/>
    </row>
    <row r="34" spans="1:12" x14ac:dyDescent="0.25">
      <c r="K34" s="170"/>
      <c r="L34" s="170"/>
    </row>
    <row r="35" spans="1:12" ht="15" customHeight="1" x14ac:dyDescent="0.25">
      <c r="K35" s="170"/>
      <c r="L35" s="170"/>
    </row>
    <row r="36" spans="1:12" x14ac:dyDescent="0.25">
      <c r="A36" s="749" t="s">
        <v>28</v>
      </c>
      <c r="B36" s="750"/>
      <c r="C36" s="310" t="s">
        <v>2</v>
      </c>
      <c r="D36" s="310" t="s">
        <v>1</v>
      </c>
      <c r="K36" s="170"/>
      <c r="L36" s="170"/>
    </row>
    <row r="37" spans="1:12" x14ac:dyDescent="0.25">
      <c r="A37" s="745" t="s">
        <v>3</v>
      </c>
      <c r="B37" s="254" t="s">
        <v>45</v>
      </c>
      <c r="C37" s="316">
        <v>0.51561391057487582</v>
      </c>
      <c r="D37" s="316">
        <v>0.48438608942512418</v>
      </c>
      <c r="E37" s="186"/>
      <c r="K37" s="170"/>
      <c r="L37" s="170"/>
    </row>
    <row r="38" spans="1:12" x14ac:dyDescent="0.25">
      <c r="A38" s="746"/>
      <c r="B38" s="255" t="s">
        <v>46</v>
      </c>
      <c r="C38" s="316">
        <v>0.5487528344671202</v>
      </c>
      <c r="D38" s="316">
        <v>0.4512471655328798</v>
      </c>
      <c r="E38" s="186"/>
      <c r="K38" s="170"/>
      <c r="L38" s="170"/>
    </row>
    <row r="39" spans="1:12" x14ac:dyDescent="0.25">
      <c r="A39" s="743" t="s">
        <v>5</v>
      </c>
      <c r="B39" s="254" t="s">
        <v>45</v>
      </c>
      <c r="C39" s="317">
        <v>0.44809322033898308</v>
      </c>
      <c r="D39" s="316">
        <v>0.55190677966101698</v>
      </c>
      <c r="E39" s="186"/>
      <c r="K39" s="170"/>
      <c r="L39" s="170"/>
    </row>
    <row r="40" spans="1:12" x14ac:dyDescent="0.25">
      <c r="A40" s="744"/>
      <c r="B40" s="255" t="s">
        <v>46</v>
      </c>
      <c r="C40" s="317">
        <v>0.52461538461538459</v>
      </c>
      <c r="D40" s="316">
        <v>0.47538461538461541</v>
      </c>
      <c r="E40" s="186"/>
      <c r="K40" s="170"/>
      <c r="L40" s="170"/>
    </row>
    <row r="41" spans="1:12" ht="15" customHeight="1" x14ac:dyDescent="0.25">
      <c r="A41" s="745" t="s">
        <v>4</v>
      </c>
      <c r="B41" s="254" t="s">
        <v>45</v>
      </c>
      <c r="C41" s="316">
        <v>0.5532249349118239</v>
      </c>
      <c r="D41" s="316">
        <v>0.44677506508817605</v>
      </c>
      <c r="E41" s="186"/>
      <c r="K41" s="170"/>
      <c r="L41" s="170"/>
    </row>
    <row r="42" spans="1:12" x14ac:dyDescent="0.25">
      <c r="A42" s="746"/>
      <c r="B42" s="255" t="s">
        <v>46</v>
      </c>
      <c r="C42" s="316">
        <v>0.56934037587519959</v>
      </c>
      <c r="D42" s="316">
        <v>0.43065962412480041</v>
      </c>
      <c r="E42" s="186"/>
      <c r="I42" s="70"/>
      <c r="J42" s="70"/>
      <c r="K42" s="263"/>
      <c r="L42" s="170"/>
    </row>
    <row r="43" spans="1:12" x14ac:dyDescent="0.25">
      <c r="A43" s="747" t="s">
        <v>58</v>
      </c>
      <c r="B43" s="254" t="s">
        <v>45</v>
      </c>
      <c r="C43" s="316">
        <v>0.45216680294358136</v>
      </c>
      <c r="D43" s="316">
        <v>0.54783319705641864</v>
      </c>
      <c r="E43" s="186"/>
      <c r="I43" s="70"/>
      <c r="J43" s="70"/>
      <c r="K43" s="263"/>
      <c r="L43" s="170"/>
    </row>
    <row r="44" spans="1:12" x14ac:dyDescent="0.25">
      <c r="A44" s="748"/>
      <c r="B44" s="256" t="s">
        <v>46</v>
      </c>
      <c r="C44" s="316">
        <v>0.56606498194945853</v>
      </c>
      <c r="D44" s="316">
        <v>0.43393501805054152</v>
      </c>
      <c r="E44" s="186"/>
      <c r="K44" s="170"/>
      <c r="L44" s="170"/>
    </row>
    <row r="45" spans="1:12" x14ac:dyDescent="0.25">
      <c r="K45" s="170"/>
      <c r="L45" s="170"/>
    </row>
    <row r="46" spans="1:12" x14ac:dyDescent="0.25">
      <c r="A46" s="12" t="s">
        <v>97</v>
      </c>
      <c r="K46" s="321" t="s">
        <v>31</v>
      </c>
      <c r="L46" s="170"/>
    </row>
    <row r="47" spans="1:12" x14ac:dyDescent="0.25">
      <c r="K47" s="170"/>
      <c r="L47" s="170"/>
    </row>
    <row r="48" spans="1:12" x14ac:dyDescent="0.25">
      <c r="K48" s="170"/>
      <c r="L48" s="170"/>
    </row>
    <row r="49" spans="1:12" x14ac:dyDescent="0.25">
      <c r="K49" s="170"/>
      <c r="L49" s="170"/>
    </row>
    <row r="50" spans="1:12" x14ac:dyDescent="0.25">
      <c r="A50" s="292"/>
      <c r="K50" s="170"/>
      <c r="L50" s="170"/>
    </row>
    <row r="51" spans="1:12" x14ac:dyDescent="0.25">
      <c r="K51" s="170"/>
      <c r="L51" s="170"/>
    </row>
  </sheetData>
  <mergeCells count="20">
    <mergeCell ref="A41:A42"/>
    <mergeCell ref="A43:A44"/>
    <mergeCell ref="A1:I1"/>
    <mergeCell ref="A2:I2"/>
    <mergeCell ref="A3:I3"/>
    <mergeCell ref="A4:I8"/>
    <mergeCell ref="A36:B36"/>
    <mergeCell ref="A37:A38"/>
    <mergeCell ref="A14:A15"/>
    <mergeCell ref="A16:A17"/>
    <mergeCell ref="A10:A11"/>
    <mergeCell ref="B10:B11"/>
    <mergeCell ref="C10:C11"/>
    <mergeCell ref="D10:E10"/>
    <mergeCell ref="A12:A13"/>
    <mergeCell ref="L10:M10"/>
    <mergeCell ref="F10:G10"/>
    <mergeCell ref="J10:K10"/>
    <mergeCell ref="H10:I10"/>
    <mergeCell ref="A39:A40"/>
  </mergeCells>
  <hyperlinks>
    <hyperlink ref="K46" location="Contents!A1" display="Back to Contents" xr:uid="{00000000-0004-0000-0B00-000000000000}"/>
    <hyperlink ref="N8" location="Contents!A1" display="Back to Contents" xr:uid="{00000000-0004-0000-0B00-000001000000}"/>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X58"/>
  <sheetViews>
    <sheetView topLeftCell="A31" zoomScaleNormal="100" zoomScaleSheetLayoutView="100" workbookViewId="0">
      <selection activeCell="G53" sqref="G53"/>
    </sheetView>
  </sheetViews>
  <sheetFormatPr defaultRowHeight="15" x14ac:dyDescent="0.25"/>
  <cols>
    <col min="1" max="1" width="38.28515625" style="12" customWidth="1"/>
    <col min="2" max="2" width="12.85546875" style="12" customWidth="1"/>
    <col min="3" max="3" width="14.28515625" style="12" customWidth="1"/>
    <col min="4" max="4" width="17" style="12" customWidth="1"/>
    <col min="5" max="5" width="13.28515625" style="12" customWidth="1"/>
    <col min="6" max="6" width="14.140625" style="12" customWidth="1"/>
    <col min="7" max="7" width="14.7109375" style="12" customWidth="1"/>
    <col min="8" max="8" width="14" style="12" customWidth="1"/>
    <col min="9" max="9" width="14.7109375" style="19"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56" t="s">
        <v>28</v>
      </c>
      <c r="B1" s="757"/>
      <c r="C1" s="757"/>
      <c r="D1" s="757"/>
      <c r="E1" s="757"/>
      <c r="F1" s="757"/>
      <c r="G1" s="758"/>
      <c r="I1" s="15"/>
      <c r="J1" s="8"/>
      <c r="K1" s="8"/>
      <c r="L1" s="8"/>
    </row>
    <row r="2" spans="1:22" ht="15" customHeight="1" x14ac:dyDescent="0.25">
      <c r="A2" s="627"/>
      <c r="B2" s="628"/>
      <c r="C2" s="628"/>
      <c r="D2" s="628"/>
      <c r="E2" s="628"/>
      <c r="F2" s="628"/>
      <c r="G2" s="629"/>
      <c r="H2" s="69"/>
      <c r="I2" s="69"/>
      <c r="J2" s="9"/>
      <c r="K2" s="9"/>
      <c r="L2" s="9"/>
    </row>
    <row r="3" spans="1:22" s="11" customFormat="1" ht="15" customHeight="1" x14ac:dyDescent="0.25">
      <c r="A3" s="756" t="s">
        <v>185</v>
      </c>
      <c r="B3" s="757"/>
      <c r="C3" s="757"/>
      <c r="D3" s="757"/>
      <c r="E3" s="757"/>
      <c r="F3" s="757"/>
      <c r="G3" s="758"/>
      <c r="H3" s="180"/>
      <c r="I3" s="69"/>
      <c r="J3" s="9"/>
      <c r="K3" s="9"/>
      <c r="L3" s="9"/>
    </row>
    <row r="4" spans="1:22" s="11" customFormat="1" ht="15" customHeight="1" x14ac:dyDescent="0.25">
      <c r="A4" s="687" t="s">
        <v>351</v>
      </c>
      <c r="B4" s="687"/>
      <c r="C4" s="687"/>
      <c r="D4" s="687"/>
      <c r="E4" s="687"/>
      <c r="F4" s="687"/>
      <c r="G4" s="687"/>
      <c r="H4" s="179"/>
      <c r="I4" s="69"/>
      <c r="J4" s="9"/>
      <c r="K4" s="9"/>
      <c r="L4" s="9"/>
    </row>
    <row r="5" spans="1:22" s="11" customFormat="1" ht="15" customHeight="1" x14ac:dyDescent="0.25">
      <c r="A5" s="687"/>
      <c r="B5" s="687"/>
      <c r="C5" s="687"/>
      <c r="D5" s="687"/>
      <c r="E5" s="687"/>
      <c r="F5" s="687"/>
      <c r="G5" s="687"/>
      <c r="H5" s="179"/>
      <c r="I5" s="69"/>
      <c r="J5" s="9"/>
      <c r="K5" s="9"/>
      <c r="L5" s="9"/>
    </row>
    <row r="6" spans="1:22" s="11" customFormat="1" ht="15" customHeight="1" x14ac:dyDescent="0.25">
      <c r="A6" s="687"/>
      <c r="B6" s="687"/>
      <c r="C6" s="687"/>
      <c r="D6" s="687"/>
      <c r="E6" s="687"/>
      <c r="F6" s="687"/>
      <c r="G6" s="687"/>
      <c r="H6" s="179"/>
      <c r="I6" s="69"/>
      <c r="J6" s="9"/>
      <c r="K6" s="9"/>
      <c r="L6" s="9"/>
    </row>
    <row r="7" spans="1:22" s="11" customFormat="1" ht="15" customHeight="1" x14ac:dyDescent="0.25">
      <c r="A7" s="687"/>
      <c r="B7" s="687"/>
      <c r="C7" s="687"/>
      <c r="D7" s="687"/>
      <c r="E7" s="687"/>
      <c r="F7" s="687"/>
      <c r="G7" s="687"/>
      <c r="H7" s="179"/>
      <c r="I7" s="69"/>
      <c r="J7" s="9"/>
      <c r="K7" s="9"/>
      <c r="L7" s="9"/>
    </row>
    <row r="8" spans="1:22" s="11" customFormat="1" ht="15" customHeight="1" x14ac:dyDescent="0.25">
      <c r="A8" s="687"/>
      <c r="B8" s="687"/>
      <c r="C8" s="687"/>
      <c r="D8" s="687"/>
      <c r="E8" s="687"/>
      <c r="F8" s="687"/>
      <c r="G8" s="687"/>
      <c r="H8" s="179"/>
      <c r="I8" s="69"/>
      <c r="J8" s="9"/>
      <c r="K8" s="9"/>
      <c r="L8" s="9"/>
    </row>
    <row r="9" spans="1:22" s="11" customFormat="1" ht="15" customHeight="1" x14ac:dyDescent="0.25">
      <c r="A9" s="181"/>
      <c r="B9" s="181"/>
      <c r="C9" s="181"/>
      <c r="D9" s="181"/>
      <c r="E9" s="181"/>
      <c r="F9" s="181"/>
      <c r="G9" s="163"/>
      <c r="H9" s="69"/>
      <c r="I9" s="69"/>
      <c r="J9" s="9"/>
      <c r="K9" s="9"/>
      <c r="L9" s="9"/>
    </row>
    <row r="10" spans="1:22" x14ac:dyDescent="0.25">
      <c r="A10" s="21" t="s">
        <v>344</v>
      </c>
    </row>
    <row r="11" spans="1:22" x14ac:dyDescent="0.25">
      <c r="A11" s="530" t="s">
        <v>49</v>
      </c>
      <c r="B11" s="531"/>
      <c r="D11" s="532" t="s">
        <v>50</v>
      </c>
      <c r="E11" s="533"/>
      <c r="F11" s="534"/>
      <c r="J11" s="20"/>
      <c r="K11" s="20"/>
      <c r="L11" s="20"/>
      <c r="M11" s="34"/>
      <c r="O11" s="20"/>
      <c r="P11" s="20"/>
      <c r="Q11" s="34"/>
      <c r="S11" s="33"/>
      <c r="T11" s="33"/>
      <c r="U11" s="33"/>
      <c r="V11" s="33"/>
    </row>
    <row r="12" spans="1:22" ht="25.5" x14ac:dyDescent="0.25">
      <c r="A12" s="23" t="s">
        <v>28</v>
      </c>
      <c r="B12" s="24"/>
      <c r="D12" s="18" t="s">
        <v>165</v>
      </c>
      <c r="E12" s="60" t="s">
        <v>19</v>
      </c>
      <c r="F12" s="47" t="s">
        <v>74</v>
      </c>
      <c r="G12" s="109"/>
      <c r="H12" s="170"/>
      <c r="I12" s="170"/>
      <c r="J12" s="170"/>
      <c r="K12" s="20"/>
      <c r="L12" s="20"/>
      <c r="M12" s="34"/>
      <c r="O12" s="20"/>
      <c r="P12" s="20"/>
      <c r="Q12" s="34"/>
      <c r="S12" s="33"/>
      <c r="T12" s="33"/>
      <c r="U12" s="33"/>
      <c r="V12" s="33"/>
    </row>
    <row r="13" spans="1:22" x14ac:dyDescent="0.25">
      <c r="A13" s="206" t="s">
        <v>20</v>
      </c>
      <c r="B13" s="24"/>
      <c r="D13" s="262" t="s">
        <v>156</v>
      </c>
      <c r="E13" s="111">
        <v>1829</v>
      </c>
      <c r="F13" s="293">
        <v>237</v>
      </c>
      <c r="G13" s="109"/>
      <c r="H13" s="170"/>
      <c r="I13" s="170"/>
      <c r="J13" s="170"/>
      <c r="K13" s="20"/>
      <c r="L13" s="20"/>
      <c r="M13" s="34"/>
      <c r="O13" s="20"/>
      <c r="P13" s="20"/>
      <c r="Q13" s="34"/>
      <c r="S13" s="33"/>
      <c r="T13" s="33"/>
      <c r="U13" s="33"/>
      <c r="V13" s="33"/>
    </row>
    <row r="14" spans="1:22" x14ac:dyDescent="0.25">
      <c r="A14" s="117" t="s">
        <v>162</v>
      </c>
      <c r="B14" s="182">
        <v>27303</v>
      </c>
      <c r="D14" s="262" t="s">
        <v>0</v>
      </c>
      <c r="E14" s="111">
        <v>786</v>
      </c>
      <c r="F14" s="293">
        <v>69</v>
      </c>
      <c r="H14" s="170"/>
      <c r="I14" s="170"/>
      <c r="J14" s="170"/>
      <c r="K14" s="20"/>
      <c r="L14" s="20"/>
      <c r="M14" s="34"/>
      <c r="O14" s="20"/>
      <c r="P14" s="20"/>
      <c r="Q14" s="34"/>
      <c r="S14" s="33"/>
      <c r="T14" s="33"/>
      <c r="U14" s="33"/>
      <c r="V14" s="33"/>
    </row>
    <row r="15" spans="1:22" x14ac:dyDescent="0.25">
      <c r="A15" s="207" t="s">
        <v>75</v>
      </c>
      <c r="B15" s="183">
        <v>27303</v>
      </c>
      <c r="D15" s="262" t="s">
        <v>21</v>
      </c>
      <c r="E15" s="111">
        <v>725</v>
      </c>
      <c r="F15" s="182">
        <v>108</v>
      </c>
      <c r="H15" s="170"/>
      <c r="I15" s="170"/>
      <c r="J15" s="170"/>
      <c r="K15" s="20"/>
      <c r="L15" s="20"/>
      <c r="M15" s="34"/>
      <c r="O15" s="20"/>
      <c r="P15" s="20"/>
      <c r="Q15" s="34"/>
      <c r="S15" s="33"/>
      <c r="T15" s="33"/>
      <c r="U15" s="33"/>
      <c r="V15" s="33"/>
    </row>
    <row r="16" spans="1:22" x14ac:dyDescent="0.25">
      <c r="A16" s="46"/>
      <c r="B16" s="24"/>
      <c r="D16" s="262" t="s">
        <v>23</v>
      </c>
      <c r="E16" s="111">
        <v>572</v>
      </c>
      <c r="F16" s="293">
        <v>394</v>
      </c>
      <c r="H16" s="170"/>
      <c r="I16" s="170"/>
      <c r="J16" s="170"/>
      <c r="K16" s="20"/>
      <c r="L16" s="20"/>
      <c r="M16" s="34"/>
      <c r="O16" s="20"/>
      <c r="P16" s="20"/>
      <c r="Q16" s="34"/>
      <c r="S16" s="33"/>
      <c r="T16" s="33"/>
      <c r="U16" s="33"/>
      <c r="V16" s="33"/>
    </row>
    <row r="17" spans="1:24" x14ac:dyDescent="0.25">
      <c r="A17" s="206" t="s">
        <v>25</v>
      </c>
      <c r="B17" s="24"/>
      <c r="D17" s="262" t="s">
        <v>157</v>
      </c>
      <c r="E17" s="111">
        <v>569</v>
      </c>
      <c r="F17" s="182"/>
      <c r="H17" s="170"/>
      <c r="I17" s="170"/>
      <c r="J17" s="170"/>
      <c r="K17" s="20"/>
      <c r="L17" s="20"/>
      <c r="M17" s="34"/>
      <c r="O17" s="20"/>
      <c r="P17" s="20"/>
      <c r="Q17" s="34"/>
    </row>
    <row r="18" spans="1:24" x14ac:dyDescent="0.25">
      <c r="A18" s="117" t="s">
        <v>52</v>
      </c>
      <c r="B18" s="182">
        <v>20126</v>
      </c>
      <c r="D18" s="262" t="s">
        <v>24</v>
      </c>
      <c r="E18" s="111">
        <v>208</v>
      </c>
      <c r="F18" s="293">
        <v>44</v>
      </c>
      <c r="H18" s="170"/>
      <c r="I18" s="170"/>
      <c r="J18" s="170"/>
      <c r="K18" s="20"/>
      <c r="L18" s="20"/>
      <c r="M18" s="34"/>
      <c r="O18" s="20"/>
      <c r="P18" s="20"/>
      <c r="Q18" s="34"/>
    </row>
    <row r="19" spans="1:24" x14ac:dyDescent="0.25">
      <c r="A19" s="117" t="s">
        <v>51</v>
      </c>
      <c r="B19" s="182">
        <v>797</v>
      </c>
      <c r="D19" s="262" t="s">
        <v>22</v>
      </c>
      <c r="E19" s="111">
        <v>104</v>
      </c>
      <c r="F19" s="182">
        <v>111</v>
      </c>
      <c r="H19" s="170"/>
      <c r="I19" s="170"/>
      <c r="J19" s="170"/>
      <c r="K19" s="20"/>
      <c r="L19" s="20"/>
      <c r="M19" s="34"/>
      <c r="O19" s="20"/>
      <c r="P19" s="20"/>
      <c r="Q19" s="34"/>
    </row>
    <row r="20" spans="1:24" x14ac:dyDescent="0.25">
      <c r="A20" s="207" t="s">
        <v>76</v>
      </c>
      <c r="B20" s="183">
        <v>20923</v>
      </c>
      <c r="D20" s="262" t="s">
        <v>26</v>
      </c>
      <c r="E20" s="111">
        <v>58</v>
      </c>
      <c r="F20" s="293"/>
      <c r="H20" s="170"/>
      <c r="I20" s="170"/>
      <c r="J20" s="170"/>
      <c r="K20" s="20"/>
      <c r="L20" s="20"/>
      <c r="M20" s="34"/>
    </row>
    <row r="21" spans="1:24" x14ac:dyDescent="0.25">
      <c r="A21" s="25"/>
      <c r="B21" s="24"/>
      <c r="D21" s="262" t="s">
        <v>27</v>
      </c>
      <c r="E21" s="111">
        <v>35</v>
      </c>
      <c r="F21" s="294">
        <v>20</v>
      </c>
      <c r="J21" s="20"/>
      <c r="K21" s="20"/>
      <c r="L21" s="20"/>
      <c r="M21" s="34"/>
      <c r="N21" s="20"/>
      <c r="O21" s="20"/>
      <c r="P21" s="20"/>
      <c r="Q21" s="20"/>
      <c r="R21" s="20"/>
      <c r="S21" s="20"/>
      <c r="T21" s="20"/>
      <c r="U21" s="20"/>
      <c r="V21" s="20"/>
      <c r="W21" s="20"/>
      <c r="X21" s="20"/>
    </row>
    <row r="22" spans="1:24" x14ac:dyDescent="0.25">
      <c r="A22" s="206" t="s">
        <v>29</v>
      </c>
      <c r="B22" s="24"/>
      <c r="D22" s="29" t="s">
        <v>47</v>
      </c>
      <c r="E22" s="30">
        <v>4886</v>
      </c>
      <c r="F22" s="31">
        <v>983</v>
      </c>
      <c r="G22" s="295"/>
      <c r="J22" s="33"/>
      <c r="K22" s="20"/>
      <c r="L22" s="20"/>
      <c r="M22" s="34"/>
      <c r="N22" s="20"/>
      <c r="O22" s="20"/>
      <c r="P22" s="20"/>
      <c r="Q22" s="20"/>
      <c r="R22" s="20"/>
      <c r="S22" s="20"/>
      <c r="T22" s="20"/>
      <c r="U22" s="20"/>
      <c r="V22" s="20"/>
      <c r="W22" s="20"/>
      <c r="X22" s="20"/>
    </row>
    <row r="23" spans="1:24" x14ac:dyDescent="0.25">
      <c r="A23" s="117" t="s">
        <v>71</v>
      </c>
      <c r="B23" s="182"/>
      <c r="D23" s="154"/>
      <c r="E23" s="154"/>
      <c r="F23" s="154"/>
      <c r="G23" s="154"/>
      <c r="H23" s="33"/>
      <c r="I23" s="33"/>
      <c r="J23" s="33"/>
      <c r="K23" s="20"/>
      <c r="L23" s="20"/>
      <c r="M23" s="34"/>
    </row>
    <row r="24" spans="1:24" s="170" customFormat="1" x14ac:dyDescent="0.25">
      <c r="A24" s="207" t="s">
        <v>77</v>
      </c>
      <c r="B24" s="183">
        <v>0</v>
      </c>
      <c r="C24" s="12"/>
      <c r="D24" s="154"/>
      <c r="E24" s="154"/>
      <c r="F24" s="154"/>
      <c r="G24" s="154"/>
      <c r="H24" s="33"/>
      <c r="I24" s="33"/>
      <c r="J24" s="33"/>
      <c r="M24" s="34"/>
    </row>
    <row r="25" spans="1:24" s="170" customFormat="1" x14ac:dyDescent="0.25">
      <c r="A25" s="26"/>
      <c r="B25" s="10"/>
      <c r="C25" s="12"/>
      <c r="D25" s="154"/>
      <c r="E25" s="154"/>
      <c r="F25" s="154"/>
      <c r="G25" s="154"/>
      <c r="H25" s="33"/>
      <c r="I25" s="33"/>
      <c r="J25" s="33"/>
      <c r="M25" s="34"/>
    </row>
    <row r="26" spans="1:24" s="170" customFormat="1" x14ac:dyDescent="0.25">
      <c r="A26" s="27" t="s">
        <v>48</v>
      </c>
      <c r="B26" s="28">
        <v>48226</v>
      </c>
      <c r="C26" s="12"/>
      <c r="D26" s="154"/>
      <c r="E26" s="154"/>
      <c r="F26" s="154"/>
      <c r="G26" s="154"/>
      <c r="H26" s="33"/>
      <c r="I26" s="33"/>
      <c r="J26" s="33"/>
      <c r="M26" s="34"/>
    </row>
    <row r="27" spans="1:24" s="170" customFormat="1" x14ac:dyDescent="0.25">
      <c r="A27" s="12"/>
      <c r="B27" s="12"/>
      <c r="C27" s="12"/>
      <c r="D27" s="154"/>
      <c r="E27" s="154"/>
      <c r="F27" s="154"/>
      <c r="G27" s="154"/>
      <c r="H27" s="33"/>
      <c r="I27" s="33"/>
      <c r="J27" s="33"/>
      <c r="M27" s="34"/>
    </row>
    <row r="29" spans="1:24" s="170" customFormat="1" x14ac:dyDescent="0.25">
      <c r="A29" s="12"/>
      <c r="B29" s="734" t="s">
        <v>53</v>
      </c>
      <c r="C29" s="735"/>
      <c r="D29" s="736"/>
      <c r="E29" s="573" t="s">
        <v>95</v>
      </c>
      <c r="F29" s="573"/>
      <c r="G29" s="154"/>
      <c r="H29" s="33"/>
      <c r="I29" s="33"/>
      <c r="J29" s="33"/>
      <c r="M29" s="34"/>
    </row>
    <row r="30" spans="1:24" s="170" customFormat="1" x14ac:dyDescent="0.25">
      <c r="A30" s="104"/>
      <c r="B30" s="64" t="s">
        <v>78</v>
      </c>
      <c r="C30" s="64" t="s">
        <v>79</v>
      </c>
      <c r="D30" s="64" t="s">
        <v>15</v>
      </c>
      <c r="E30" s="64" t="s">
        <v>78</v>
      </c>
      <c r="F30" s="64" t="s">
        <v>79</v>
      </c>
      <c r="G30" s="154"/>
      <c r="H30" s="33"/>
      <c r="I30" s="33"/>
      <c r="J30" s="33"/>
      <c r="M30" s="34"/>
    </row>
    <row r="31" spans="1:24" s="170" customFormat="1" x14ac:dyDescent="0.25">
      <c r="A31" s="110" t="s">
        <v>94</v>
      </c>
      <c r="B31" s="112">
        <v>20923</v>
      </c>
      <c r="C31" s="187">
        <v>4360</v>
      </c>
      <c r="D31" s="187">
        <v>25283</v>
      </c>
      <c r="E31" s="146">
        <v>0.82755211011351504</v>
      </c>
      <c r="F31" s="146">
        <v>0.17244788988648499</v>
      </c>
      <c r="G31" s="154"/>
      <c r="H31" s="33"/>
      <c r="I31" s="33"/>
      <c r="J31" s="33"/>
      <c r="M31" s="34"/>
    </row>
    <row r="32" spans="1:24" s="170" customFormat="1" x14ac:dyDescent="0.25">
      <c r="A32" s="110" t="s">
        <v>93</v>
      </c>
      <c r="B32" s="112">
        <v>27303</v>
      </c>
      <c r="C32" s="187">
        <v>526</v>
      </c>
      <c r="D32" s="187">
        <v>27829</v>
      </c>
      <c r="E32" s="146">
        <v>0.98109885371375183</v>
      </c>
      <c r="F32" s="146">
        <v>1.8901146286248158E-2</v>
      </c>
      <c r="G32" s="154"/>
      <c r="H32" s="33"/>
      <c r="I32" s="33"/>
      <c r="J32" s="33"/>
      <c r="M32" s="34"/>
    </row>
    <row r="33" spans="1:21" x14ac:dyDescent="0.25">
      <c r="A33" s="110" t="s">
        <v>74</v>
      </c>
      <c r="B33" s="112">
        <v>0</v>
      </c>
      <c r="C33" s="187">
        <v>983</v>
      </c>
      <c r="D33" s="187">
        <v>983</v>
      </c>
      <c r="E33" s="146">
        <v>0</v>
      </c>
      <c r="F33" s="146">
        <v>1</v>
      </c>
      <c r="H33" s="33"/>
      <c r="I33" s="33"/>
      <c r="J33" s="33"/>
      <c r="K33" s="20"/>
      <c r="L33" s="20"/>
      <c r="M33" s="34"/>
      <c r="O33" s="34"/>
      <c r="P33" s="34"/>
      <c r="Q33" s="35"/>
      <c r="R33" s="34"/>
      <c r="S33" s="34"/>
      <c r="T33" s="34"/>
      <c r="U33" s="34"/>
    </row>
    <row r="34" spans="1:21" s="20" customFormat="1" x14ac:dyDescent="0.25">
      <c r="A34" s="110" t="s">
        <v>15</v>
      </c>
      <c r="B34" s="187">
        <v>48226</v>
      </c>
      <c r="C34" s="187">
        <v>5869</v>
      </c>
      <c r="D34" s="187">
        <v>54095</v>
      </c>
      <c r="E34" s="146">
        <v>0.89150568444403366</v>
      </c>
      <c r="F34" s="146">
        <v>0.10849431555596635</v>
      </c>
      <c r="G34" s="12"/>
      <c r="H34" s="33"/>
      <c r="I34" s="33"/>
      <c r="J34" s="33"/>
      <c r="M34" s="34"/>
      <c r="O34" s="34"/>
      <c r="P34" s="34"/>
      <c r="Q34" s="35"/>
      <c r="R34" s="34"/>
      <c r="S34" s="34"/>
      <c r="T34" s="34"/>
      <c r="U34" s="34"/>
    </row>
    <row r="35" spans="1:21" x14ac:dyDescent="0.25">
      <c r="B35" s="98"/>
      <c r="D35" s="98"/>
      <c r="H35" s="33"/>
      <c r="I35" s="33"/>
      <c r="J35" s="33"/>
      <c r="K35" s="34"/>
      <c r="L35" s="34"/>
      <c r="M35" s="34"/>
      <c r="N35" s="34"/>
    </row>
    <row r="36" spans="1:21" x14ac:dyDescent="0.25">
      <c r="D36" s="98"/>
      <c r="H36" s="184"/>
      <c r="I36" s="185"/>
      <c r="J36" s="35"/>
      <c r="K36" s="34"/>
      <c r="L36" s="34"/>
      <c r="M36" s="34"/>
      <c r="N36" s="34"/>
    </row>
    <row r="37" spans="1:21" x14ac:dyDescent="0.25">
      <c r="H37" s="184"/>
      <c r="I37" s="185"/>
      <c r="J37" s="35"/>
      <c r="K37" s="34"/>
      <c r="L37" s="34"/>
      <c r="M37" s="34"/>
      <c r="N37" s="34"/>
    </row>
    <row r="38" spans="1:21" s="170" customFormat="1" x14ac:dyDescent="0.25">
      <c r="A38" s="12"/>
      <c r="B38" s="12"/>
      <c r="C38" s="12"/>
      <c r="D38" s="12"/>
      <c r="E38" s="12"/>
      <c r="F38" s="12"/>
      <c r="G38" s="12"/>
      <c r="H38" s="184"/>
      <c r="I38" s="185"/>
      <c r="J38" s="35"/>
      <c r="K38" s="34"/>
      <c r="L38" s="34"/>
      <c r="M38" s="34"/>
      <c r="N38" s="34"/>
    </row>
    <row r="39" spans="1:21" s="170" customFormat="1" x14ac:dyDescent="0.25">
      <c r="A39" s="12"/>
      <c r="B39" s="12"/>
      <c r="C39" s="12"/>
      <c r="D39" s="12"/>
      <c r="E39" s="12"/>
      <c r="F39" s="12"/>
      <c r="G39" s="12"/>
      <c r="H39" s="184"/>
      <c r="I39" s="185"/>
      <c r="J39" s="35"/>
      <c r="K39" s="34"/>
      <c r="L39" s="34"/>
      <c r="M39" s="34"/>
      <c r="N39" s="34"/>
    </row>
    <row r="40" spans="1:21" s="170" customFormat="1" x14ac:dyDescent="0.25">
      <c r="A40" s="12"/>
      <c r="B40" s="12"/>
      <c r="C40" s="12"/>
      <c r="D40" s="12"/>
      <c r="E40" s="12"/>
      <c r="F40" s="12"/>
      <c r="G40" s="12"/>
      <c r="H40" s="184"/>
      <c r="I40" s="185"/>
      <c r="J40" s="35"/>
      <c r="K40" s="34"/>
      <c r="L40" s="34"/>
      <c r="M40" s="34"/>
      <c r="N40" s="34"/>
    </row>
    <row r="41" spans="1:21" s="170" customFormat="1" x14ac:dyDescent="0.25">
      <c r="A41" s="12"/>
      <c r="B41" s="12"/>
      <c r="C41" s="12"/>
      <c r="D41" s="12"/>
      <c r="E41" s="12"/>
      <c r="F41" s="12"/>
      <c r="G41" s="12"/>
      <c r="H41" s="184"/>
      <c r="I41" s="185"/>
      <c r="J41" s="35"/>
      <c r="K41" s="34"/>
      <c r="L41" s="34"/>
      <c r="M41" s="34"/>
      <c r="N41" s="34"/>
    </row>
    <row r="42" spans="1:21" s="170" customFormat="1" x14ac:dyDescent="0.25">
      <c r="A42" s="12"/>
      <c r="B42" s="12"/>
      <c r="C42" s="12"/>
      <c r="D42" s="12"/>
      <c r="E42" s="12"/>
      <c r="F42" s="12"/>
      <c r="G42" s="12"/>
      <c r="H42" s="184"/>
      <c r="I42" s="185"/>
      <c r="J42" s="35"/>
      <c r="K42" s="34"/>
      <c r="L42" s="34"/>
      <c r="M42" s="34"/>
      <c r="N42" s="34"/>
    </row>
    <row r="44" spans="1:21" x14ac:dyDescent="0.25">
      <c r="D44" s="188"/>
      <c r="J44" s="33"/>
      <c r="K44" s="33"/>
      <c r="L44" s="33"/>
      <c r="M44" s="33"/>
    </row>
    <row r="45" spans="1:21" s="20" customFormat="1" x14ac:dyDescent="0.25">
      <c r="A45" s="12"/>
      <c r="B45" s="12"/>
      <c r="C45" s="12"/>
      <c r="D45" s="12"/>
      <c r="E45" s="12"/>
      <c r="F45" s="12"/>
      <c r="G45" s="12"/>
      <c r="H45" s="12"/>
      <c r="I45" s="19"/>
      <c r="J45" s="33"/>
      <c r="K45" s="33"/>
      <c r="L45" s="33"/>
      <c r="M45" s="33"/>
    </row>
    <row r="46" spans="1:21" x14ac:dyDescent="0.25">
      <c r="J46" s="33"/>
      <c r="K46" s="48"/>
      <c r="L46" s="33"/>
      <c r="M46" s="33"/>
    </row>
    <row r="47" spans="1:21" x14ac:dyDescent="0.25">
      <c r="J47" s="33"/>
      <c r="K47" s="48"/>
      <c r="L47" s="33"/>
      <c r="M47" s="33"/>
    </row>
    <row r="48" spans="1:21" x14ac:dyDescent="0.25">
      <c r="L48" s="33"/>
      <c r="M48" s="33"/>
    </row>
    <row r="52" spans="1:9" s="170" customFormat="1" x14ac:dyDescent="0.25">
      <c r="A52" s="12" t="s">
        <v>30</v>
      </c>
      <c r="B52" s="12"/>
      <c r="C52" s="12"/>
      <c r="D52" s="12"/>
      <c r="E52" s="12"/>
      <c r="F52" s="12"/>
      <c r="G52" s="12"/>
      <c r="H52" s="12"/>
      <c r="I52" s="19"/>
    </row>
    <row r="53" spans="1:9" s="170" customFormat="1" x14ac:dyDescent="0.25">
      <c r="A53" s="12"/>
      <c r="B53" s="12"/>
      <c r="C53" s="12"/>
      <c r="D53" s="12"/>
      <c r="E53" s="12"/>
      <c r="F53" s="12"/>
      <c r="G53" s="14" t="s">
        <v>31</v>
      </c>
      <c r="H53" s="12"/>
      <c r="I53" s="19"/>
    </row>
    <row r="54" spans="1:9" s="170" customFormat="1" x14ac:dyDescent="0.25">
      <c r="A54" s="12"/>
      <c r="B54" s="12"/>
      <c r="C54" s="12"/>
      <c r="D54" s="12"/>
      <c r="E54" s="12"/>
      <c r="F54" s="12"/>
      <c r="G54" s="12"/>
      <c r="H54" s="12"/>
      <c r="I54" s="19"/>
    </row>
    <row r="55" spans="1:9" s="170" customFormat="1" x14ac:dyDescent="0.25">
      <c r="A55" s="12"/>
      <c r="B55" s="12"/>
      <c r="C55" s="12"/>
      <c r="D55" s="12"/>
      <c r="E55" s="12"/>
      <c r="F55" s="12"/>
      <c r="G55" s="12"/>
      <c r="H55" s="12"/>
      <c r="I55" s="19"/>
    </row>
    <row r="58" spans="1:9" s="20" customFormat="1" x14ac:dyDescent="0.25">
      <c r="A58" s="12"/>
      <c r="B58" s="12"/>
      <c r="C58" s="12"/>
      <c r="D58" s="12"/>
      <c r="E58" s="12"/>
      <c r="F58" s="12"/>
      <c r="G58" s="12"/>
      <c r="H58" s="12"/>
      <c r="I58" s="19"/>
    </row>
  </sheetData>
  <sortState xmlns:xlrd2="http://schemas.microsoft.com/office/spreadsheetml/2017/richdata2" ref="D14:E22">
    <sortCondition descending="1" ref="E14:E22"/>
  </sortState>
  <mergeCells count="6">
    <mergeCell ref="A2:G2"/>
    <mergeCell ref="A3:G3"/>
    <mergeCell ref="A4:G8"/>
    <mergeCell ref="A1:G1"/>
    <mergeCell ref="E29:F29"/>
    <mergeCell ref="B29:D29"/>
  </mergeCells>
  <hyperlinks>
    <hyperlink ref="G53" location="Contents!A1" display="Back to Contents" xr:uid="{00000000-0004-0000-0C00-000000000000}"/>
  </hyperlinks>
  <pageMargins left="0.25" right="0.25" top="0.75" bottom="0.75" header="0.3" footer="0.3"/>
  <pageSetup scale="8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44"/>
  <sheetViews>
    <sheetView zoomScaleNormal="100" zoomScaleSheetLayoutView="100" workbookViewId="0">
      <selection activeCell="A2" sqref="A2:H2"/>
    </sheetView>
  </sheetViews>
  <sheetFormatPr defaultRowHeight="15" x14ac:dyDescent="0.25"/>
  <cols>
    <col min="1" max="8" width="15.7109375" style="12" customWidth="1"/>
    <col min="9" max="9" width="14.7109375" style="12" customWidth="1"/>
    <col min="10" max="12" width="9.140625" style="12"/>
  </cols>
  <sheetData>
    <row r="1" spans="1:12" ht="15" customHeight="1" x14ac:dyDescent="0.25">
      <c r="A1" s="552" t="s">
        <v>28</v>
      </c>
      <c r="B1" s="553"/>
      <c r="C1" s="553"/>
      <c r="D1" s="553"/>
      <c r="E1" s="553"/>
      <c r="F1" s="553"/>
      <c r="G1" s="553"/>
      <c r="H1" s="554"/>
      <c r="I1" s="15"/>
    </row>
    <row r="2" spans="1:12" ht="15" customHeight="1" x14ac:dyDescent="0.25">
      <c r="A2" s="555"/>
      <c r="B2" s="556"/>
      <c r="C2" s="556"/>
      <c r="D2" s="556"/>
      <c r="E2" s="556"/>
      <c r="F2" s="556"/>
      <c r="G2" s="556"/>
      <c r="H2" s="557"/>
      <c r="I2" s="69"/>
      <c r="J2" s="69"/>
      <c r="K2" s="69"/>
      <c r="L2" s="69"/>
    </row>
    <row r="3" spans="1:12" ht="15" customHeight="1" x14ac:dyDescent="0.25">
      <c r="A3" s="558" t="s">
        <v>114</v>
      </c>
      <c r="B3" s="559"/>
      <c r="C3" s="559"/>
      <c r="D3" s="559"/>
      <c r="E3" s="559"/>
      <c r="F3" s="559"/>
      <c r="G3" s="559"/>
      <c r="H3" s="560"/>
      <c r="I3" s="70"/>
    </row>
    <row r="4" spans="1:12" ht="15" customHeight="1" x14ac:dyDescent="0.25">
      <c r="A4" s="539" t="s">
        <v>178</v>
      </c>
      <c r="B4" s="540"/>
      <c r="C4" s="540"/>
      <c r="D4" s="540"/>
      <c r="E4" s="540"/>
      <c r="F4" s="540"/>
      <c r="G4" s="540"/>
      <c r="H4" s="541"/>
    </row>
    <row r="5" spans="1:12" s="20" customFormat="1" x14ac:dyDescent="0.25">
      <c r="A5" s="542"/>
      <c r="B5" s="543"/>
      <c r="C5" s="543"/>
      <c r="D5" s="543"/>
      <c r="E5" s="543"/>
      <c r="F5" s="543"/>
      <c r="G5" s="543"/>
      <c r="H5" s="544"/>
      <c r="I5" s="12"/>
      <c r="J5" s="12"/>
      <c r="K5" s="12"/>
      <c r="L5" s="12"/>
    </row>
    <row r="6" spans="1:12" s="20" customFormat="1" x14ac:dyDescent="0.25">
      <c r="A6" s="542"/>
      <c r="B6" s="543"/>
      <c r="C6" s="543"/>
      <c r="D6" s="543"/>
      <c r="E6" s="543"/>
      <c r="F6" s="543"/>
      <c r="G6" s="543"/>
      <c r="H6" s="544"/>
      <c r="I6" s="12"/>
      <c r="J6" s="12"/>
      <c r="K6" s="12"/>
      <c r="L6" s="12"/>
    </row>
    <row r="7" spans="1:12" s="20" customFormat="1" x14ac:dyDescent="0.25">
      <c r="A7" s="542"/>
      <c r="B7" s="543"/>
      <c r="C7" s="543"/>
      <c r="D7" s="543"/>
      <c r="E7" s="543"/>
      <c r="F7" s="543"/>
      <c r="G7" s="543"/>
      <c r="H7" s="544"/>
      <c r="I7" s="12"/>
      <c r="J7" s="12"/>
      <c r="K7" s="12"/>
      <c r="L7" s="12"/>
    </row>
    <row r="8" spans="1:12" s="20" customFormat="1" x14ac:dyDescent="0.25">
      <c r="A8" s="545"/>
      <c r="B8" s="546"/>
      <c r="C8" s="546"/>
      <c r="D8" s="546"/>
      <c r="E8" s="546"/>
      <c r="F8" s="546"/>
      <c r="G8" s="546"/>
      <c r="H8" s="547"/>
      <c r="I8" s="12"/>
      <c r="J8" s="12"/>
      <c r="K8" s="12"/>
      <c r="L8" s="12"/>
    </row>
    <row r="44" spans="8:8" x14ac:dyDescent="0.25">
      <c r="H44" s="14" t="s">
        <v>31</v>
      </c>
    </row>
  </sheetData>
  <mergeCells count="4">
    <mergeCell ref="A4:H8"/>
    <mergeCell ref="A1:H1"/>
    <mergeCell ref="A2:H2"/>
    <mergeCell ref="A3:H3"/>
  </mergeCells>
  <hyperlinks>
    <hyperlink ref="H44" location="Contents!A1" display="Back to Contents" xr:uid="{00000000-0004-0000-0100-000000000000}"/>
  </hyperlinks>
  <pageMargins left="0.25" right="0.25" top="0.75" bottom="0.75" header="0.3" footer="0.3"/>
  <pageSetup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58"/>
  <sheetViews>
    <sheetView zoomScaleNormal="100" zoomScaleSheetLayoutView="100" workbookViewId="0">
      <selection activeCell="A2" sqref="A2:G2"/>
    </sheetView>
  </sheetViews>
  <sheetFormatPr defaultRowHeight="15" customHeight="1" x14ac:dyDescent="0.25"/>
  <cols>
    <col min="1" max="1" width="49.85546875" customWidth="1"/>
    <col min="2" max="5" width="14.85546875" customWidth="1"/>
    <col min="6" max="6" width="13.28515625" customWidth="1"/>
    <col min="7" max="7" width="11.7109375" customWidth="1"/>
    <col min="8" max="8" width="14.7109375" customWidth="1"/>
  </cols>
  <sheetData>
    <row r="1" spans="1:13" ht="15" customHeight="1" x14ac:dyDescent="0.25">
      <c r="A1" s="552" t="s">
        <v>28</v>
      </c>
      <c r="B1" s="553"/>
      <c r="C1" s="553"/>
      <c r="D1" s="553"/>
      <c r="E1" s="553"/>
      <c r="F1" s="553"/>
      <c r="G1" s="554"/>
      <c r="H1" s="14"/>
    </row>
    <row r="2" spans="1:13" ht="15" customHeight="1" x14ac:dyDescent="0.25">
      <c r="A2" s="574"/>
      <c r="B2" s="575"/>
      <c r="C2" s="575"/>
      <c r="D2" s="575"/>
      <c r="E2" s="575"/>
      <c r="F2" s="575"/>
      <c r="G2" s="576"/>
      <c r="H2" s="11"/>
    </row>
    <row r="3" spans="1:13" s="11" customFormat="1" ht="15" customHeight="1" x14ac:dyDescent="0.25">
      <c r="A3" s="535" t="s">
        <v>113</v>
      </c>
      <c r="B3" s="536"/>
      <c r="C3" s="536"/>
      <c r="D3" s="536"/>
      <c r="E3" s="536"/>
      <c r="F3" s="536"/>
      <c r="G3" s="537"/>
      <c r="H3" s="54"/>
      <c r="I3" s="9"/>
      <c r="J3" s="9"/>
      <c r="K3" s="9"/>
      <c r="L3" s="9"/>
    </row>
    <row r="4" spans="1:13" s="11" customFormat="1" ht="15" customHeight="1" x14ac:dyDescent="0.25">
      <c r="A4" s="561" t="s">
        <v>183</v>
      </c>
      <c r="B4" s="562"/>
      <c r="C4" s="562"/>
      <c r="D4" s="562"/>
      <c r="E4" s="562"/>
      <c r="F4" s="562"/>
      <c r="G4" s="563"/>
      <c r="H4" s="53"/>
      <c r="I4" s="9"/>
      <c r="J4" s="9"/>
      <c r="K4" s="9"/>
      <c r="L4" s="9"/>
    </row>
    <row r="5" spans="1:13" s="11" customFormat="1" ht="15" customHeight="1" x14ac:dyDescent="0.25">
      <c r="A5" s="564"/>
      <c r="B5" s="565"/>
      <c r="C5" s="565"/>
      <c r="D5" s="565"/>
      <c r="E5" s="565"/>
      <c r="F5" s="565"/>
      <c r="G5" s="566"/>
      <c r="H5" s="53"/>
      <c r="I5" s="9"/>
      <c r="J5" s="9"/>
      <c r="K5" s="9"/>
      <c r="L5" s="9"/>
    </row>
    <row r="6" spans="1:13" s="11" customFormat="1" ht="15" customHeight="1" x14ac:dyDescent="0.25">
      <c r="A6" s="564"/>
      <c r="B6" s="565"/>
      <c r="C6" s="565"/>
      <c r="D6" s="565"/>
      <c r="E6" s="565"/>
      <c r="F6" s="565"/>
      <c r="G6" s="566"/>
      <c r="H6" s="53"/>
      <c r="I6" s="9"/>
      <c r="J6" s="9"/>
      <c r="K6" s="9"/>
      <c r="L6" s="9"/>
    </row>
    <row r="7" spans="1:13" s="11" customFormat="1" ht="15" customHeight="1" x14ac:dyDescent="0.25">
      <c r="A7" s="564"/>
      <c r="B7" s="565"/>
      <c r="C7" s="565"/>
      <c r="D7" s="565"/>
      <c r="E7" s="565"/>
      <c r="F7" s="565"/>
      <c r="G7" s="566"/>
      <c r="H7" s="53"/>
      <c r="I7" s="9"/>
      <c r="J7" s="9"/>
      <c r="K7" s="9"/>
      <c r="L7" s="9"/>
    </row>
    <row r="8" spans="1:13" s="11" customFormat="1" ht="15" customHeight="1" x14ac:dyDescent="0.25">
      <c r="A8" s="567"/>
      <c r="B8" s="568"/>
      <c r="C8" s="568"/>
      <c r="D8" s="568"/>
      <c r="E8" s="568"/>
      <c r="F8" s="568"/>
      <c r="G8" s="569"/>
      <c r="H8" s="53"/>
      <c r="I8" s="9"/>
      <c r="J8" s="9"/>
      <c r="K8" s="9"/>
      <c r="L8" s="9"/>
    </row>
    <row r="9" spans="1:13" s="11" customFormat="1" ht="15" customHeight="1" x14ac:dyDescent="0.25">
      <c r="A9" s="52"/>
      <c r="B9" s="51"/>
      <c r="C9" s="51"/>
      <c r="D9" s="51"/>
      <c r="E9" s="51"/>
      <c r="F9" s="51"/>
      <c r="G9" s="51"/>
      <c r="H9" s="51"/>
      <c r="I9" s="51"/>
      <c r="J9" s="9"/>
      <c r="K9" s="9"/>
      <c r="L9" s="9"/>
      <c r="M9" s="9"/>
    </row>
    <row r="10" spans="1:13" ht="15" customHeight="1" x14ac:dyDescent="0.25">
      <c r="A10" s="571" t="s">
        <v>166</v>
      </c>
      <c r="B10" s="571"/>
      <c r="C10" s="571"/>
      <c r="D10" s="571"/>
      <c r="E10" s="571"/>
      <c r="F10" s="571"/>
      <c r="G10" s="571"/>
    </row>
    <row r="11" spans="1:13" ht="15" customHeight="1" x14ac:dyDescent="0.25">
      <c r="A11" s="572" t="s">
        <v>32</v>
      </c>
      <c r="B11" s="573" t="s">
        <v>33</v>
      </c>
      <c r="C11" s="573"/>
      <c r="D11" s="572" t="s">
        <v>34</v>
      </c>
      <c r="E11" s="572"/>
      <c r="F11" s="572" t="s">
        <v>35</v>
      </c>
      <c r="G11" s="572" t="s">
        <v>36</v>
      </c>
    </row>
    <row r="12" spans="1:13" ht="15" customHeight="1" x14ac:dyDescent="0.25">
      <c r="A12" s="572"/>
      <c r="B12" s="327" t="s">
        <v>34</v>
      </c>
      <c r="C12" s="327" t="s">
        <v>37</v>
      </c>
      <c r="D12" s="327">
        <v>2014</v>
      </c>
      <c r="E12" s="327">
        <v>2024</v>
      </c>
      <c r="F12" s="572"/>
      <c r="G12" s="572"/>
    </row>
    <row r="13" spans="1:13" ht="15" customHeight="1" x14ac:dyDescent="0.25">
      <c r="A13" s="42" t="s">
        <v>44</v>
      </c>
      <c r="B13" s="42"/>
      <c r="C13" s="42"/>
      <c r="D13" s="328">
        <v>319960</v>
      </c>
      <c r="E13" s="328">
        <v>379840</v>
      </c>
      <c r="F13" s="328">
        <v>59880</v>
      </c>
      <c r="G13" s="329">
        <v>0.19</v>
      </c>
    </row>
    <row r="14" spans="1:13" ht="15" customHeight="1" x14ac:dyDescent="0.25">
      <c r="A14" s="570" t="s">
        <v>59</v>
      </c>
      <c r="B14" s="570"/>
      <c r="C14" s="570"/>
      <c r="D14" s="570"/>
      <c r="E14" s="570"/>
      <c r="F14" s="570"/>
      <c r="G14" s="570"/>
    </row>
    <row r="15" spans="1:13" ht="15" customHeight="1" x14ac:dyDescent="0.25">
      <c r="A15" s="42" t="s">
        <v>38</v>
      </c>
      <c r="B15" s="330" t="s">
        <v>42</v>
      </c>
      <c r="C15" s="330" t="s">
        <v>42</v>
      </c>
      <c r="D15" s="328">
        <v>5620</v>
      </c>
      <c r="E15" s="328">
        <v>7110</v>
      </c>
      <c r="F15" s="328">
        <v>1490</v>
      </c>
      <c r="G15" s="329">
        <v>0.27</v>
      </c>
    </row>
    <row r="16" spans="1:13" ht="15" customHeight="1" x14ac:dyDescent="0.25">
      <c r="A16" s="42" t="s">
        <v>160</v>
      </c>
      <c r="B16" s="330" t="s">
        <v>42</v>
      </c>
      <c r="C16" s="42"/>
      <c r="D16" s="328">
        <v>3630</v>
      </c>
      <c r="E16" s="328">
        <v>4340</v>
      </c>
      <c r="F16" s="42">
        <v>710</v>
      </c>
      <c r="G16" s="329">
        <v>0.2</v>
      </c>
    </row>
    <row r="17" spans="1:7" ht="15" customHeight="1" x14ac:dyDescent="0.25">
      <c r="A17" s="42" t="s">
        <v>158</v>
      </c>
      <c r="B17" s="330" t="s">
        <v>42</v>
      </c>
      <c r="C17" s="42"/>
      <c r="D17" s="328">
        <v>4650</v>
      </c>
      <c r="E17" s="328">
        <v>5250</v>
      </c>
      <c r="F17" s="42">
        <v>600</v>
      </c>
      <c r="G17" s="329">
        <v>0.13</v>
      </c>
    </row>
    <row r="18" spans="1:7" ht="15" customHeight="1" x14ac:dyDescent="0.25">
      <c r="A18" s="42" t="s">
        <v>161</v>
      </c>
      <c r="B18" s="330" t="s">
        <v>42</v>
      </c>
      <c r="C18" s="330" t="s">
        <v>42</v>
      </c>
      <c r="D18" s="328">
        <v>2060</v>
      </c>
      <c r="E18" s="328">
        <v>2520</v>
      </c>
      <c r="F18" s="42">
        <v>460</v>
      </c>
      <c r="G18" s="329">
        <v>0.22</v>
      </c>
    </row>
    <row r="19" spans="1:7" ht="15" customHeight="1" x14ac:dyDescent="0.25">
      <c r="A19" s="42" t="s">
        <v>167</v>
      </c>
      <c r="B19" s="330" t="s">
        <v>42</v>
      </c>
      <c r="C19" s="42"/>
      <c r="D19" s="328">
        <v>3530</v>
      </c>
      <c r="E19" s="328">
        <v>3980</v>
      </c>
      <c r="F19" s="42">
        <v>450</v>
      </c>
      <c r="G19" s="329">
        <v>0.13</v>
      </c>
    </row>
    <row r="20" spans="1:7" ht="15" customHeight="1" x14ac:dyDescent="0.25">
      <c r="A20" s="42" t="s">
        <v>168</v>
      </c>
      <c r="B20" s="42"/>
      <c r="C20" s="330" t="s">
        <v>42</v>
      </c>
      <c r="D20" s="42">
        <v>510</v>
      </c>
      <c r="E20" s="42">
        <v>650</v>
      </c>
      <c r="F20" s="42">
        <v>140</v>
      </c>
      <c r="G20" s="329">
        <v>0.27</v>
      </c>
    </row>
    <row r="21" spans="1:7" ht="15" customHeight="1" x14ac:dyDescent="0.25">
      <c r="A21" s="42" t="s">
        <v>169</v>
      </c>
      <c r="B21" s="42"/>
      <c r="C21" s="330" t="s">
        <v>42</v>
      </c>
      <c r="D21" s="42">
        <v>590</v>
      </c>
      <c r="E21" s="42">
        <v>710</v>
      </c>
      <c r="F21" s="42">
        <v>120</v>
      </c>
      <c r="G21" s="329">
        <v>0.2</v>
      </c>
    </row>
    <row r="22" spans="1:7" ht="15" customHeight="1" x14ac:dyDescent="0.25">
      <c r="A22" s="42" t="s">
        <v>170</v>
      </c>
      <c r="B22" s="42"/>
      <c r="C22" s="330" t="s">
        <v>42</v>
      </c>
      <c r="D22" s="42">
        <v>640</v>
      </c>
      <c r="E22" s="42">
        <v>770</v>
      </c>
      <c r="F22" s="42">
        <v>130</v>
      </c>
      <c r="G22" s="329">
        <v>0.2</v>
      </c>
    </row>
    <row r="23" spans="1:7" s="11" customFormat="1" ht="15" customHeight="1" x14ac:dyDescent="0.25">
      <c r="A23" s="583" t="s">
        <v>60</v>
      </c>
      <c r="B23" s="584"/>
      <c r="C23" s="584"/>
      <c r="D23" s="584"/>
      <c r="E23" s="584"/>
      <c r="F23" s="584"/>
      <c r="G23" s="585"/>
    </row>
    <row r="24" spans="1:7" s="11" customFormat="1" ht="15" customHeight="1" x14ac:dyDescent="0.25">
      <c r="A24" s="323" t="s">
        <v>43</v>
      </c>
      <c r="B24" s="109"/>
      <c r="C24" s="109"/>
      <c r="D24" s="109"/>
      <c r="E24" s="109"/>
      <c r="G24" s="109"/>
    </row>
    <row r="25" spans="1:7" s="11" customFormat="1" ht="15" customHeight="1" x14ac:dyDescent="0.25"/>
    <row r="26" spans="1:7" s="11" customFormat="1" ht="15" customHeight="1" x14ac:dyDescent="0.25"/>
    <row r="27" spans="1:7" s="11" customFormat="1" ht="15" customHeight="1" x14ac:dyDescent="0.25">
      <c r="A27" s="577" t="s">
        <v>352</v>
      </c>
      <c r="B27" s="578"/>
      <c r="C27" s="578"/>
      <c r="D27" s="578"/>
      <c r="E27" s="578"/>
      <c r="F27" s="579"/>
    </row>
    <row r="28" spans="1:7" ht="15" customHeight="1" x14ac:dyDescent="0.25">
      <c r="A28" s="510"/>
      <c r="B28" s="580" t="s">
        <v>353</v>
      </c>
      <c r="C28" s="580"/>
      <c r="D28" s="580"/>
      <c r="E28" s="581" t="s">
        <v>354</v>
      </c>
      <c r="F28" s="582" t="s">
        <v>355</v>
      </c>
    </row>
    <row r="29" spans="1:7" ht="15" customHeight="1" x14ac:dyDescent="0.25">
      <c r="A29" s="511" t="s">
        <v>356</v>
      </c>
      <c r="B29" s="507" t="s">
        <v>357</v>
      </c>
      <c r="C29" s="507" t="s">
        <v>358</v>
      </c>
      <c r="D29" s="507" t="s">
        <v>359</v>
      </c>
      <c r="E29" s="581"/>
      <c r="F29" s="582"/>
    </row>
    <row r="30" spans="1:7" ht="15" customHeight="1" x14ac:dyDescent="0.25">
      <c r="A30" s="512" t="s">
        <v>39</v>
      </c>
      <c r="B30" s="508">
        <v>24942.77</v>
      </c>
      <c r="C30" s="508">
        <v>32622.564801864799</v>
      </c>
      <c r="D30" s="508">
        <v>45615.092977099201</v>
      </c>
      <c r="E30" s="518">
        <v>215</v>
      </c>
      <c r="F30" s="513">
        <v>0.7069767441860465</v>
      </c>
    </row>
    <row r="31" spans="1:7" ht="15" customHeight="1" x14ac:dyDescent="0.25">
      <c r="A31" s="512" t="s">
        <v>73</v>
      </c>
      <c r="B31" s="508">
        <v>27569.814077548501</v>
      </c>
      <c r="C31" s="508">
        <v>34625.338362919101</v>
      </c>
      <c r="D31" s="508">
        <v>43361.649750915698</v>
      </c>
      <c r="E31" s="518">
        <v>776</v>
      </c>
      <c r="F31" s="513">
        <v>0.68685567010309279</v>
      </c>
    </row>
    <row r="32" spans="1:7" ht="15" customHeight="1" x14ac:dyDescent="0.25">
      <c r="A32" s="512" t="s">
        <v>360</v>
      </c>
      <c r="B32" s="508">
        <v>34961.6091320204</v>
      </c>
      <c r="C32" s="508">
        <v>45172.0378714209</v>
      </c>
      <c r="D32" s="508">
        <v>59169.733278261003</v>
      </c>
      <c r="E32" s="518">
        <v>1911</v>
      </c>
      <c r="F32" s="513">
        <v>0.71742543171114603</v>
      </c>
    </row>
    <row r="33" spans="1:6" ht="15" customHeight="1" x14ac:dyDescent="0.25">
      <c r="A33" s="512" t="s">
        <v>67</v>
      </c>
      <c r="B33" s="508">
        <v>52183.639256637201</v>
      </c>
      <c r="C33" s="508">
        <v>59312.468204134297</v>
      </c>
      <c r="D33" s="508">
        <v>67623.848049932596</v>
      </c>
      <c r="E33" s="518">
        <v>799</v>
      </c>
      <c r="F33" s="513">
        <v>0.70713391739674591</v>
      </c>
    </row>
    <row r="34" spans="1:6" ht="15" customHeight="1" x14ac:dyDescent="0.25">
      <c r="A34" s="514" t="s">
        <v>361</v>
      </c>
      <c r="B34" s="515">
        <v>82949.130196078404</v>
      </c>
      <c r="C34" s="515">
        <v>107200.73955555601</v>
      </c>
      <c r="D34" s="515">
        <v>137939.15466666699</v>
      </c>
      <c r="E34" s="519">
        <v>42</v>
      </c>
      <c r="F34" s="516">
        <v>0.40476190476190477</v>
      </c>
    </row>
    <row r="35" spans="1:6" ht="15" customHeight="1" x14ac:dyDescent="0.25">
      <c r="A35" s="170"/>
      <c r="B35" s="170"/>
      <c r="C35" s="170"/>
      <c r="D35" s="170"/>
      <c r="E35" s="170"/>
      <c r="F35" s="170"/>
    </row>
    <row r="36" spans="1:6" ht="15" customHeight="1" x14ac:dyDescent="0.25">
      <c r="A36" s="170"/>
      <c r="B36" s="170"/>
      <c r="C36" s="170"/>
      <c r="D36" s="170"/>
      <c r="E36" s="170"/>
      <c r="F36" s="170"/>
    </row>
    <row r="37" spans="1:6" ht="15" customHeight="1" x14ac:dyDescent="0.25">
      <c r="A37" s="170"/>
      <c r="B37" s="170"/>
      <c r="C37" s="170"/>
      <c r="D37" s="170"/>
      <c r="E37" s="170"/>
      <c r="F37" s="170"/>
    </row>
    <row r="38" spans="1:6" ht="15" customHeight="1" x14ac:dyDescent="0.25">
      <c r="A38" s="170"/>
      <c r="B38" s="170"/>
      <c r="C38" s="170"/>
      <c r="D38" s="170"/>
      <c r="E38" s="170"/>
      <c r="F38" s="170"/>
    </row>
    <row r="39" spans="1:6" ht="15" customHeight="1" x14ac:dyDescent="0.25">
      <c r="A39" s="170"/>
      <c r="B39" s="170"/>
      <c r="C39" s="170"/>
      <c r="D39" s="170"/>
      <c r="E39" s="170"/>
      <c r="F39" s="170"/>
    </row>
    <row r="40" spans="1:6" ht="15" customHeight="1" x14ac:dyDescent="0.25">
      <c r="A40" s="170"/>
      <c r="B40" s="170"/>
      <c r="C40" s="170"/>
      <c r="D40" s="170"/>
      <c r="E40" s="170"/>
      <c r="F40" s="170"/>
    </row>
    <row r="41" spans="1:6" ht="15" customHeight="1" x14ac:dyDescent="0.25">
      <c r="A41" s="170"/>
      <c r="B41" s="170"/>
      <c r="C41" s="170"/>
      <c r="D41" s="170"/>
      <c r="E41" s="170"/>
      <c r="F41" s="170"/>
    </row>
    <row r="42" spans="1:6" ht="15" customHeight="1" x14ac:dyDescent="0.25">
      <c r="A42" s="170"/>
      <c r="B42" s="170"/>
      <c r="C42" s="170"/>
      <c r="D42" s="170"/>
      <c r="E42" s="170"/>
      <c r="F42" s="170"/>
    </row>
    <row r="43" spans="1:6" ht="15" customHeight="1" x14ac:dyDescent="0.25">
      <c r="A43" s="170"/>
      <c r="B43" s="170"/>
      <c r="C43" s="170"/>
      <c r="D43" s="170"/>
      <c r="E43" s="170"/>
      <c r="F43" s="170"/>
    </row>
    <row r="44" spans="1:6" ht="15" customHeight="1" x14ac:dyDescent="0.25">
      <c r="A44" s="170"/>
      <c r="B44" s="170"/>
      <c r="C44" s="170"/>
      <c r="D44" s="170"/>
      <c r="E44" s="170"/>
      <c r="F44" s="170"/>
    </row>
    <row r="45" spans="1:6" ht="15" customHeight="1" x14ac:dyDescent="0.25">
      <c r="A45" s="170"/>
      <c r="B45" s="170"/>
      <c r="C45" s="170"/>
      <c r="D45" s="170"/>
      <c r="E45" s="170"/>
      <c r="F45" s="170"/>
    </row>
    <row r="46" spans="1:6" ht="15" customHeight="1" x14ac:dyDescent="0.25">
      <c r="A46" s="170"/>
      <c r="B46" s="170"/>
      <c r="C46" s="170"/>
      <c r="D46" s="170"/>
      <c r="E46" s="170"/>
      <c r="F46" s="170"/>
    </row>
    <row r="47" spans="1:6" ht="15" customHeight="1" x14ac:dyDescent="0.25">
      <c r="A47" s="170"/>
      <c r="B47" s="170"/>
      <c r="C47" s="170"/>
      <c r="D47" s="170"/>
      <c r="E47" s="170"/>
      <c r="F47" s="170"/>
    </row>
    <row r="48" spans="1:6" ht="15" customHeight="1" x14ac:dyDescent="0.25">
      <c r="A48" s="170"/>
      <c r="B48" s="170"/>
      <c r="C48" s="170"/>
      <c r="D48" s="170"/>
      <c r="E48" s="170"/>
      <c r="F48" s="170"/>
    </row>
    <row r="49" spans="1:6" ht="15" customHeight="1" x14ac:dyDescent="0.25">
      <c r="A49" s="170"/>
      <c r="B49" s="170"/>
      <c r="C49" s="170"/>
      <c r="D49" s="170"/>
      <c r="E49" s="170"/>
      <c r="F49" s="170"/>
    </row>
    <row r="50" spans="1:6" ht="15" customHeight="1" x14ac:dyDescent="0.25">
      <c r="A50" s="170"/>
      <c r="B50" s="170"/>
      <c r="C50" s="170"/>
      <c r="D50" s="170"/>
      <c r="E50" s="170"/>
      <c r="F50" s="170"/>
    </row>
    <row r="51" spans="1:6" ht="15" customHeight="1" x14ac:dyDescent="0.25">
      <c r="A51" s="170"/>
      <c r="B51" s="170"/>
      <c r="C51" s="170"/>
      <c r="D51" s="170"/>
      <c r="E51" s="170"/>
      <c r="F51" s="170"/>
    </row>
    <row r="52" spans="1:6" ht="15" customHeight="1" x14ac:dyDescent="0.25">
      <c r="A52" s="170"/>
      <c r="B52" s="170"/>
      <c r="C52" s="170"/>
      <c r="D52" s="170"/>
      <c r="E52" s="170"/>
      <c r="F52" s="170"/>
    </row>
    <row r="53" spans="1:6" ht="15" customHeight="1" x14ac:dyDescent="0.25">
      <c r="A53" s="170"/>
      <c r="B53" s="170"/>
      <c r="C53" s="170"/>
      <c r="D53" s="170"/>
      <c r="E53" s="170"/>
      <c r="F53" s="170"/>
    </row>
    <row r="54" spans="1:6" ht="15" customHeight="1" x14ac:dyDescent="0.25">
      <c r="A54" s="170"/>
      <c r="B54" s="170"/>
      <c r="C54" s="170"/>
      <c r="D54" s="170"/>
      <c r="E54" s="170"/>
      <c r="F54" s="170"/>
    </row>
    <row r="55" spans="1:6" ht="15" customHeight="1" x14ac:dyDescent="0.25">
      <c r="A55" s="509" t="s">
        <v>362</v>
      </c>
      <c r="B55" s="170"/>
      <c r="C55" s="170"/>
      <c r="D55" s="170"/>
      <c r="E55" s="14" t="s">
        <v>31</v>
      </c>
      <c r="F55" s="170"/>
    </row>
    <row r="56" spans="1:6" ht="15" customHeight="1" x14ac:dyDescent="0.25">
      <c r="A56" s="170"/>
      <c r="B56" s="170"/>
      <c r="C56" s="170"/>
      <c r="D56" s="170"/>
      <c r="E56" s="170"/>
      <c r="F56" s="170"/>
    </row>
    <row r="57" spans="1:6" ht="15" customHeight="1" x14ac:dyDescent="0.25">
      <c r="A57" s="170"/>
      <c r="B57" s="170"/>
      <c r="C57" s="170"/>
      <c r="D57" s="170"/>
      <c r="E57" s="170"/>
      <c r="F57" s="170"/>
    </row>
    <row r="58" spans="1:6" ht="15" customHeight="1" x14ac:dyDescent="0.25">
      <c r="A58" s="170"/>
      <c r="B58" s="170"/>
      <c r="C58" s="170"/>
      <c r="D58" s="170"/>
      <c r="E58" s="170"/>
      <c r="F58" s="170"/>
    </row>
  </sheetData>
  <mergeCells count="16">
    <mergeCell ref="A27:F27"/>
    <mergeCell ref="B28:D28"/>
    <mergeCell ref="E28:E29"/>
    <mergeCell ref="F28:F29"/>
    <mergeCell ref="A23:G23"/>
    <mergeCell ref="A1:G1"/>
    <mergeCell ref="A3:G3"/>
    <mergeCell ref="A4:G8"/>
    <mergeCell ref="A14:G14"/>
    <mergeCell ref="A10:G10"/>
    <mergeCell ref="A11:A12"/>
    <mergeCell ref="B11:C11"/>
    <mergeCell ref="D11:E11"/>
    <mergeCell ref="F11:F12"/>
    <mergeCell ref="G11:G12"/>
    <mergeCell ref="A2:G2"/>
  </mergeCells>
  <hyperlinks>
    <hyperlink ref="E55" location="Contents!A1" display="Back to Contents" xr:uid="{00000000-0004-0000-0200-000000000000}"/>
  </hyperlinks>
  <pageMargins left="0.25" right="0.2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47"/>
  <sheetViews>
    <sheetView zoomScaleNormal="100" zoomScaleSheetLayoutView="100" workbookViewId="0">
      <selection activeCell="A2" sqref="A2:K2"/>
    </sheetView>
  </sheetViews>
  <sheetFormatPr defaultRowHeight="15" x14ac:dyDescent="0.25"/>
  <cols>
    <col min="1" max="11" width="11.7109375" style="12" customWidth="1"/>
    <col min="12" max="12" width="10.5703125" style="12" bestFit="1" customWidth="1"/>
    <col min="13" max="22" width="9.140625" style="12"/>
  </cols>
  <sheetData>
    <row r="1" spans="1:24" ht="15" customHeight="1" x14ac:dyDescent="0.25">
      <c r="A1" s="590" t="s">
        <v>28</v>
      </c>
      <c r="B1" s="591"/>
      <c r="C1" s="591"/>
      <c r="D1" s="591"/>
      <c r="E1" s="591"/>
      <c r="F1" s="591"/>
      <c r="G1" s="591"/>
      <c r="H1" s="591"/>
      <c r="I1" s="591"/>
      <c r="J1" s="591"/>
      <c r="K1" s="592"/>
      <c r="M1" s="15"/>
      <c r="N1" s="15"/>
      <c r="O1" s="15"/>
      <c r="W1" s="12"/>
      <c r="X1" s="12"/>
    </row>
    <row r="2" spans="1:24" ht="15" customHeight="1" x14ac:dyDescent="0.25">
      <c r="A2" s="593"/>
      <c r="B2" s="594"/>
      <c r="C2" s="594"/>
      <c r="D2" s="594"/>
      <c r="E2" s="594"/>
      <c r="F2" s="594"/>
      <c r="G2" s="594"/>
      <c r="H2" s="594"/>
      <c r="I2" s="594"/>
      <c r="J2" s="594"/>
      <c r="K2" s="595"/>
      <c r="M2" s="69"/>
      <c r="N2" s="69"/>
      <c r="O2" s="69"/>
      <c r="W2" s="12"/>
      <c r="X2" s="12"/>
    </row>
    <row r="3" spans="1:24" s="20" customFormat="1" ht="15" customHeight="1" x14ac:dyDescent="0.25">
      <c r="A3" s="596" t="s">
        <v>110</v>
      </c>
      <c r="B3" s="597"/>
      <c r="C3" s="597"/>
      <c r="D3" s="597"/>
      <c r="E3" s="597"/>
      <c r="F3" s="597"/>
      <c r="G3" s="597"/>
      <c r="H3" s="597"/>
      <c r="I3" s="597"/>
      <c r="J3" s="597"/>
      <c r="K3" s="597"/>
      <c r="L3" s="12"/>
      <c r="M3" s="12"/>
      <c r="N3" s="12"/>
      <c r="O3" s="12"/>
      <c r="P3" s="12"/>
      <c r="Q3" s="12"/>
      <c r="R3" s="12"/>
      <c r="S3" s="12"/>
      <c r="T3" s="12"/>
      <c r="U3" s="12"/>
      <c r="V3" s="12"/>
      <c r="W3" s="12"/>
      <c r="X3" s="12"/>
    </row>
    <row r="4" spans="1:24" s="20" customFormat="1" ht="15" customHeight="1" x14ac:dyDescent="0.25">
      <c r="A4" s="598" t="s">
        <v>179</v>
      </c>
      <c r="B4" s="599"/>
      <c r="C4" s="599"/>
      <c r="D4" s="599"/>
      <c r="E4" s="599"/>
      <c r="F4" s="599"/>
      <c r="G4" s="599"/>
      <c r="H4" s="599"/>
      <c r="I4" s="599"/>
      <c r="J4" s="599"/>
      <c r="K4" s="600"/>
      <c r="L4" s="12"/>
      <c r="M4" s="12"/>
      <c r="N4" s="12"/>
      <c r="O4" s="12"/>
      <c r="P4" s="12"/>
      <c r="Q4" s="12"/>
      <c r="R4" s="12"/>
      <c r="S4" s="12"/>
      <c r="T4" s="12"/>
      <c r="U4" s="12"/>
      <c r="V4" s="12"/>
      <c r="W4" s="12"/>
      <c r="X4" s="12"/>
    </row>
    <row r="5" spans="1:24" s="20" customFormat="1" x14ac:dyDescent="0.25">
      <c r="A5" s="601"/>
      <c r="B5" s="543"/>
      <c r="C5" s="543"/>
      <c r="D5" s="543"/>
      <c r="E5" s="543"/>
      <c r="F5" s="543"/>
      <c r="G5" s="543"/>
      <c r="H5" s="543"/>
      <c r="I5" s="543"/>
      <c r="J5" s="543"/>
      <c r="K5" s="602"/>
      <c r="L5" s="12"/>
      <c r="M5" s="12"/>
      <c r="N5" s="12"/>
      <c r="O5" s="12"/>
      <c r="P5" s="12"/>
      <c r="Q5" s="12"/>
      <c r="R5" s="12"/>
      <c r="S5" s="12"/>
      <c r="T5" s="12"/>
      <c r="U5" s="12"/>
      <c r="V5" s="12"/>
      <c r="W5" s="12"/>
      <c r="X5" s="12"/>
    </row>
    <row r="6" spans="1:24" s="20" customFormat="1" x14ac:dyDescent="0.25">
      <c r="A6" s="601"/>
      <c r="B6" s="543"/>
      <c r="C6" s="543"/>
      <c r="D6" s="543"/>
      <c r="E6" s="543"/>
      <c r="F6" s="543"/>
      <c r="G6" s="543"/>
      <c r="H6" s="543"/>
      <c r="I6" s="543"/>
      <c r="J6" s="543"/>
      <c r="K6" s="602"/>
      <c r="L6" s="12"/>
      <c r="M6" s="12"/>
      <c r="N6" s="12"/>
      <c r="O6" s="12"/>
      <c r="P6" s="12"/>
      <c r="Q6" s="12"/>
      <c r="R6" s="12"/>
      <c r="S6" s="12"/>
      <c r="T6" s="12"/>
      <c r="U6" s="12"/>
      <c r="V6" s="12"/>
      <c r="W6" s="12"/>
      <c r="X6" s="12"/>
    </row>
    <row r="7" spans="1:24" s="20" customFormat="1" x14ac:dyDescent="0.25">
      <c r="A7" s="601"/>
      <c r="B7" s="543"/>
      <c r="C7" s="543"/>
      <c r="D7" s="543"/>
      <c r="E7" s="543"/>
      <c r="F7" s="543"/>
      <c r="G7" s="543"/>
      <c r="H7" s="543"/>
      <c r="I7" s="543"/>
      <c r="J7" s="543"/>
      <c r="K7" s="602"/>
      <c r="L7" s="12"/>
      <c r="M7" s="12"/>
      <c r="N7" s="12"/>
      <c r="O7" s="12"/>
      <c r="P7" s="12"/>
      <c r="Q7" s="12"/>
      <c r="R7" s="12"/>
      <c r="S7" s="12"/>
      <c r="T7" s="12"/>
      <c r="U7" s="12"/>
      <c r="V7" s="12"/>
      <c r="W7" s="12"/>
      <c r="X7" s="12"/>
    </row>
    <row r="8" spans="1:24" s="20" customFormat="1" x14ac:dyDescent="0.25">
      <c r="A8" s="603"/>
      <c r="B8" s="604"/>
      <c r="C8" s="604"/>
      <c r="D8" s="604"/>
      <c r="E8" s="604"/>
      <c r="F8" s="604"/>
      <c r="G8" s="604"/>
      <c r="H8" s="604"/>
      <c r="I8" s="604"/>
      <c r="J8" s="604"/>
      <c r="K8" s="605"/>
      <c r="L8" s="12"/>
      <c r="M8" s="12"/>
      <c r="N8" s="12"/>
      <c r="O8" s="12"/>
      <c r="P8" s="12"/>
      <c r="Q8" s="12"/>
      <c r="R8" s="12"/>
      <c r="S8" s="12"/>
      <c r="T8" s="12"/>
      <c r="U8" s="12"/>
      <c r="V8" s="12"/>
      <c r="W8" s="12"/>
      <c r="X8" s="12"/>
    </row>
    <row r="9" spans="1:24" s="20" customFormat="1" x14ac:dyDescent="0.25">
      <c r="A9" s="12"/>
      <c r="B9" s="12"/>
      <c r="C9" s="12"/>
      <c r="D9" s="12"/>
      <c r="E9" s="12"/>
      <c r="F9" s="12"/>
      <c r="G9" s="12"/>
      <c r="H9" s="12"/>
      <c r="I9" s="12"/>
      <c r="J9" s="12"/>
      <c r="K9" s="12"/>
      <c r="L9" s="12"/>
      <c r="M9" s="12"/>
      <c r="N9" s="12"/>
      <c r="O9" s="12"/>
      <c r="P9" s="12"/>
      <c r="Q9" s="12"/>
      <c r="R9" s="12"/>
      <c r="S9" s="12"/>
      <c r="T9" s="12"/>
      <c r="U9" s="12"/>
      <c r="V9" s="12"/>
    </row>
    <row r="22" spans="1:26" s="20" customFormat="1" x14ac:dyDescent="0.25">
      <c r="A22" s="12"/>
      <c r="B22" s="12"/>
      <c r="C22" s="12"/>
      <c r="D22" s="12"/>
      <c r="E22" s="12"/>
      <c r="F22" s="12"/>
      <c r="G22" s="12"/>
      <c r="H22" s="12"/>
      <c r="I22" s="12"/>
      <c r="J22" s="12"/>
      <c r="K22" s="12"/>
      <c r="L22" s="12"/>
      <c r="M22" s="12"/>
      <c r="N22" s="12"/>
      <c r="O22" s="12"/>
      <c r="P22" s="12"/>
      <c r="Q22" s="12"/>
      <c r="R22" s="12"/>
      <c r="S22" s="12"/>
      <c r="T22" s="12"/>
      <c r="U22" s="12"/>
      <c r="V22" s="12"/>
    </row>
    <row r="23" spans="1:26" s="20" customFormat="1" x14ac:dyDescent="0.25">
      <c r="A23" s="12"/>
      <c r="B23" s="12"/>
      <c r="C23" s="12"/>
      <c r="D23" s="12"/>
      <c r="E23" s="12"/>
      <c r="F23" s="12"/>
      <c r="G23" s="12"/>
      <c r="H23" s="12"/>
      <c r="I23" s="12"/>
      <c r="J23" s="12"/>
      <c r="K23" s="12"/>
      <c r="L23" s="12"/>
      <c r="M23" s="12"/>
      <c r="N23" s="12"/>
      <c r="O23" s="12"/>
      <c r="P23" s="12"/>
      <c r="Q23" s="12"/>
      <c r="R23" s="12"/>
      <c r="S23" s="12"/>
      <c r="T23" s="12"/>
      <c r="U23" s="12"/>
      <c r="V23" s="12"/>
    </row>
    <row r="24" spans="1:26" s="20" customFormat="1" x14ac:dyDescent="0.25">
      <c r="A24" s="12"/>
      <c r="B24" s="12"/>
      <c r="C24" s="12"/>
      <c r="D24" s="12"/>
      <c r="E24" s="12"/>
      <c r="F24" s="12"/>
      <c r="G24" s="12"/>
      <c r="H24" s="12"/>
      <c r="I24" s="12"/>
      <c r="J24" s="12"/>
      <c r="K24" s="12"/>
      <c r="L24" s="12"/>
      <c r="M24" s="12"/>
      <c r="N24" s="12"/>
      <c r="O24" s="12"/>
      <c r="P24" s="12"/>
      <c r="Q24" s="12"/>
      <c r="R24" s="12"/>
      <c r="S24" s="12"/>
      <c r="T24" s="12"/>
      <c r="U24" s="12"/>
      <c r="V24" s="12"/>
    </row>
    <row r="25" spans="1:26" s="20" customFormat="1" x14ac:dyDescent="0.25">
      <c r="A25" s="12"/>
      <c r="B25" s="12"/>
      <c r="C25" s="12"/>
      <c r="D25" s="12"/>
      <c r="E25" s="12"/>
      <c r="F25" s="12"/>
      <c r="G25" s="12"/>
      <c r="H25" s="12"/>
      <c r="I25" s="12"/>
      <c r="J25" s="12"/>
      <c r="K25" s="12"/>
      <c r="L25" s="12"/>
      <c r="M25" s="12"/>
      <c r="N25" s="12"/>
      <c r="O25" s="12"/>
      <c r="P25" s="12"/>
      <c r="Q25" s="12"/>
      <c r="R25" s="12"/>
      <c r="S25" s="12"/>
      <c r="T25" s="12"/>
      <c r="U25" s="12"/>
      <c r="V25" s="12"/>
    </row>
    <row r="26" spans="1:26" s="20" customFormat="1" x14ac:dyDescent="0.25">
      <c r="A26" s="12"/>
      <c r="B26" s="12"/>
      <c r="C26" s="12"/>
      <c r="D26" s="12"/>
      <c r="E26" s="12"/>
      <c r="F26" s="12"/>
      <c r="G26" s="12"/>
      <c r="H26" s="12"/>
      <c r="I26" s="12"/>
      <c r="J26" s="12"/>
      <c r="K26" s="12"/>
      <c r="L26" s="12"/>
      <c r="M26" s="12"/>
      <c r="N26" s="12"/>
      <c r="O26" s="12"/>
      <c r="P26" s="12"/>
      <c r="Q26" s="12"/>
      <c r="R26" s="12"/>
      <c r="S26" s="12"/>
      <c r="T26" s="12"/>
      <c r="U26" s="12"/>
      <c r="V26" s="12"/>
    </row>
    <row r="27" spans="1:26" s="20" customFormat="1" x14ac:dyDescent="0.25">
      <c r="A27" s="12"/>
      <c r="B27" s="12"/>
      <c r="C27" s="12"/>
      <c r="D27" s="12"/>
      <c r="E27" s="12"/>
      <c r="F27" s="12"/>
      <c r="G27" s="12"/>
      <c r="H27" s="12"/>
      <c r="I27" s="12"/>
      <c r="J27" s="12"/>
      <c r="K27" s="12"/>
      <c r="L27" s="12"/>
      <c r="M27" s="12"/>
      <c r="N27" s="12"/>
      <c r="O27" s="12"/>
      <c r="P27" s="12"/>
      <c r="Q27" s="12"/>
      <c r="R27" s="12"/>
      <c r="S27" s="12"/>
      <c r="T27" s="12"/>
      <c r="U27" s="12"/>
      <c r="V27" s="12"/>
    </row>
    <row r="29" spans="1:26" ht="26.25" customHeight="1" x14ac:dyDescent="0.25">
      <c r="A29" s="586" t="s">
        <v>86</v>
      </c>
      <c r="B29" s="588" t="s">
        <v>6</v>
      </c>
      <c r="C29" s="608" t="s">
        <v>3</v>
      </c>
      <c r="D29" s="609"/>
      <c r="E29" s="608" t="s">
        <v>5</v>
      </c>
      <c r="F29" s="609"/>
      <c r="G29" s="608" t="s">
        <v>4</v>
      </c>
      <c r="H29" s="609"/>
      <c r="I29" s="608" t="s">
        <v>85</v>
      </c>
      <c r="J29" s="609"/>
      <c r="K29" s="606" t="s">
        <v>15</v>
      </c>
      <c r="W29" s="12"/>
      <c r="X29" s="12"/>
      <c r="Y29" s="12"/>
    </row>
    <row r="30" spans="1:26" s="20" customFormat="1" ht="15" customHeight="1" thickBot="1" x14ac:dyDescent="0.3">
      <c r="A30" s="587"/>
      <c r="B30" s="589"/>
      <c r="C30" s="96" t="s">
        <v>118</v>
      </c>
      <c r="D30" s="97" t="s">
        <v>119</v>
      </c>
      <c r="E30" s="96" t="s">
        <v>118</v>
      </c>
      <c r="F30" s="97" t="s">
        <v>119</v>
      </c>
      <c r="G30" s="96" t="s">
        <v>118</v>
      </c>
      <c r="H30" s="97" t="s">
        <v>119</v>
      </c>
      <c r="I30" s="96" t="s">
        <v>118</v>
      </c>
      <c r="J30" s="97" t="s">
        <v>119</v>
      </c>
      <c r="K30" s="607"/>
      <c r="L30" s="12"/>
      <c r="M30" s="12"/>
      <c r="N30" s="12"/>
      <c r="O30" s="12"/>
      <c r="P30" s="12"/>
      <c r="Q30" s="12"/>
      <c r="R30" s="12"/>
      <c r="S30" s="12"/>
      <c r="T30" s="12"/>
      <c r="U30" s="12"/>
      <c r="V30" s="12"/>
      <c r="W30" s="12"/>
      <c r="X30" s="12"/>
      <c r="Y30" s="12"/>
      <c r="Z30" s="12"/>
    </row>
    <row r="31" spans="1:26" ht="15" customHeight="1" x14ac:dyDescent="0.25">
      <c r="A31" s="257" t="s">
        <v>81</v>
      </c>
      <c r="B31" s="258">
        <v>2017</v>
      </c>
      <c r="C31" s="301">
        <v>21316</v>
      </c>
      <c r="D31" s="302">
        <f>C31/K31</f>
        <v>8.3693573781562752E-2</v>
      </c>
      <c r="E31" s="301">
        <v>222044</v>
      </c>
      <c r="F31" s="302">
        <f>E31/K31</f>
        <v>0.87181722165290487</v>
      </c>
      <c r="G31" s="303">
        <v>5480</v>
      </c>
      <c r="H31" s="302">
        <f>G31/K31</f>
        <v>2.1516268733484889E-2</v>
      </c>
      <c r="I31" s="303">
        <v>5851</v>
      </c>
      <c r="J31" s="304">
        <f>I31/K31</f>
        <v>2.2972935832047462E-2</v>
      </c>
      <c r="K31" s="305">
        <f>C31+E31+G31+I31</f>
        <v>254691</v>
      </c>
      <c r="L31" s="98"/>
      <c r="M31" s="186"/>
      <c r="W31" s="12"/>
      <c r="X31" s="12"/>
      <c r="Y31" s="12"/>
      <c r="Z31" s="12"/>
    </row>
    <row r="32" spans="1:26" x14ac:dyDescent="0.25">
      <c r="A32" s="189"/>
      <c r="B32" s="93">
        <v>2020</v>
      </c>
      <c r="C32" s="191">
        <v>21458</v>
      </c>
      <c r="D32" s="192">
        <f>C32/K32</f>
        <v>8.2204480676698638E-2</v>
      </c>
      <c r="E32" s="191">
        <v>227795</v>
      </c>
      <c r="F32" s="192">
        <f>E32/K32</f>
        <v>0.87267078365870854</v>
      </c>
      <c r="G32" s="193">
        <v>5563</v>
      </c>
      <c r="H32" s="192">
        <f>G32/K32</f>
        <v>2.1311563333231174E-2</v>
      </c>
      <c r="I32" s="193">
        <v>6216</v>
      </c>
      <c r="J32" s="299">
        <f>I32/K32</f>
        <v>2.3813172331361671E-2</v>
      </c>
      <c r="K32" s="194">
        <f t="shared" ref="K32:K44" si="0">C32+E32+G32+I32</f>
        <v>261032</v>
      </c>
      <c r="L32" s="98"/>
      <c r="M32" s="186"/>
      <c r="W32" s="12"/>
      <c r="X32" s="12"/>
      <c r="Y32" s="12"/>
      <c r="Z32" s="12"/>
    </row>
    <row r="33" spans="1:26" x14ac:dyDescent="0.25">
      <c r="A33" s="189"/>
      <c r="B33" s="94">
        <v>2025</v>
      </c>
      <c r="C33" s="100">
        <v>21168</v>
      </c>
      <c r="D33" s="101">
        <f>C33/K33</f>
        <v>7.6879773660832651E-2</v>
      </c>
      <c r="E33" s="100">
        <v>241782</v>
      </c>
      <c r="F33" s="101">
        <f>E33/K33</f>
        <v>0.87812478435673846</v>
      </c>
      <c r="G33" s="99">
        <v>5770</v>
      </c>
      <c r="H33" s="101">
        <f>G33/K33</f>
        <v>2.0955985167375488E-2</v>
      </c>
      <c r="I33" s="99">
        <v>6619</v>
      </c>
      <c r="J33" s="300">
        <f>I33/K33</f>
        <v>2.4039456815053442E-2</v>
      </c>
      <c r="K33" s="102">
        <f t="shared" si="0"/>
        <v>275339</v>
      </c>
      <c r="L33" s="98"/>
      <c r="M33" s="186"/>
      <c r="W33" s="12"/>
      <c r="X33" s="12"/>
      <c r="Y33" s="12"/>
      <c r="Z33" s="12"/>
    </row>
    <row r="34" spans="1:26" x14ac:dyDescent="0.25">
      <c r="A34" s="189"/>
      <c r="B34" s="94">
        <v>2030</v>
      </c>
      <c r="C34" s="191">
        <v>19967</v>
      </c>
      <c r="D34" s="192">
        <f>C34/K34</f>
        <v>6.865900541239417E-2</v>
      </c>
      <c r="E34" s="191">
        <v>258165</v>
      </c>
      <c r="F34" s="192">
        <f>E34/K34</f>
        <v>0.88773236501681485</v>
      </c>
      <c r="G34" s="193">
        <v>5895</v>
      </c>
      <c r="H34" s="192">
        <f>G34/K34</f>
        <v>2.0270688481297323E-2</v>
      </c>
      <c r="I34" s="193">
        <v>6787</v>
      </c>
      <c r="J34" s="299">
        <f>I34/K34</f>
        <v>2.3337941089493629E-2</v>
      </c>
      <c r="K34" s="194">
        <f t="shared" si="0"/>
        <v>290814</v>
      </c>
      <c r="L34" s="98"/>
      <c r="M34" s="186"/>
      <c r="N34" s="71"/>
      <c r="W34" s="12"/>
      <c r="X34" s="12"/>
      <c r="Y34" s="12"/>
      <c r="Z34" s="12"/>
    </row>
    <row r="35" spans="1:26" x14ac:dyDescent="0.25">
      <c r="A35" s="189"/>
      <c r="B35" s="94"/>
      <c r="C35" s="100"/>
      <c r="D35" s="103"/>
      <c r="E35" s="100"/>
      <c r="F35" s="103"/>
      <c r="G35" s="99"/>
      <c r="H35" s="103"/>
      <c r="I35" s="99"/>
      <c r="J35" s="103"/>
      <c r="K35" s="102"/>
      <c r="L35" s="98"/>
      <c r="M35" s="186"/>
      <c r="W35" s="12"/>
      <c r="X35" s="12"/>
      <c r="Y35" s="12"/>
      <c r="Z35" s="12"/>
    </row>
    <row r="36" spans="1:26" x14ac:dyDescent="0.25">
      <c r="A36" s="189" t="s">
        <v>82</v>
      </c>
      <c r="B36" s="93">
        <v>2017</v>
      </c>
      <c r="C36" s="191">
        <v>9040</v>
      </c>
      <c r="D36" s="101">
        <f>C36/K36</f>
        <v>8.7340463561442663E-2</v>
      </c>
      <c r="E36" s="191">
        <v>90105</v>
      </c>
      <c r="F36" s="101">
        <f>E36/K36</f>
        <v>0.87055447668183528</v>
      </c>
      <c r="G36" s="191">
        <v>2544</v>
      </c>
      <c r="H36" s="101">
        <f>G36/K36</f>
        <v>2.4578997710211298E-2</v>
      </c>
      <c r="I36" s="99">
        <v>1814</v>
      </c>
      <c r="J36" s="101">
        <f>I36/K36</f>
        <v>1.7526062046510728E-2</v>
      </c>
      <c r="K36" s="102">
        <f t="shared" si="0"/>
        <v>103503</v>
      </c>
      <c r="L36" s="98"/>
      <c r="M36" s="186"/>
      <c r="W36" s="12"/>
      <c r="X36" s="12"/>
      <c r="Y36" s="12"/>
      <c r="Z36" s="12"/>
    </row>
    <row r="37" spans="1:26" x14ac:dyDescent="0.25">
      <c r="A37" s="189"/>
      <c r="B37" s="93">
        <v>2020</v>
      </c>
      <c r="C37" s="191">
        <v>8855</v>
      </c>
      <c r="D37" s="192">
        <f>C37/K37</f>
        <v>8.5651551497330336E-2</v>
      </c>
      <c r="E37" s="191">
        <v>90073</v>
      </c>
      <c r="F37" s="192">
        <f>E37/K37</f>
        <v>0.87124700147024681</v>
      </c>
      <c r="G37" s="193">
        <v>2495</v>
      </c>
      <c r="H37" s="192">
        <f>G37/K37</f>
        <v>2.4133328174572467E-2</v>
      </c>
      <c r="I37" s="193">
        <v>1961</v>
      </c>
      <c r="J37" s="192">
        <f>I37/K37</f>
        <v>1.8968118857850345E-2</v>
      </c>
      <c r="K37" s="194">
        <f t="shared" si="0"/>
        <v>103384</v>
      </c>
      <c r="L37" s="98"/>
      <c r="M37" s="186"/>
      <c r="W37" s="12"/>
      <c r="X37" s="12"/>
      <c r="Y37" s="12"/>
      <c r="Z37" s="12"/>
    </row>
    <row r="38" spans="1:26" x14ac:dyDescent="0.25">
      <c r="A38" s="189"/>
      <c r="B38" s="94">
        <v>2025</v>
      </c>
      <c r="C38" s="100">
        <v>8979</v>
      </c>
      <c r="D38" s="101">
        <f>C38/K38</f>
        <v>8.7529122759131633E-2</v>
      </c>
      <c r="E38" s="100">
        <v>88861</v>
      </c>
      <c r="F38" s="101">
        <f>E38/K38</f>
        <v>0.86623514617431741</v>
      </c>
      <c r="G38" s="99">
        <v>2404</v>
      </c>
      <c r="H38" s="101">
        <f>G38/K38</f>
        <v>2.3434682159812054E-2</v>
      </c>
      <c r="I38" s="99">
        <v>2339</v>
      </c>
      <c r="J38" s="101">
        <f>I38/K38</f>
        <v>2.2801048906738935E-2</v>
      </c>
      <c r="K38" s="102">
        <f t="shared" si="0"/>
        <v>102583</v>
      </c>
      <c r="L38" s="98"/>
      <c r="M38" s="186"/>
      <c r="W38" s="12"/>
      <c r="X38" s="12"/>
      <c r="Y38" s="12"/>
      <c r="Z38" s="12"/>
    </row>
    <row r="39" spans="1:26" x14ac:dyDescent="0.25">
      <c r="A39" s="189"/>
      <c r="B39" s="94">
        <v>2030</v>
      </c>
      <c r="C39" s="191">
        <v>9608</v>
      </c>
      <c r="D39" s="192">
        <f>C39/K39</f>
        <v>9.4251520502256228E-2</v>
      </c>
      <c r="E39" s="191">
        <v>86997</v>
      </c>
      <c r="F39" s="192">
        <f>E39/K39</f>
        <v>0.85341377280753383</v>
      </c>
      <c r="G39" s="193">
        <v>2464</v>
      </c>
      <c r="H39" s="192">
        <f>G39/K39</f>
        <v>2.4171081028055718E-2</v>
      </c>
      <c r="I39" s="193">
        <v>2871</v>
      </c>
      <c r="J39" s="192">
        <f>I39/K39</f>
        <v>2.8163625662154208E-2</v>
      </c>
      <c r="K39" s="194">
        <f t="shared" si="0"/>
        <v>101940</v>
      </c>
      <c r="L39" s="98"/>
      <c r="M39" s="186"/>
      <c r="W39" s="12"/>
      <c r="X39" s="12"/>
      <c r="Y39" s="12"/>
      <c r="Z39" s="12"/>
    </row>
    <row r="40" spans="1:26" x14ac:dyDescent="0.25">
      <c r="A40" s="189"/>
      <c r="B40" s="94"/>
      <c r="C40" s="100"/>
      <c r="D40" s="103"/>
      <c r="E40" s="100"/>
      <c r="F40" s="103"/>
      <c r="G40" s="99"/>
      <c r="H40" s="103"/>
      <c r="I40" s="99"/>
      <c r="J40" s="103"/>
      <c r="K40" s="102"/>
      <c r="L40" s="98"/>
      <c r="M40" s="186"/>
      <c r="W40" s="12"/>
      <c r="X40" s="12"/>
      <c r="Y40" s="12"/>
      <c r="Z40" s="12"/>
    </row>
    <row r="41" spans="1:26" x14ac:dyDescent="0.25">
      <c r="A41" s="189" t="s">
        <v>83</v>
      </c>
      <c r="B41" s="93">
        <v>2017</v>
      </c>
      <c r="C41" s="191">
        <v>15849</v>
      </c>
      <c r="D41" s="101">
        <f>C41/K41</f>
        <v>0.12534799114204365</v>
      </c>
      <c r="E41" s="100">
        <v>103688</v>
      </c>
      <c r="F41" s="101">
        <f>E41/K41</f>
        <v>0.82005694400506168</v>
      </c>
      <c r="G41" s="447">
        <v>3511</v>
      </c>
      <c r="H41" s="101">
        <f>G41/K41</f>
        <v>2.7768111357165455E-2</v>
      </c>
      <c r="I41" s="448">
        <v>3392</v>
      </c>
      <c r="J41" s="101">
        <f>I41/K41</f>
        <v>2.6826953495729201E-2</v>
      </c>
      <c r="K41" s="102">
        <f t="shared" si="0"/>
        <v>126440</v>
      </c>
      <c r="L41" s="98"/>
      <c r="M41" s="186"/>
      <c r="W41" s="12"/>
      <c r="X41" s="12"/>
      <c r="Y41" s="12"/>
      <c r="Z41" s="12"/>
    </row>
    <row r="42" spans="1:26" x14ac:dyDescent="0.25">
      <c r="A42" s="189"/>
      <c r="B42" s="93">
        <v>2020</v>
      </c>
      <c r="C42" s="191">
        <v>14680</v>
      </c>
      <c r="D42" s="192">
        <f>C42/K42</f>
        <v>0.11334857001667799</v>
      </c>
      <c r="E42" s="447">
        <v>107935</v>
      </c>
      <c r="F42" s="192">
        <f>E42/K42</f>
        <v>0.83339767743529558</v>
      </c>
      <c r="G42" s="193">
        <v>3597</v>
      </c>
      <c r="H42" s="192">
        <f>G42/K42</f>
        <v>2.7773488170980295E-2</v>
      </c>
      <c r="I42" s="193">
        <v>3300</v>
      </c>
      <c r="J42" s="192">
        <f>I42/K42</f>
        <v>2.5480264377046143E-2</v>
      </c>
      <c r="K42" s="194">
        <f t="shared" si="0"/>
        <v>129512</v>
      </c>
      <c r="L42" s="98"/>
      <c r="M42" s="186"/>
      <c r="W42" s="12"/>
      <c r="X42" s="12"/>
      <c r="Y42" s="12"/>
      <c r="Z42" s="12"/>
    </row>
    <row r="43" spans="1:26" x14ac:dyDescent="0.25">
      <c r="A43" s="189"/>
      <c r="B43" s="94">
        <v>2025</v>
      </c>
      <c r="C43" s="100">
        <v>12157</v>
      </c>
      <c r="D43" s="101">
        <f>C43/K43</f>
        <v>7.813885925107017E-2</v>
      </c>
      <c r="E43" s="100">
        <v>136759</v>
      </c>
      <c r="F43" s="101">
        <f>E43/K43</f>
        <v>0.87901556735354991</v>
      </c>
      <c r="G43" s="99">
        <v>3504</v>
      </c>
      <c r="H43" s="101">
        <f>G43/K43</f>
        <v>2.2521885565168206E-2</v>
      </c>
      <c r="I43" s="99">
        <v>3162</v>
      </c>
      <c r="J43" s="101">
        <f>I43/K43</f>
        <v>2.0323687830211722E-2</v>
      </c>
      <c r="K43" s="102">
        <f t="shared" si="0"/>
        <v>155582</v>
      </c>
      <c r="L43" s="98"/>
      <c r="M43" s="186"/>
      <c r="W43" s="12"/>
      <c r="X43" s="12"/>
      <c r="Y43" s="12"/>
      <c r="Z43" s="12"/>
    </row>
    <row r="44" spans="1:26" ht="15.75" thickBot="1" x14ac:dyDescent="0.3">
      <c r="A44" s="190"/>
      <c r="B44" s="95">
        <v>2030</v>
      </c>
      <c r="C44" s="195">
        <v>11509</v>
      </c>
      <c r="D44" s="196">
        <f>C44/K44</f>
        <v>7.4126315518285218E-2</v>
      </c>
      <c r="E44" s="195">
        <v>136943</v>
      </c>
      <c r="F44" s="196">
        <f>E44/K44</f>
        <v>0.8820123404310134</v>
      </c>
      <c r="G44" s="197">
        <v>3368</v>
      </c>
      <c r="H44" s="196">
        <f>G44/K44</f>
        <v>2.1692365163401218E-2</v>
      </c>
      <c r="I44" s="197">
        <v>3442</v>
      </c>
      <c r="J44" s="196">
        <f>I44/K44</f>
        <v>2.2168978887300177E-2</v>
      </c>
      <c r="K44" s="311">
        <f t="shared" si="0"/>
        <v>155262</v>
      </c>
      <c r="L44" s="98"/>
      <c r="M44" s="186"/>
      <c r="W44" s="12"/>
      <c r="X44" s="12"/>
      <c r="Y44" s="12"/>
      <c r="Z44" s="12"/>
    </row>
    <row r="46" spans="1:26" x14ac:dyDescent="0.25">
      <c r="A46" s="12" t="s">
        <v>84</v>
      </c>
    </row>
    <row r="47" spans="1:26" x14ac:dyDescent="0.25">
      <c r="A47" s="12" t="s">
        <v>127</v>
      </c>
      <c r="J47" s="14"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xr:uid="{00000000-0004-0000-0300-000000000000}"/>
  </hyperlinks>
  <pageMargins left="0.7" right="0.7" top="0.75" bottom="0.75" header="0.3" footer="0.3"/>
  <pageSetup scale="7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53"/>
  <sheetViews>
    <sheetView zoomScaleNormal="100" zoomScaleSheetLayoutView="100" workbookViewId="0">
      <selection activeCell="B30" sqref="B30"/>
    </sheetView>
  </sheetViews>
  <sheetFormatPr defaultColWidth="9.140625" defaultRowHeight="14.25" x14ac:dyDescent="0.2"/>
  <cols>
    <col min="1" max="1" width="9.140625" style="1"/>
    <col min="2" max="2" width="6.7109375" style="12" customWidth="1"/>
    <col min="3" max="3" width="67" style="12" customWidth="1"/>
    <col min="4" max="9" width="12.28515625" style="12" customWidth="1"/>
    <col min="10" max="10" width="9.140625" style="12"/>
    <col min="11" max="16384" width="9.140625" style="1"/>
  </cols>
  <sheetData>
    <row r="1" spans="1:10" ht="15" customHeight="1" x14ac:dyDescent="0.2">
      <c r="A1" s="617" t="s">
        <v>28</v>
      </c>
      <c r="B1" s="617"/>
      <c r="C1" s="617"/>
      <c r="D1" s="617"/>
      <c r="E1" s="617"/>
      <c r="F1" s="617"/>
      <c r="G1" s="1"/>
      <c r="H1" s="1"/>
      <c r="J1" s="1"/>
    </row>
    <row r="2" spans="1:10" ht="15" customHeight="1" x14ac:dyDescent="0.2">
      <c r="A2" s="618"/>
      <c r="B2" s="618"/>
      <c r="C2" s="618"/>
      <c r="D2" s="618"/>
      <c r="E2" s="618"/>
      <c r="F2" s="618"/>
      <c r="G2" s="1"/>
      <c r="H2" s="1"/>
      <c r="J2" s="1"/>
    </row>
    <row r="3" spans="1:10" ht="15" customHeight="1" x14ac:dyDescent="0.2">
      <c r="A3" s="617" t="s">
        <v>111</v>
      </c>
      <c r="B3" s="617"/>
      <c r="C3" s="617"/>
      <c r="D3" s="617"/>
      <c r="E3" s="617"/>
      <c r="F3" s="617"/>
      <c r="G3" s="1"/>
      <c r="H3" s="1"/>
      <c r="J3" s="1"/>
    </row>
    <row r="4" spans="1:10" ht="15" customHeight="1" x14ac:dyDescent="0.2">
      <c r="A4" s="619" t="s">
        <v>180</v>
      </c>
      <c r="B4" s="619"/>
      <c r="C4" s="619"/>
      <c r="D4" s="619"/>
      <c r="E4" s="619"/>
      <c r="F4" s="619"/>
      <c r="G4" s="1"/>
      <c r="H4" s="1"/>
      <c r="J4" s="1"/>
    </row>
    <row r="5" spans="1:10" x14ac:dyDescent="0.2">
      <c r="A5" s="619"/>
      <c r="B5" s="619"/>
      <c r="C5" s="619"/>
      <c r="D5" s="619"/>
      <c r="E5" s="619"/>
      <c r="F5" s="619"/>
      <c r="G5" s="1"/>
      <c r="H5" s="1"/>
      <c r="J5" s="1"/>
    </row>
    <row r="6" spans="1:10" x14ac:dyDescent="0.2">
      <c r="A6" s="619"/>
      <c r="B6" s="619"/>
      <c r="C6" s="619"/>
      <c r="D6" s="619"/>
      <c r="E6" s="619"/>
      <c r="F6" s="619"/>
      <c r="G6" s="1"/>
      <c r="H6" s="1"/>
      <c r="J6" s="1"/>
    </row>
    <row r="7" spans="1:10" x14ac:dyDescent="0.2">
      <c r="A7" s="619"/>
      <c r="B7" s="619"/>
      <c r="C7" s="619"/>
      <c r="D7" s="619"/>
      <c r="E7" s="619"/>
      <c r="F7" s="619"/>
      <c r="G7" s="1"/>
      <c r="H7" s="1"/>
      <c r="J7" s="1"/>
    </row>
    <row r="8" spans="1:10" x14ac:dyDescent="0.2">
      <c r="A8" s="619"/>
      <c r="B8" s="619"/>
      <c r="C8" s="619"/>
      <c r="D8" s="619"/>
      <c r="E8" s="619"/>
      <c r="F8" s="619"/>
      <c r="J8" s="1"/>
    </row>
    <row r="9" spans="1:10" x14ac:dyDescent="0.2">
      <c r="G9" s="1"/>
      <c r="H9" s="1"/>
      <c r="I9" s="1"/>
      <c r="J9" s="1"/>
    </row>
    <row r="10" spans="1:10" x14ac:dyDescent="0.2">
      <c r="F10" s="1"/>
      <c r="G10" s="1"/>
      <c r="H10" s="1"/>
      <c r="I10" s="1"/>
      <c r="J10" s="1"/>
    </row>
    <row r="11" spans="1:10" ht="75" customHeight="1" x14ac:dyDescent="0.2">
      <c r="A11" s="12"/>
      <c r="B11" s="620" t="s">
        <v>187</v>
      </c>
      <c r="C11" s="621"/>
      <c r="D11" s="621"/>
      <c r="E11" s="622"/>
      <c r="F11" s="1"/>
      <c r="G11" s="1"/>
      <c r="H11" s="1"/>
      <c r="I11" s="1"/>
      <c r="J11" s="1"/>
    </row>
    <row r="12" spans="1:10" x14ac:dyDescent="0.2">
      <c r="A12" s="12"/>
      <c r="B12" s="623"/>
      <c r="C12" s="624"/>
      <c r="D12" s="335"/>
      <c r="E12" s="526" t="s">
        <v>55</v>
      </c>
      <c r="F12" s="1"/>
      <c r="G12" s="1"/>
      <c r="H12" s="1"/>
      <c r="I12" s="1"/>
      <c r="J12" s="1"/>
    </row>
    <row r="13" spans="1:10" ht="25.5" x14ac:dyDescent="0.2">
      <c r="A13" s="12"/>
      <c r="B13" s="625"/>
      <c r="C13" s="626"/>
      <c r="D13" s="336" t="s">
        <v>11</v>
      </c>
      <c r="E13" s="527" t="s">
        <v>54</v>
      </c>
      <c r="G13" s="1"/>
      <c r="H13" s="1"/>
      <c r="I13" s="1"/>
      <c r="J13" s="1"/>
    </row>
    <row r="14" spans="1:10" x14ac:dyDescent="0.2">
      <c r="A14" s="12"/>
      <c r="B14" s="610">
        <v>2016</v>
      </c>
      <c r="C14" s="337" t="s">
        <v>56</v>
      </c>
      <c r="D14" s="73">
        <v>1721152</v>
      </c>
      <c r="E14" s="74">
        <v>52181</v>
      </c>
      <c r="G14" s="1"/>
      <c r="H14" s="1"/>
      <c r="I14" s="1"/>
      <c r="J14" s="1"/>
    </row>
    <row r="15" spans="1:10" x14ac:dyDescent="0.2">
      <c r="A15" s="12"/>
      <c r="B15" s="610"/>
      <c r="C15" s="72" t="s">
        <v>57</v>
      </c>
      <c r="D15" s="75">
        <v>4069422</v>
      </c>
      <c r="E15" s="76">
        <v>125056</v>
      </c>
      <c r="G15" s="1"/>
      <c r="H15" s="1"/>
      <c r="I15" s="1"/>
      <c r="J15" s="1"/>
    </row>
    <row r="16" spans="1:10" x14ac:dyDescent="0.2">
      <c r="A16" s="12"/>
      <c r="B16" s="610"/>
      <c r="C16" s="72" t="s">
        <v>68</v>
      </c>
      <c r="D16" s="77">
        <v>0.42299999999999999</v>
      </c>
      <c r="E16" s="77">
        <v>0.41699999999999998</v>
      </c>
      <c r="G16" s="1"/>
      <c r="H16" s="1"/>
      <c r="I16" s="1"/>
      <c r="J16" s="1"/>
    </row>
    <row r="17" spans="1:10" s="12" customFormat="1" ht="15" thickBot="1" x14ac:dyDescent="0.25">
      <c r="B17" s="610"/>
      <c r="C17" s="78"/>
      <c r="D17" s="79"/>
      <c r="E17" s="79"/>
      <c r="G17" s="1"/>
      <c r="H17" s="1"/>
      <c r="I17" s="1"/>
      <c r="J17" s="1"/>
    </row>
    <row r="18" spans="1:10" s="12" customFormat="1" x14ac:dyDescent="0.2">
      <c r="B18" s="611">
        <v>2020</v>
      </c>
      <c r="C18" s="338" t="s">
        <v>133</v>
      </c>
      <c r="D18" s="339">
        <v>1897087.4171666331</v>
      </c>
      <c r="E18" s="340">
        <v>55490.498137933144</v>
      </c>
      <c r="G18" s="1"/>
      <c r="H18" s="1"/>
      <c r="I18" s="1"/>
      <c r="J18" s="1"/>
    </row>
    <row r="19" spans="1:10" s="12" customFormat="1" x14ac:dyDescent="0.2">
      <c r="B19" s="612"/>
      <c r="C19" s="80" t="s">
        <v>87</v>
      </c>
      <c r="D19" s="81">
        <v>3976856</v>
      </c>
      <c r="E19" s="341">
        <v>142837</v>
      </c>
      <c r="G19" s="1"/>
      <c r="H19" s="1"/>
      <c r="I19" s="1"/>
      <c r="J19" s="1"/>
    </row>
    <row r="20" spans="1:10" s="12" customFormat="1" x14ac:dyDescent="0.2">
      <c r="B20" s="612"/>
      <c r="C20" s="80" t="s">
        <v>188</v>
      </c>
      <c r="D20" s="82">
        <v>0.47703196121927299</v>
      </c>
      <c r="E20" s="342">
        <v>0.38848826381072932</v>
      </c>
      <c r="G20" s="1"/>
      <c r="H20" s="1"/>
      <c r="I20" s="1"/>
      <c r="J20" s="1"/>
    </row>
    <row r="21" spans="1:10" s="12" customFormat="1" x14ac:dyDescent="0.2">
      <c r="B21" s="613"/>
      <c r="C21" s="83"/>
      <c r="D21" s="82"/>
      <c r="E21" s="342"/>
      <c r="G21" s="1"/>
      <c r="H21" s="1"/>
      <c r="I21" s="1"/>
      <c r="J21" s="1"/>
    </row>
    <row r="22" spans="1:10" s="12" customFormat="1" x14ac:dyDescent="0.2">
      <c r="B22" s="614">
        <v>2025</v>
      </c>
      <c r="C22" s="84" t="s">
        <v>134</v>
      </c>
      <c r="D22" s="81">
        <v>2262464.9595403941</v>
      </c>
      <c r="E22" s="341">
        <v>66991.002034615318</v>
      </c>
      <c r="G22" s="1"/>
      <c r="H22" s="1"/>
      <c r="I22" s="1"/>
      <c r="J22" s="1"/>
    </row>
    <row r="23" spans="1:10" s="12" customFormat="1" x14ac:dyDescent="0.2">
      <c r="B23" s="612"/>
      <c r="C23" s="80" t="s">
        <v>87</v>
      </c>
      <c r="D23" s="81">
        <v>4225965</v>
      </c>
      <c r="E23" s="341">
        <v>155582</v>
      </c>
      <c r="G23" s="1"/>
      <c r="H23" s="1"/>
      <c r="I23" s="1"/>
      <c r="J23" s="1"/>
    </row>
    <row r="24" spans="1:10" s="12" customFormat="1" x14ac:dyDescent="0.2">
      <c r="B24" s="612"/>
      <c r="C24" s="80" t="s">
        <v>188</v>
      </c>
      <c r="D24" s="82">
        <v>0.53537238466016501</v>
      </c>
      <c r="E24" s="342">
        <v>0.43058324249987351</v>
      </c>
      <c r="G24" s="1"/>
      <c r="H24" s="1"/>
      <c r="I24" s="1"/>
      <c r="J24" s="1"/>
    </row>
    <row r="25" spans="1:10" s="12" customFormat="1" x14ac:dyDescent="0.2">
      <c r="B25" s="613"/>
      <c r="C25" s="80"/>
      <c r="D25" s="82"/>
      <c r="E25" s="342"/>
      <c r="G25" s="1"/>
      <c r="H25" s="1"/>
      <c r="I25" s="1"/>
      <c r="J25" s="1"/>
    </row>
    <row r="26" spans="1:10" s="12" customFormat="1" x14ac:dyDescent="0.2">
      <c r="B26" s="615">
        <v>2030</v>
      </c>
      <c r="C26" s="80" t="s">
        <v>88</v>
      </c>
      <c r="D26" s="81">
        <v>2690822.1421688553</v>
      </c>
      <c r="E26" s="341">
        <v>79703.093924099579</v>
      </c>
      <c r="G26" s="1"/>
      <c r="H26" s="1"/>
      <c r="I26" s="1"/>
      <c r="J26" s="1"/>
    </row>
    <row r="27" spans="1:10" s="12" customFormat="1" x14ac:dyDescent="0.2">
      <c r="B27" s="615"/>
      <c r="C27" s="80" t="s">
        <v>87</v>
      </c>
      <c r="D27" s="85">
        <v>4484352</v>
      </c>
      <c r="E27" s="341">
        <v>155262</v>
      </c>
      <c r="G27" s="1"/>
      <c r="H27" s="1"/>
      <c r="I27" s="1"/>
      <c r="J27" s="1"/>
    </row>
    <row r="28" spans="1:10" s="12" customFormat="1" ht="15" thickBot="1" x14ac:dyDescent="0.25">
      <c r="B28" s="616"/>
      <c r="C28" s="343" t="s">
        <v>188</v>
      </c>
      <c r="D28" s="344">
        <v>0.600047039609927</v>
      </c>
      <c r="E28" s="345">
        <v>0.51334578920856089</v>
      </c>
      <c r="G28" s="1"/>
      <c r="H28" s="1"/>
      <c r="I28" s="1"/>
      <c r="J28" s="1"/>
    </row>
    <row r="29" spans="1:10" s="12" customFormat="1" x14ac:dyDescent="0.2">
      <c r="A29" s="1"/>
      <c r="C29" s="70"/>
    </row>
    <row r="52" spans="3:9" s="12" customFormat="1" ht="12.75" x14ac:dyDescent="0.2">
      <c r="C52" s="12" t="s">
        <v>96</v>
      </c>
      <c r="I52" s="14" t="s">
        <v>31</v>
      </c>
    </row>
    <row r="53" spans="3:9" s="12" customFormat="1" ht="15" x14ac:dyDescent="0.25">
      <c r="C53" s="449" t="s">
        <v>339</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xr:uid="{00000000-0004-0000-0400-000000000000}"/>
    <hyperlink ref="C53" r:id="rId1" xr:uid="{00000000-0004-0000-0400-000001000000}"/>
  </hyperlinks>
  <pageMargins left="0.25" right="0.25" top="0.75" bottom="0.75" header="0.3" footer="0.3"/>
  <pageSetup scale="63"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70"/>
  <sheetViews>
    <sheetView zoomScaleNormal="100" zoomScaleSheetLayoutView="100" workbookViewId="0">
      <selection activeCell="A46" sqref="A46:K46"/>
    </sheetView>
  </sheetViews>
  <sheetFormatPr defaultColWidth="9.140625" defaultRowHeight="12.75" x14ac:dyDescent="0.2"/>
  <cols>
    <col min="1" max="1" width="40" style="12" customWidth="1"/>
    <col min="2" max="8" width="11.5703125" style="12" customWidth="1"/>
    <col min="9" max="9" width="4.28515625" style="12" customWidth="1"/>
    <col min="10" max="10" width="15.7109375" style="12" customWidth="1"/>
    <col min="11" max="11" width="4.28515625" style="12" customWidth="1"/>
    <col min="12" max="13" width="11.28515625" style="12" customWidth="1"/>
    <col min="14" max="14" width="11.28515625" style="19" customWidth="1"/>
    <col min="15" max="16384" width="9.140625" style="19"/>
  </cols>
  <sheetData>
    <row r="1" spans="1:14" ht="15" customHeight="1" x14ac:dyDescent="0.2">
      <c r="A1" s="596" t="s">
        <v>28</v>
      </c>
      <c r="B1" s="597"/>
      <c r="C1" s="597"/>
      <c r="D1" s="597"/>
      <c r="E1" s="597"/>
      <c r="F1" s="597"/>
      <c r="G1" s="597"/>
      <c r="H1" s="597"/>
      <c r="I1" s="597"/>
      <c r="J1" s="597"/>
      <c r="K1" s="597"/>
      <c r="L1" s="597"/>
      <c r="M1" s="597"/>
      <c r="N1" s="597"/>
    </row>
    <row r="2" spans="1:14" ht="15" customHeight="1" x14ac:dyDescent="0.2">
      <c r="A2" s="645"/>
      <c r="B2" s="646"/>
      <c r="C2" s="646"/>
      <c r="D2" s="646"/>
      <c r="E2" s="646"/>
      <c r="F2" s="646"/>
      <c r="G2" s="646"/>
      <c r="H2" s="646"/>
      <c r="I2" s="646"/>
      <c r="J2" s="646"/>
      <c r="K2" s="646"/>
      <c r="L2" s="646"/>
      <c r="M2" s="646"/>
      <c r="N2" s="646"/>
    </row>
    <row r="3" spans="1:14" ht="28.5" customHeight="1" x14ac:dyDescent="0.2">
      <c r="A3" s="596" t="s">
        <v>144</v>
      </c>
      <c r="B3" s="597"/>
      <c r="C3" s="597"/>
      <c r="D3" s="597"/>
      <c r="E3" s="597"/>
      <c r="F3" s="597"/>
      <c r="G3" s="597"/>
      <c r="H3" s="597"/>
      <c r="I3" s="597"/>
      <c r="J3" s="597"/>
      <c r="K3" s="597"/>
      <c r="L3" s="597"/>
      <c r="M3" s="597"/>
      <c r="N3" s="597"/>
    </row>
    <row r="4" spans="1:14" ht="15" customHeight="1" x14ac:dyDescent="0.2">
      <c r="A4" s="542" t="s">
        <v>364</v>
      </c>
      <c r="B4" s="543"/>
      <c r="C4" s="543"/>
      <c r="D4" s="543"/>
      <c r="E4" s="543"/>
      <c r="F4" s="543"/>
      <c r="G4" s="543"/>
      <c r="H4" s="543"/>
      <c r="I4" s="543"/>
      <c r="J4" s="543"/>
      <c r="K4" s="543"/>
      <c r="L4" s="543"/>
      <c r="M4" s="543"/>
      <c r="N4" s="543"/>
    </row>
    <row r="5" spans="1:14" x14ac:dyDescent="0.2">
      <c r="A5" s="542"/>
      <c r="B5" s="543"/>
      <c r="C5" s="543"/>
      <c r="D5" s="543"/>
      <c r="E5" s="543"/>
      <c r="F5" s="543"/>
      <c r="G5" s="543"/>
      <c r="H5" s="543"/>
      <c r="I5" s="543"/>
      <c r="J5" s="543"/>
      <c r="K5" s="543"/>
      <c r="L5" s="543"/>
      <c r="M5" s="543"/>
      <c r="N5" s="543"/>
    </row>
    <row r="6" spans="1:14" x14ac:dyDescent="0.2">
      <c r="A6" s="542"/>
      <c r="B6" s="543"/>
      <c r="C6" s="543"/>
      <c r="D6" s="543"/>
      <c r="E6" s="543"/>
      <c r="F6" s="543"/>
      <c r="G6" s="543"/>
      <c r="H6" s="543"/>
      <c r="I6" s="543"/>
      <c r="J6" s="543"/>
      <c r="K6" s="543"/>
      <c r="L6" s="543"/>
      <c r="M6" s="543"/>
      <c r="N6" s="543"/>
    </row>
    <row r="7" spans="1:14" x14ac:dyDescent="0.2">
      <c r="A7" s="542"/>
      <c r="B7" s="543"/>
      <c r="C7" s="543"/>
      <c r="D7" s="543"/>
      <c r="E7" s="543"/>
      <c r="F7" s="543"/>
      <c r="G7" s="543"/>
      <c r="H7" s="543"/>
      <c r="I7" s="543"/>
      <c r="J7" s="543"/>
      <c r="K7" s="543"/>
      <c r="L7" s="543"/>
      <c r="M7" s="543"/>
      <c r="N7" s="543"/>
    </row>
    <row r="8" spans="1:14" ht="51.75" customHeight="1" x14ac:dyDescent="0.2">
      <c r="A8" s="542"/>
      <c r="B8" s="543"/>
      <c r="C8" s="543"/>
      <c r="D8" s="543"/>
      <c r="E8" s="543"/>
      <c r="F8" s="543"/>
      <c r="G8" s="543"/>
      <c r="H8" s="543"/>
      <c r="I8" s="543"/>
      <c r="J8" s="543"/>
      <c r="K8" s="543"/>
      <c r="L8" s="543"/>
      <c r="M8" s="543"/>
      <c r="N8" s="543"/>
    </row>
    <row r="9" spans="1:14" x14ac:dyDescent="0.2">
      <c r="A9" s="91"/>
      <c r="B9" s="91"/>
      <c r="C9" s="91"/>
      <c r="D9" s="91"/>
      <c r="E9" s="91"/>
      <c r="F9" s="91"/>
      <c r="G9" s="91"/>
      <c r="H9" s="91"/>
      <c r="I9" s="91"/>
      <c r="L9" s="98"/>
    </row>
    <row r="10" spans="1:14" x14ac:dyDescent="0.2">
      <c r="A10" s="636" t="s">
        <v>145</v>
      </c>
      <c r="B10" s="637"/>
      <c r="C10" s="637"/>
      <c r="D10" s="637"/>
      <c r="E10" s="638"/>
      <c r="F10" s="91"/>
      <c r="G10" s="91"/>
      <c r="H10" s="91"/>
      <c r="I10" s="91"/>
      <c r="L10" s="98"/>
    </row>
    <row r="11" spans="1:14" x14ac:dyDescent="0.2">
      <c r="A11" s="639" t="s">
        <v>92</v>
      </c>
      <c r="B11" s="640"/>
      <c r="C11" s="640"/>
      <c r="D11" s="640"/>
      <c r="E11" s="641"/>
      <c r="F11" s="91"/>
      <c r="G11" s="91"/>
      <c r="H11" s="91"/>
      <c r="I11" s="91"/>
      <c r="L11" s="98"/>
    </row>
    <row r="12" spans="1:14" ht="13.5" thickBot="1" x14ac:dyDescent="0.25">
      <c r="A12" s="642"/>
      <c r="B12" s="643"/>
      <c r="C12" s="643"/>
      <c r="D12" s="643"/>
      <c r="E12" s="644"/>
      <c r="F12" s="91"/>
      <c r="G12" s="91"/>
      <c r="H12" s="91"/>
      <c r="I12" s="91"/>
      <c r="L12" s="98"/>
    </row>
    <row r="13" spans="1:14" ht="13.5" thickTop="1" x14ac:dyDescent="0.2">
      <c r="A13" s="104"/>
      <c r="B13" s="105">
        <v>2017</v>
      </c>
      <c r="C13" s="229">
        <v>2020</v>
      </c>
      <c r="D13" s="230">
        <v>2025</v>
      </c>
      <c r="E13" s="231">
        <v>2030</v>
      </c>
      <c r="F13" s="91"/>
      <c r="G13" s="91"/>
      <c r="H13" s="91"/>
      <c r="I13" s="91"/>
      <c r="J13" s="91"/>
      <c r="L13" s="98"/>
    </row>
    <row r="14" spans="1:14" ht="16.5" customHeight="1" x14ac:dyDescent="0.2">
      <c r="A14" s="110" t="s">
        <v>154</v>
      </c>
      <c r="B14" s="106">
        <f>B56</f>
        <v>9416</v>
      </c>
      <c r="C14" s="232">
        <v>13159</v>
      </c>
      <c r="D14" s="107">
        <v>16360</v>
      </c>
      <c r="E14" s="233">
        <v>19778</v>
      </c>
      <c r="F14" s="91"/>
      <c r="G14" s="91"/>
      <c r="H14" s="91"/>
      <c r="I14" s="91"/>
      <c r="J14" s="91"/>
    </row>
    <row r="15" spans="1:14" ht="16.5" customHeight="1" x14ac:dyDescent="0.2">
      <c r="A15" s="110" t="s">
        <v>135</v>
      </c>
      <c r="B15" s="106">
        <v>333920</v>
      </c>
      <c r="C15" s="232">
        <v>376000</v>
      </c>
      <c r="D15" s="107">
        <v>455000</v>
      </c>
      <c r="E15" s="233">
        <v>550000</v>
      </c>
      <c r="F15" s="91"/>
      <c r="G15" s="91"/>
      <c r="H15" s="91"/>
      <c r="I15" s="91"/>
      <c r="J15" s="91"/>
    </row>
    <row r="16" spans="1:14" ht="16.5" customHeight="1" x14ac:dyDescent="0.2">
      <c r="A16" s="218" t="s">
        <v>121</v>
      </c>
      <c r="B16" s="106">
        <v>111344</v>
      </c>
      <c r="C16" s="232">
        <v>138000</v>
      </c>
      <c r="D16" s="107">
        <v>198000</v>
      </c>
      <c r="E16" s="233">
        <v>285000</v>
      </c>
      <c r="F16" s="91"/>
      <c r="G16" s="91"/>
      <c r="H16" s="91"/>
      <c r="I16" s="91"/>
      <c r="J16" s="91"/>
    </row>
    <row r="17" spans="1:14" ht="16.5" customHeight="1" x14ac:dyDescent="0.2">
      <c r="A17" s="218" t="s">
        <v>122</v>
      </c>
      <c r="B17" s="106">
        <v>41027</v>
      </c>
      <c r="C17" s="232">
        <v>48000</v>
      </c>
      <c r="D17" s="107">
        <v>59000</v>
      </c>
      <c r="E17" s="233">
        <v>76000</v>
      </c>
      <c r="F17" s="91"/>
      <c r="G17" s="91"/>
      <c r="H17" s="91"/>
      <c r="I17" s="91"/>
      <c r="J17" s="91"/>
    </row>
    <row r="18" spans="1:14" ht="16.5" customHeight="1" x14ac:dyDescent="0.2">
      <c r="A18" s="218" t="s">
        <v>124</v>
      </c>
      <c r="B18" s="106">
        <v>141564</v>
      </c>
      <c r="C18" s="232">
        <v>168000</v>
      </c>
      <c r="D18" s="107">
        <v>215000</v>
      </c>
      <c r="E18" s="233">
        <v>275000</v>
      </c>
      <c r="F18" s="91"/>
      <c r="G18" s="91"/>
      <c r="H18" s="91"/>
      <c r="I18" s="91"/>
      <c r="J18" s="91"/>
      <c r="N18" s="12"/>
    </row>
    <row r="19" spans="1:14" ht="16.5" customHeight="1" thickBot="1" x14ac:dyDescent="0.25">
      <c r="A19" s="218" t="s">
        <v>123</v>
      </c>
      <c r="B19" s="106">
        <v>124177</v>
      </c>
      <c r="C19" s="234">
        <v>146000</v>
      </c>
      <c r="D19" s="235">
        <v>190000</v>
      </c>
      <c r="E19" s="236">
        <v>246000</v>
      </c>
      <c r="F19" s="91"/>
      <c r="G19" s="91"/>
      <c r="H19" s="91"/>
      <c r="I19" s="91"/>
      <c r="J19" s="91"/>
      <c r="N19" s="12"/>
    </row>
    <row r="20" spans="1:14" ht="13.5" thickTop="1" x14ac:dyDescent="0.2">
      <c r="C20" s="115"/>
      <c r="D20" s="115"/>
      <c r="N20" s="12"/>
    </row>
    <row r="21" spans="1:14" ht="15" customHeight="1" x14ac:dyDescent="0.2">
      <c r="A21" s="630" t="s">
        <v>347</v>
      </c>
      <c r="B21" s="631"/>
      <c r="C21" s="631"/>
      <c r="D21" s="631"/>
      <c r="E21" s="631"/>
      <c r="F21" s="631"/>
      <c r="G21" s="631"/>
      <c r="H21" s="632"/>
      <c r="I21" s="116"/>
      <c r="J21" s="116"/>
      <c r="L21" s="630" t="s">
        <v>365</v>
      </c>
      <c r="M21" s="631"/>
      <c r="N21" s="632"/>
    </row>
    <row r="22" spans="1:14" ht="12.75" customHeight="1" thickBot="1" x14ac:dyDescent="0.25">
      <c r="A22" s="633"/>
      <c r="B22" s="634"/>
      <c r="C22" s="634"/>
      <c r="D22" s="634"/>
      <c r="E22" s="634"/>
      <c r="F22" s="634"/>
      <c r="G22" s="634"/>
      <c r="H22" s="635"/>
      <c r="I22" s="116"/>
      <c r="J22" s="116"/>
      <c r="L22" s="633"/>
      <c r="M22" s="634"/>
      <c r="N22" s="635"/>
    </row>
    <row r="23" spans="1:14" ht="29.25" customHeight="1" thickTop="1" x14ac:dyDescent="0.2">
      <c r="A23" s="307" t="s">
        <v>64</v>
      </c>
      <c r="B23" s="275" t="s">
        <v>15</v>
      </c>
      <c r="C23" s="275" t="s">
        <v>61</v>
      </c>
      <c r="D23" s="275" t="s">
        <v>5</v>
      </c>
      <c r="E23" s="276" t="s">
        <v>4</v>
      </c>
      <c r="F23" s="275" t="s">
        <v>16</v>
      </c>
      <c r="G23" s="275" t="s">
        <v>62</v>
      </c>
      <c r="H23" s="277" t="s">
        <v>2</v>
      </c>
      <c r="I23" s="201"/>
      <c r="J23" s="202" t="s">
        <v>100</v>
      </c>
      <c r="L23" s="229">
        <v>2020</v>
      </c>
      <c r="M23" s="230">
        <v>2025</v>
      </c>
      <c r="N23" s="231">
        <v>2030</v>
      </c>
    </row>
    <row r="24" spans="1:14" ht="15" customHeight="1" x14ac:dyDescent="0.25">
      <c r="A24" s="259" t="s">
        <v>162</v>
      </c>
      <c r="B24" s="452">
        <v>4503</v>
      </c>
      <c r="C24" s="312">
        <v>336</v>
      </c>
      <c r="D24" s="312">
        <v>3783</v>
      </c>
      <c r="E24" s="312">
        <v>126</v>
      </c>
      <c r="F24" s="312">
        <v>258</v>
      </c>
      <c r="G24" s="312">
        <v>1907</v>
      </c>
      <c r="H24" s="453">
        <v>2596</v>
      </c>
      <c r="I24" s="118"/>
      <c r="J24" s="498">
        <v>2785</v>
      </c>
      <c r="L24" s="520">
        <v>5000</v>
      </c>
      <c r="M24" s="521">
        <v>5500</v>
      </c>
      <c r="N24" s="522">
        <v>6050</v>
      </c>
    </row>
    <row r="25" spans="1:14" ht="15" customHeight="1" thickBot="1" x14ac:dyDescent="0.25">
      <c r="A25" s="468" t="s">
        <v>47</v>
      </c>
      <c r="B25" s="454">
        <f t="shared" ref="B25:H25" si="0">SUM(B24:B24)</f>
        <v>4503</v>
      </c>
      <c r="C25" s="122">
        <f t="shared" si="0"/>
        <v>336</v>
      </c>
      <c r="D25" s="122">
        <f t="shared" si="0"/>
        <v>3783</v>
      </c>
      <c r="E25" s="122">
        <f t="shared" si="0"/>
        <v>126</v>
      </c>
      <c r="F25" s="122">
        <f t="shared" si="0"/>
        <v>258</v>
      </c>
      <c r="G25" s="122">
        <f t="shared" si="0"/>
        <v>1907</v>
      </c>
      <c r="H25" s="123">
        <f t="shared" si="0"/>
        <v>2596</v>
      </c>
      <c r="I25" s="118"/>
      <c r="J25" s="124">
        <f>SUM(J24:J24)</f>
        <v>2785</v>
      </c>
      <c r="K25" s="295"/>
      <c r="L25" s="523">
        <f>SUM(L24)</f>
        <v>5000</v>
      </c>
      <c r="M25" s="524">
        <f t="shared" ref="M25:N25" si="1">SUM(M24)</f>
        <v>5500</v>
      </c>
      <c r="N25" s="525">
        <f t="shared" si="1"/>
        <v>6050</v>
      </c>
    </row>
    <row r="26" spans="1:14" ht="15" customHeight="1" thickTop="1" x14ac:dyDescent="0.2">
      <c r="B26" s="125"/>
      <c r="C26" s="125"/>
      <c r="D26" s="125"/>
      <c r="E26" s="125"/>
      <c r="F26" s="125"/>
      <c r="G26" s="125"/>
      <c r="H26" s="126"/>
      <c r="I26" s="126"/>
      <c r="J26" s="129"/>
    </row>
    <row r="27" spans="1:14" ht="15" customHeight="1" thickBot="1" x14ac:dyDescent="0.25">
      <c r="A27" s="127"/>
      <c r="B27" s="128"/>
      <c r="C27" s="128"/>
      <c r="D27" s="128"/>
      <c r="E27" s="128"/>
      <c r="F27" s="128"/>
      <c r="G27" s="128"/>
      <c r="H27" s="98"/>
      <c r="I27" s="126"/>
      <c r="J27" s="295"/>
    </row>
    <row r="28" spans="1:14" ht="26.25" thickTop="1" x14ac:dyDescent="0.2">
      <c r="A28" s="307" t="s">
        <v>65</v>
      </c>
      <c r="B28" s="275" t="s">
        <v>15</v>
      </c>
      <c r="C28" s="275" t="s">
        <v>61</v>
      </c>
      <c r="D28" s="275" t="s">
        <v>5</v>
      </c>
      <c r="E28" s="276" t="s">
        <v>4</v>
      </c>
      <c r="F28" s="275" t="s">
        <v>16</v>
      </c>
      <c r="G28" s="275" t="s">
        <v>62</v>
      </c>
      <c r="H28" s="277" t="s">
        <v>2</v>
      </c>
      <c r="I28" s="201"/>
      <c r="J28" s="499" t="s">
        <v>100</v>
      </c>
      <c r="L28" s="229">
        <v>2020</v>
      </c>
      <c r="M28" s="230">
        <v>2025</v>
      </c>
      <c r="N28" s="231">
        <v>2030</v>
      </c>
    </row>
    <row r="29" spans="1:14" ht="15" x14ac:dyDescent="0.25">
      <c r="A29" s="259" t="s">
        <v>52</v>
      </c>
      <c r="B29" s="452">
        <v>4387</v>
      </c>
      <c r="C29" s="312">
        <v>422</v>
      </c>
      <c r="D29" s="312">
        <v>3396</v>
      </c>
      <c r="E29" s="312">
        <v>163</v>
      </c>
      <c r="F29" s="312">
        <v>406</v>
      </c>
      <c r="G29" s="312">
        <v>1948</v>
      </c>
      <c r="H29" s="453">
        <v>2439</v>
      </c>
      <c r="I29" s="118"/>
      <c r="J29" s="500">
        <v>2561</v>
      </c>
      <c r="L29" s="520">
        <v>4720</v>
      </c>
      <c r="M29" s="521">
        <v>4961</v>
      </c>
      <c r="N29" s="522">
        <v>5477</v>
      </c>
    </row>
    <row r="30" spans="1:14" ht="15" x14ac:dyDescent="0.25">
      <c r="A30" s="262" t="s">
        <v>51</v>
      </c>
      <c r="B30" s="452">
        <v>408</v>
      </c>
      <c r="C30" s="312">
        <v>176</v>
      </c>
      <c r="D30" s="312">
        <v>187</v>
      </c>
      <c r="E30" s="312">
        <v>26</v>
      </c>
      <c r="F30" s="312">
        <v>19</v>
      </c>
      <c r="G30" s="312">
        <v>172</v>
      </c>
      <c r="H30" s="453">
        <v>236</v>
      </c>
      <c r="I30" s="118"/>
      <c r="J30" s="500">
        <v>136</v>
      </c>
      <c r="L30" s="520">
        <v>464</v>
      </c>
      <c r="M30" s="521">
        <v>531</v>
      </c>
      <c r="N30" s="522">
        <v>634</v>
      </c>
    </row>
    <row r="31" spans="1:14" ht="13.5" thickBot="1" x14ac:dyDescent="0.25">
      <c r="A31" s="468" t="s">
        <v>15</v>
      </c>
      <c r="B31" s="454">
        <f t="shared" ref="B31:H31" si="2">SUM(B29:B30)</f>
        <v>4795</v>
      </c>
      <c r="C31" s="122">
        <f t="shared" si="2"/>
        <v>598</v>
      </c>
      <c r="D31" s="122">
        <f t="shared" si="2"/>
        <v>3583</v>
      </c>
      <c r="E31" s="122">
        <f t="shared" si="2"/>
        <v>189</v>
      </c>
      <c r="F31" s="122">
        <f t="shared" si="2"/>
        <v>425</v>
      </c>
      <c r="G31" s="122">
        <f t="shared" si="2"/>
        <v>2120</v>
      </c>
      <c r="H31" s="123">
        <f t="shared" si="2"/>
        <v>2675</v>
      </c>
      <c r="I31" s="118"/>
      <c r="J31" s="124">
        <f>SUM(J29:J30)</f>
        <v>2697</v>
      </c>
      <c r="L31" s="523">
        <f>SUM(L29:L30)</f>
        <v>5184</v>
      </c>
      <c r="M31" s="524">
        <f t="shared" ref="M31:N31" si="3">SUM(M29:M30)</f>
        <v>5492</v>
      </c>
      <c r="N31" s="525">
        <f t="shared" si="3"/>
        <v>6111</v>
      </c>
    </row>
    <row r="32" spans="1:14" ht="14.25" thickTop="1" thickBot="1" x14ac:dyDescent="0.25">
      <c r="I32" s="70"/>
      <c r="J32" s="295"/>
    </row>
    <row r="33" spans="1:14" ht="26.25" thickTop="1" x14ac:dyDescent="0.2">
      <c r="A33" s="307" t="s">
        <v>63</v>
      </c>
      <c r="B33" s="275" t="s">
        <v>15</v>
      </c>
      <c r="C33" s="275" t="s">
        <v>61</v>
      </c>
      <c r="D33" s="275" t="s">
        <v>5</v>
      </c>
      <c r="E33" s="276" t="s">
        <v>4</v>
      </c>
      <c r="F33" s="275" t="s">
        <v>16</v>
      </c>
      <c r="G33" s="275" t="s">
        <v>62</v>
      </c>
      <c r="H33" s="277" t="s">
        <v>2</v>
      </c>
      <c r="I33" s="201"/>
      <c r="J33" s="501" t="s">
        <v>100</v>
      </c>
      <c r="L33" s="229">
        <v>2020</v>
      </c>
      <c r="M33" s="230">
        <v>2025</v>
      </c>
      <c r="N33" s="231">
        <v>2030</v>
      </c>
    </row>
    <row r="34" spans="1:14" ht="15" x14ac:dyDescent="0.25">
      <c r="A34" s="467" t="s">
        <v>163</v>
      </c>
      <c r="B34" s="452">
        <v>118</v>
      </c>
      <c r="C34" s="312">
        <v>16</v>
      </c>
      <c r="D34" s="312">
        <v>78</v>
      </c>
      <c r="E34" s="312">
        <v>6</v>
      </c>
      <c r="F34" s="312">
        <v>18</v>
      </c>
      <c r="G34" s="312">
        <v>16</v>
      </c>
      <c r="H34" s="453">
        <v>102</v>
      </c>
      <c r="I34" s="129"/>
      <c r="J34" s="502">
        <v>90</v>
      </c>
      <c r="L34" s="520">
        <v>181</v>
      </c>
      <c r="M34" s="521">
        <v>202</v>
      </c>
      <c r="N34" s="522">
        <v>229</v>
      </c>
    </row>
    <row r="35" spans="1:14" ht="13.5" thickBot="1" x14ac:dyDescent="0.25">
      <c r="A35" s="466" t="s">
        <v>15</v>
      </c>
      <c r="B35" s="454">
        <f t="shared" ref="B35:H35" si="4">SUM(B34:B34)</f>
        <v>118</v>
      </c>
      <c r="C35" s="122">
        <f t="shared" si="4"/>
        <v>16</v>
      </c>
      <c r="D35" s="122">
        <f t="shared" si="4"/>
        <v>78</v>
      </c>
      <c r="E35" s="122">
        <f t="shared" si="4"/>
        <v>6</v>
      </c>
      <c r="F35" s="122">
        <f t="shared" si="4"/>
        <v>18</v>
      </c>
      <c r="G35" s="122">
        <f t="shared" si="4"/>
        <v>16</v>
      </c>
      <c r="H35" s="123">
        <f t="shared" si="4"/>
        <v>102</v>
      </c>
      <c r="I35" s="129"/>
      <c r="J35" s="124">
        <f>SUM(J34:J34)</f>
        <v>90</v>
      </c>
      <c r="L35" s="523">
        <f>SUM(L34)</f>
        <v>181</v>
      </c>
      <c r="M35" s="524">
        <f t="shared" ref="M35" si="5">SUM(M34)</f>
        <v>202</v>
      </c>
      <c r="N35" s="525">
        <f t="shared" ref="N35" si="6">SUM(N34)</f>
        <v>229</v>
      </c>
    </row>
    <row r="36" spans="1:14" ht="14.25" thickTop="1" thickBot="1" x14ac:dyDescent="0.25">
      <c r="I36" s="70"/>
      <c r="J36" s="295"/>
    </row>
    <row r="37" spans="1:14" ht="26.25" thickTop="1" x14ac:dyDescent="0.2">
      <c r="A37" s="165" t="s">
        <v>29</v>
      </c>
      <c r="B37" s="198" t="s">
        <v>15</v>
      </c>
      <c r="C37" s="198" t="s">
        <v>61</v>
      </c>
      <c r="D37" s="198" t="s">
        <v>5</v>
      </c>
      <c r="E37" s="199" t="s">
        <v>4</v>
      </c>
      <c r="F37" s="198" t="s">
        <v>16</v>
      </c>
      <c r="G37" s="198" t="s">
        <v>62</v>
      </c>
      <c r="H37" s="200" t="s">
        <v>2</v>
      </c>
      <c r="I37" s="201"/>
      <c r="J37" s="501" t="s">
        <v>100</v>
      </c>
      <c r="L37" s="229">
        <v>2020</v>
      </c>
      <c r="M37" s="230">
        <v>2025</v>
      </c>
      <c r="N37" s="231">
        <v>2030</v>
      </c>
    </row>
    <row r="38" spans="1:14" ht="15" x14ac:dyDescent="0.25">
      <c r="A38" s="259" t="s">
        <v>71</v>
      </c>
      <c r="B38" s="324"/>
      <c r="C38" s="313"/>
      <c r="D38" s="313"/>
      <c r="E38" s="313"/>
      <c r="F38" s="313"/>
      <c r="G38" s="313"/>
      <c r="H38" s="314"/>
      <c r="I38" s="132"/>
      <c r="J38" s="505" t="s">
        <v>71</v>
      </c>
      <c r="L38" s="232"/>
      <c r="M38" s="107"/>
      <c r="N38" s="233"/>
    </row>
    <row r="39" spans="1:14" ht="15" x14ac:dyDescent="0.25">
      <c r="A39" s="262"/>
      <c r="B39" s="326"/>
      <c r="C39" s="263"/>
      <c r="D39" s="263"/>
      <c r="E39" s="263"/>
      <c r="F39" s="263"/>
      <c r="G39" s="263"/>
      <c r="H39" s="264"/>
      <c r="I39" s="132"/>
      <c r="J39" s="133"/>
      <c r="L39" s="232"/>
      <c r="M39" s="107"/>
      <c r="N39" s="233"/>
    </row>
    <row r="40" spans="1:14" ht="13.5" thickBot="1" x14ac:dyDescent="0.25">
      <c r="A40" s="121" t="s">
        <v>15</v>
      </c>
      <c r="B40" s="122">
        <v>0</v>
      </c>
      <c r="C40" s="122"/>
      <c r="D40" s="122"/>
      <c r="E40" s="122"/>
      <c r="F40" s="122"/>
      <c r="G40" s="122"/>
      <c r="H40" s="123"/>
      <c r="I40" s="129"/>
      <c r="J40" s="124"/>
      <c r="L40" s="234"/>
      <c r="M40" s="235"/>
      <c r="N40" s="236"/>
    </row>
    <row r="41" spans="1:14" ht="14.25" thickTop="1" thickBot="1" x14ac:dyDescent="0.25">
      <c r="A41" s="135"/>
      <c r="B41" s="134"/>
      <c r="C41" s="134"/>
      <c r="D41" s="134"/>
      <c r="E41" s="134"/>
      <c r="F41" s="134"/>
      <c r="G41" s="134"/>
      <c r="H41" s="134"/>
      <c r="I41" s="129"/>
      <c r="J41" s="120"/>
    </row>
    <row r="42" spans="1:14" ht="26.25" thickTop="1" x14ac:dyDescent="0.2">
      <c r="A42" s="22" t="s">
        <v>28</v>
      </c>
      <c r="B42" s="198" t="s">
        <v>15</v>
      </c>
      <c r="C42" s="198" t="s">
        <v>61</v>
      </c>
      <c r="D42" s="198" t="s">
        <v>5</v>
      </c>
      <c r="E42" s="199" t="s">
        <v>4</v>
      </c>
      <c r="F42" s="198" t="s">
        <v>16</v>
      </c>
      <c r="G42" s="198" t="s">
        <v>62</v>
      </c>
      <c r="H42" s="200" t="s">
        <v>2</v>
      </c>
      <c r="I42" s="201"/>
      <c r="J42" s="501" t="s">
        <v>100</v>
      </c>
      <c r="L42" s="229">
        <v>2020</v>
      </c>
      <c r="M42" s="230">
        <v>2025</v>
      </c>
      <c r="N42" s="231">
        <v>2030</v>
      </c>
    </row>
    <row r="43" spans="1:14" x14ac:dyDescent="0.2">
      <c r="A43" s="136" t="s">
        <v>91</v>
      </c>
      <c r="B43" s="131">
        <f t="shared" ref="B43:H43" si="7">SUM(B25+B31+B35)</f>
        <v>9416</v>
      </c>
      <c r="C43" s="131">
        <f t="shared" si="7"/>
        <v>950</v>
      </c>
      <c r="D43" s="131">
        <f t="shared" si="7"/>
        <v>7444</v>
      </c>
      <c r="E43" s="131">
        <f t="shared" si="7"/>
        <v>321</v>
      </c>
      <c r="F43" s="131">
        <f t="shared" si="7"/>
        <v>701</v>
      </c>
      <c r="G43" s="131">
        <f t="shared" si="7"/>
        <v>4043</v>
      </c>
      <c r="H43" s="131">
        <f t="shared" si="7"/>
        <v>5373</v>
      </c>
      <c r="I43" s="129"/>
      <c r="J43" s="75">
        <f>SUM(J25+J31+J35)</f>
        <v>5572</v>
      </c>
      <c r="K43" s="98"/>
      <c r="L43" s="520">
        <f>L25+L31+L35</f>
        <v>10365</v>
      </c>
      <c r="M43" s="521">
        <f t="shared" ref="M43:N43" si="8">M25+M31+M35</f>
        <v>11194</v>
      </c>
      <c r="N43" s="522">
        <f t="shared" si="8"/>
        <v>12390</v>
      </c>
    </row>
    <row r="44" spans="1:14" ht="13.5" thickBot="1" x14ac:dyDescent="0.25">
      <c r="A44" s="136" t="s">
        <v>90</v>
      </c>
      <c r="B44" s="131">
        <f t="shared" ref="B44:H44" si="9">B25+B31+B35+B40</f>
        <v>9416</v>
      </c>
      <c r="C44" s="131">
        <f t="shared" si="9"/>
        <v>950</v>
      </c>
      <c r="D44" s="131">
        <f t="shared" si="9"/>
        <v>7444</v>
      </c>
      <c r="E44" s="131">
        <f t="shared" si="9"/>
        <v>321</v>
      </c>
      <c r="F44" s="131">
        <f t="shared" si="9"/>
        <v>701</v>
      </c>
      <c r="G44" s="131">
        <f t="shared" si="9"/>
        <v>4043</v>
      </c>
      <c r="H44" s="131">
        <f t="shared" si="9"/>
        <v>5373</v>
      </c>
      <c r="I44" s="129"/>
      <c r="J44" s="75">
        <f>J25+J31+J35+J40</f>
        <v>5572</v>
      </c>
      <c r="L44" s="523">
        <f>L25+L31+L35+L40</f>
        <v>10365</v>
      </c>
      <c r="M44" s="524">
        <f t="shared" ref="M44:N44" si="10">M25+M31+M35+M40</f>
        <v>11194</v>
      </c>
      <c r="N44" s="525">
        <f t="shared" si="10"/>
        <v>12390</v>
      </c>
    </row>
    <row r="45" spans="1:14" ht="12.75" customHeight="1" thickTop="1" x14ac:dyDescent="0.2">
      <c r="A45" s="137"/>
      <c r="B45" s="129"/>
      <c r="C45" s="129"/>
      <c r="D45" s="129"/>
      <c r="E45" s="129"/>
      <c r="F45" s="129"/>
      <c r="G45" s="129"/>
      <c r="H45" s="129"/>
      <c r="I45" s="129"/>
      <c r="J45" s="129"/>
      <c r="M45" s="295"/>
    </row>
    <row r="46" spans="1:14" ht="12.75" customHeight="1" x14ac:dyDescent="0.55000000000000004">
      <c r="A46" s="627"/>
      <c r="B46" s="628"/>
      <c r="C46" s="628"/>
      <c r="D46" s="628"/>
      <c r="E46" s="628"/>
      <c r="F46" s="628"/>
      <c r="G46" s="628"/>
      <c r="H46" s="628"/>
      <c r="I46" s="628"/>
      <c r="J46" s="628"/>
      <c r="K46" s="629"/>
      <c r="M46" s="318"/>
    </row>
    <row r="48" spans="1:14" x14ac:dyDescent="0.2">
      <c r="A48" s="654" t="s">
        <v>346</v>
      </c>
      <c r="B48" s="655"/>
      <c r="C48" s="655"/>
      <c r="D48" s="655"/>
      <c r="E48" s="655"/>
      <c r="F48" s="655"/>
      <c r="G48" s="655"/>
      <c r="H48" s="656"/>
    </row>
    <row r="49" spans="1:11" x14ac:dyDescent="0.2">
      <c r="A49" s="654" t="s">
        <v>146</v>
      </c>
      <c r="B49" s="655"/>
      <c r="C49" s="655"/>
      <c r="D49" s="655"/>
      <c r="E49" s="655"/>
      <c r="F49" s="655"/>
      <c r="G49" s="655"/>
      <c r="H49" s="656"/>
      <c r="I49" s="109"/>
    </row>
    <row r="50" spans="1:11" x14ac:dyDescent="0.2">
      <c r="A50" s="211"/>
      <c r="B50" s="152"/>
      <c r="C50" s="152"/>
      <c r="D50" s="152"/>
      <c r="E50" s="152"/>
      <c r="F50" s="212"/>
      <c r="G50" s="152"/>
      <c r="H50" s="213"/>
      <c r="I50" s="70"/>
    </row>
    <row r="51" spans="1:11" ht="25.5" x14ac:dyDescent="0.2">
      <c r="A51" s="104"/>
      <c r="B51" s="204" t="s">
        <v>15</v>
      </c>
      <c r="C51" s="204" t="s">
        <v>3</v>
      </c>
      <c r="D51" s="204" t="s">
        <v>5</v>
      </c>
      <c r="E51" s="203" t="s">
        <v>4</v>
      </c>
      <c r="F51" s="204" t="s">
        <v>16</v>
      </c>
      <c r="G51" s="204" t="s">
        <v>1</v>
      </c>
      <c r="H51" s="205" t="s">
        <v>2</v>
      </c>
      <c r="I51" s="59"/>
      <c r="J51" s="202" t="s">
        <v>69</v>
      </c>
      <c r="K51" s="19"/>
    </row>
    <row r="52" spans="1:11" ht="15" x14ac:dyDescent="0.25">
      <c r="A52" s="110" t="s">
        <v>39</v>
      </c>
      <c r="B52" s="296">
        <v>902</v>
      </c>
      <c r="C52" s="296">
        <v>93</v>
      </c>
      <c r="D52" s="296">
        <v>728</v>
      </c>
      <c r="E52" s="296">
        <v>33</v>
      </c>
      <c r="F52" s="296">
        <v>48</v>
      </c>
      <c r="G52" s="296">
        <v>473</v>
      </c>
      <c r="H52" s="296">
        <v>429</v>
      </c>
      <c r="I52" s="111"/>
      <c r="J52" s="469">
        <v>332</v>
      </c>
      <c r="K52" s="19"/>
    </row>
    <row r="53" spans="1:11" ht="15" x14ac:dyDescent="0.25">
      <c r="A53" s="110" t="s">
        <v>66</v>
      </c>
      <c r="B53" s="164">
        <v>3601</v>
      </c>
      <c r="C53" s="164">
        <v>243</v>
      </c>
      <c r="D53" s="164">
        <v>3055</v>
      </c>
      <c r="E53" s="164">
        <v>93</v>
      </c>
      <c r="F53" s="164">
        <v>210</v>
      </c>
      <c r="G53" s="164">
        <v>1434</v>
      </c>
      <c r="H53" s="164">
        <v>2167</v>
      </c>
      <c r="I53" s="111"/>
      <c r="J53" s="469">
        <v>2453</v>
      </c>
      <c r="K53" s="19"/>
    </row>
    <row r="54" spans="1:11" ht="15" x14ac:dyDescent="0.25">
      <c r="A54" s="110" t="s">
        <v>40</v>
      </c>
      <c r="B54" s="164">
        <v>3672</v>
      </c>
      <c r="C54" s="164">
        <v>331</v>
      </c>
      <c r="D54" s="164">
        <v>2953</v>
      </c>
      <c r="E54" s="164">
        <v>120</v>
      </c>
      <c r="F54" s="164">
        <v>268</v>
      </c>
      <c r="G54" s="164">
        <v>1558</v>
      </c>
      <c r="H54" s="164">
        <v>2114</v>
      </c>
      <c r="I54" s="111"/>
      <c r="J54" s="469">
        <v>2787</v>
      </c>
      <c r="K54" s="19"/>
    </row>
    <row r="55" spans="1:11" x14ac:dyDescent="0.2">
      <c r="A55" s="110" t="s">
        <v>67</v>
      </c>
      <c r="B55" s="164">
        <v>1241</v>
      </c>
      <c r="C55" s="164">
        <v>283</v>
      </c>
      <c r="D55" s="164">
        <v>708</v>
      </c>
      <c r="E55" s="164">
        <v>75</v>
      </c>
      <c r="F55" s="164">
        <v>175</v>
      </c>
      <c r="G55" s="164">
        <v>578</v>
      </c>
      <c r="H55" s="164">
        <v>663</v>
      </c>
      <c r="I55" s="111"/>
      <c r="J55" s="503" t="s">
        <v>71</v>
      </c>
      <c r="K55" s="19"/>
    </row>
    <row r="56" spans="1:11" x14ac:dyDescent="0.2">
      <c r="A56" s="214" t="s">
        <v>15</v>
      </c>
      <c r="B56" s="297">
        <f>SUM(B52:B55)</f>
        <v>9416</v>
      </c>
      <c r="C56" s="297">
        <f t="shared" ref="C56:H56" si="11">SUM(C52:C55)</f>
        <v>950</v>
      </c>
      <c r="D56" s="297">
        <f t="shared" si="11"/>
        <v>7444</v>
      </c>
      <c r="E56" s="297">
        <f t="shared" si="11"/>
        <v>321</v>
      </c>
      <c r="F56" s="297">
        <f t="shared" si="11"/>
        <v>701</v>
      </c>
      <c r="G56" s="297">
        <f t="shared" si="11"/>
        <v>4043</v>
      </c>
      <c r="H56" s="297">
        <f t="shared" si="11"/>
        <v>5373</v>
      </c>
      <c r="I56" s="113"/>
      <c r="J56" s="504">
        <f>SUM(J52:J54)</f>
        <v>5572</v>
      </c>
      <c r="K56" s="19"/>
    </row>
    <row r="57" spans="1:11" x14ac:dyDescent="0.2">
      <c r="A57" s="114"/>
      <c r="B57" s="113"/>
      <c r="C57" s="113"/>
      <c r="D57" s="113"/>
      <c r="E57" s="113"/>
      <c r="F57" s="113"/>
      <c r="G57" s="113"/>
      <c r="H57" s="113"/>
      <c r="I57" s="113"/>
      <c r="J57" s="113"/>
      <c r="K57" s="111"/>
    </row>
    <row r="58" spans="1:11" x14ac:dyDescent="0.2">
      <c r="A58" s="636" t="s">
        <v>345</v>
      </c>
      <c r="B58" s="637"/>
      <c r="C58" s="637"/>
      <c r="D58" s="637"/>
      <c r="E58" s="638"/>
      <c r="F58" s="108"/>
      <c r="G58" s="109"/>
    </row>
    <row r="59" spans="1:11" x14ac:dyDescent="0.2">
      <c r="A59" s="649" t="s">
        <v>147</v>
      </c>
      <c r="B59" s="650"/>
      <c r="C59" s="650"/>
      <c r="D59" s="650"/>
      <c r="E59" s="651"/>
      <c r="F59" s="108"/>
      <c r="G59" s="69"/>
      <c r="J59" s="98"/>
    </row>
    <row r="60" spans="1:11" x14ac:dyDescent="0.2">
      <c r="A60" s="639" t="s">
        <v>148</v>
      </c>
      <c r="B60" s="640"/>
      <c r="C60" s="640"/>
      <c r="D60" s="640"/>
      <c r="E60" s="641"/>
      <c r="F60" s="108"/>
      <c r="G60" s="109"/>
      <c r="H60" s="109"/>
    </row>
    <row r="61" spans="1:11" x14ac:dyDescent="0.2">
      <c r="A61" s="166"/>
      <c r="B61" s="215"/>
      <c r="C61" s="216"/>
      <c r="D61" s="216"/>
      <c r="E61" s="217"/>
      <c r="F61" s="109"/>
      <c r="G61" s="109"/>
      <c r="H61" s="109"/>
    </row>
    <row r="62" spans="1:11" x14ac:dyDescent="0.2">
      <c r="A62" s="652"/>
      <c r="B62" s="653"/>
      <c r="C62" s="203" t="s">
        <v>15</v>
      </c>
      <c r="D62" s="204" t="s">
        <v>70</v>
      </c>
      <c r="E62" s="204" t="s">
        <v>37</v>
      </c>
    </row>
    <row r="63" spans="1:11" x14ac:dyDescent="0.2">
      <c r="A63" s="270" t="s">
        <v>11</v>
      </c>
      <c r="B63" s="271"/>
      <c r="C63" s="517">
        <v>233401</v>
      </c>
      <c r="D63" s="463">
        <v>124177</v>
      </c>
      <c r="E63" s="464">
        <f>D63/C63</f>
        <v>0.5320328533296772</v>
      </c>
    </row>
    <row r="64" spans="1:11" ht="15" x14ac:dyDescent="0.25">
      <c r="A64" s="272" t="s">
        <v>159</v>
      </c>
      <c r="B64" s="273"/>
      <c r="C64" s="462">
        <v>7820</v>
      </c>
      <c r="D64" s="462">
        <v>5798</v>
      </c>
      <c r="E64" s="464">
        <f t="shared" ref="E64:E65" si="12">D64/C64</f>
        <v>0.74143222506393858</v>
      </c>
    </row>
    <row r="65" spans="1:10" ht="15" x14ac:dyDescent="0.25">
      <c r="A65" s="647" t="s">
        <v>149</v>
      </c>
      <c r="B65" s="648"/>
      <c r="C65" s="461">
        <v>9416</v>
      </c>
      <c r="D65" s="462">
        <v>5494</v>
      </c>
      <c r="E65" s="465">
        <f t="shared" si="12"/>
        <v>0.58347493627867464</v>
      </c>
    </row>
    <row r="66" spans="1:10" x14ac:dyDescent="0.2">
      <c r="A66" s="137"/>
      <c r="B66" s="129"/>
      <c r="C66" s="129"/>
      <c r="D66" s="129"/>
      <c r="E66" s="129"/>
      <c r="F66" s="129"/>
      <c r="G66" s="129"/>
      <c r="H66" s="129"/>
      <c r="I66" s="129"/>
      <c r="J66" s="129"/>
    </row>
    <row r="67" spans="1:10" x14ac:dyDescent="0.2">
      <c r="A67" s="138" t="s">
        <v>120</v>
      </c>
      <c r="G67" s="127"/>
      <c r="H67" s="127"/>
      <c r="I67" s="127"/>
      <c r="J67" s="139"/>
    </row>
    <row r="68" spans="1:10" x14ac:dyDescent="0.2">
      <c r="A68" s="138" t="s">
        <v>128</v>
      </c>
      <c r="G68" s="127"/>
      <c r="H68" s="127"/>
      <c r="I68" s="127"/>
      <c r="J68" s="139"/>
    </row>
    <row r="69" spans="1:10" x14ac:dyDescent="0.2">
      <c r="A69" s="12" t="s">
        <v>97</v>
      </c>
      <c r="G69" s="127"/>
      <c r="H69" s="127"/>
      <c r="I69" s="127"/>
      <c r="J69" s="127"/>
    </row>
    <row r="70" spans="1:10" x14ac:dyDescent="0.2">
      <c r="A70" s="12" t="s">
        <v>137</v>
      </c>
      <c r="J70" s="14" t="s">
        <v>31</v>
      </c>
    </row>
  </sheetData>
  <sortState xmlns:xlrd2="http://schemas.microsoft.com/office/spreadsheetml/2017/richdata2" ref="A48:H54">
    <sortCondition descending="1" ref="B48:B54"/>
  </sortState>
  <mergeCells count="17">
    <mergeCell ref="A65:B65"/>
    <mergeCell ref="A59:E59"/>
    <mergeCell ref="A60:E60"/>
    <mergeCell ref="A62:B62"/>
    <mergeCell ref="A48:H48"/>
    <mergeCell ref="A49:H49"/>
    <mergeCell ref="A58:E58"/>
    <mergeCell ref="A1:N1"/>
    <mergeCell ref="A2:N2"/>
    <mergeCell ref="A3:N3"/>
    <mergeCell ref="A4:N8"/>
    <mergeCell ref="L21:N22"/>
    <mergeCell ref="A46:K46"/>
    <mergeCell ref="A21:H22"/>
    <mergeCell ref="A10:E10"/>
    <mergeCell ref="A11:E11"/>
    <mergeCell ref="A12:E12"/>
  </mergeCells>
  <hyperlinks>
    <hyperlink ref="J70" location="Contents!A1" display="Back to Contents" xr:uid="{00000000-0004-0000-0500-000000000000}"/>
  </hyperlinks>
  <pageMargins left="0.25" right="0.25" top="0.75" bottom="0.75" header="0.3" footer="0.3"/>
  <pageSetup scale="60" orientation="portrait" r:id="rId1"/>
  <ignoredErrors>
    <ignoredError sqref="L31:N3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67"/>
  <sheetViews>
    <sheetView zoomScaleNormal="100" zoomScaleSheetLayoutView="100" workbookViewId="0">
      <selection activeCell="A40" sqref="A40:H40"/>
    </sheetView>
  </sheetViews>
  <sheetFormatPr defaultColWidth="9.140625" defaultRowHeight="14.25" x14ac:dyDescent="0.2"/>
  <cols>
    <col min="1" max="1" width="37.7109375" style="12" customWidth="1"/>
    <col min="2" max="8" width="15.7109375" style="12" customWidth="1"/>
    <col min="9" max="9" width="5.7109375" style="12" customWidth="1"/>
    <col min="10" max="11" width="15.5703125" style="12" customWidth="1"/>
    <col min="12" max="12" width="14.7109375" style="1" customWidth="1"/>
    <col min="13" max="17" width="10.7109375" style="1" customWidth="1"/>
    <col min="18" max="18" width="17.710937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35" t="s">
        <v>28</v>
      </c>
      <c r="B1" s="536"/>
      <c r="C1" s="536"/>
      <c r="D1" s="536"/>
      <c r="E1" s="536"/>
      <c r="F1" s="536"/>
      <c r="G1" s="536"/>
      <c r="H1" s="536"/>
      <c r="I1" s="536"/>
      <c r="J1" s="536"/>
      <c r="K1" s="537"/>
      <c r="L1" s="141"/>
      <c r="M1" s="141"/>
      <c r="N1" s="67"/>
      <c r="O1" s="67"/>
      <c r="P1" s="67"/>
      <c r="Q1" s="67"/>
      <c r="R1" s="67"/>
      <c r="S1" s="67"/>
      <c r="T1" s="67"/>
      <c r="U1" s="67"/>
      <c r="V1" s="67"/>
      <c r="W1" s="67"/>
    </row>
    <row r="2" spans="1:23" x14ac:dyDescent="0.2">
      <c r="A2" s="627"/>
      <c r="B2" s="628"/>
      <c r="C2" s="628"/>
      <c r="D2" s="628"/>
      <c r="E2" s="628"/>
      <c r="F2" s="628"/>
      <c r="G2" s="628"/>
      <c r="H2" s="628"/>
      <c r="I2" s="628"/>
      <c r="J2" s="628"/>
      <c r="K2" s="629"/>
      <c r="L2" s="9"/>
      <c r="M2" s="9"/>
      <c r="N2" s="9"/>
      <c r="O2" s="9"/>
      <c r="P2" s="9"/>
      <c r="Q2" s="9"/>
      <c r="R2" s="9"/>
      <c r="S2" s="9"/>
      <c r="T2" s="9"/>
      <c r="U2" s="9"/>
      <c r="V2" s="9"/>
      <c r="W2" s="67"/>
    </row>
    <row r="3" spans="1:23" s="67" customFormat="1" ht="15" customHeight="1" x14ac:dyDescent="0.2">
      <c r="A3" s="535" t="s">
        <v>150</v>
      </c>
      <c r="B3" s="536"/>
      <c r="C3" s="536"/>
      <c r="D3" s="536"/>
      <c r="E3" s="536"/>
      <c r="F3" s="536"/>
      <c r="G3" s="536"/>
      <c r="H3" s="536"/>
      <c r="I3" s="536"/>
      <c r="J3" s="536"/>
      <c r="K3" s="537"/>
      <c r="L3" s="9"/>
      <c r="M3" s="9"/>
      <c r="N3" s="9"/>
      <c r="O3" s="9"/>
      <c r="P3" s="9"/>
      <c r="Q3" s="9"/>
      <c r="R3" s="9"/>
      <c r="S3" s="9"/>
      <c r="T3" s="9"/>
    </row>
    <row r="4" spans="1:23" s="67" customFormat="1" ht="15" customHeight="1" x14ac:dyDescent="0.2">
      <c r="A4" s="539" t="s">
        <v>181</v>
      </c>
      <c r="B4" s="540"/>
      <c r="C4" s="540"/>
      <c r="D4" s="540"/>
      <c r="E4" s="540"/>
      <c r="F4" s="540"/>
      <c r="G4" s="540"/>
      <c r="H4" s="540"/>
      <c r="I4" s="540"/>
      <c r="J4" s="540"/>
      <c r="K4" s="541"/>
      <c r="L4" s="9"/>
      <c r="M4" s="9"/>
      <c r="N4" s="9"/>
      <c r="O4" s="9"/>
      <c r="P4" s="9"/>
      <c r="Q4" s="9"/>
      <c r="R4" s="9"/>
      <c r="S4" s="9"/>
      <c r="T4" s="9"/>
    </row>
    <row r="5" spans="1:23" s="67" customFormat="1" x14ac:dyDescent="0.2">
      <c r="A5" s="542"/>
      <c r="B5" s="543"/>
      <c r="C5" s="543"/>
      <c r="D5" s="543"/>
      <c r="E5" s="543"/>
      <c r="F5" s="543"/>
      <c r="G5" s="543"/>
      <c r="H5" s="543"/>
      <c r="I5" s="543"/>
      <c r="J5" s="543"/>
      <c r="K5" s="544"/>
      <c r="L5" s="9"/>
      <c r="M5" s="9"/>
      <c r="N5" s="9"/>
      <c r="O5" s="9"/>
      <c r="P5" s="9"/>
      <c r="Q5" s="9"/>
      <c r="R5" s="9"/>
      <c r="S5" s="9"/>
      <c r="T5" s="9"/>
    </row>
    <row r="6" spans="1:23" s="67" customFormat="1" x14ac:dyDescent="0.2">
      <c r="A6" s="542"/>
      <c r="B6" s="543"/>
      <c r="C6" s="543"/>
      <c r="D6" s="543"/>
      <c r="E6" s="543"/>
      <c r="F6" s="543"/>
      <c r="G6" s="543"/>
      <c r="H6" s="543"/>
      <c r="I6" s="543"/>
      <c r="J6" s="543"/>
      <c r="K6" s="544"/>
      <c r="L6" s="9"/>
      <c r="M6" s="9"/>
      <c r="N6" s="9"/>
      <c r="O6" s="9"/>
      <c r="P6" s="9"/>
      <c r="Q6" s="9"/>
      <c r="R6" s="9"/>
      <c r="S6" s="9"/>
      <c r="T6" s="9"/>
    </row>
    <row r="7" spans="1:23" s="67" customFormat="1" x14ac:dyDescent="0.2">
      <c r="A7" s="542"/>
      <c r="B7" s="543"/>
      <c r="C7" s="543"/>
      <c r="D7" s="543"/>
      <c r="E7" s="543"/>
      <c r="F7" s="543"/>
      <c r="G7" s="543"/>
      <c r="H7" s="543"/>
      <c r="I7" s="543"/>
      <c r="J7" s="543"/>
      <c r="K7" s="544"/>
      <c r="L7" s="9"/>
      <c r="M7" s="9"/>
      <c r="N7" s="9"/>
      <c r="O7" s="9"/>
      <c r="P7" s="9"/>
      <c r="Q7" s="9"/>
      <c r="R7" s="9"/>
      <c r="S7" s="9"/>
      <c r="T7" s="9"/>
    </row>
    <row r="8" spans="1:23" s="67" customFormat="1" ht="31.15" customHeight="1" x14ac:dyDescent="0.2">
      <c r="A8" s="545"/>
      <c r="B8" s="546"/>
      <c r="C8" s="546"/>
      <c r="D8" s="546"/>
      <c r="E8" s="546"/>
      <c r="F8" s="546"/>
      <c r="G8" s="546"/>
      <c r="H8" s="546"/>
      <c r="I8" s="546"/>
      <c r="J8" s="546"/>
      <c r="K8" s="547"/>
      <c r="L8" s="9"/>
      <c r="M8" s="9"/>
      <c r="N8" s="9"/>
      <c r="O8" s="9"/>
      <c r="P8" s="9"/>
      <c r="Q8" s="9"/>
      <c r="R8" s="9"/>
    </row>
    <row r="9" spans="1:23" s="67" customFormat="1" x14ac:dyDescent="0.2">
      <c r="A9" s="91"/>
      <c r="B9" s="91"/>
      <c r="C9" s="91"/>
      <c r="D9" s="91"/>
      <c r="E9" s="91"/>
      <c r="F9" s="91"/>
      <c r="G9" s="91"/>
      <c r="H9" s="91"/>
      <c r="I9" s="91"/>
      <c r="J9" s="69"/>
      <c r="K9" s="109"/>
      <c r="L9" s="9"/>
      <c r="M9" s="9"/>
      <c r="N9" s="9"/>
      <c r="O9" s="9"/>
      <c r="P9" s="9"/>
      <c r="Q9" s="9"/>
      <c r="R9" s="9"/>
    </row>
    <row r="10" spans="1:23" s="67" customFormat="1" ht="14.25" customHeight="1" x14ac:dyDescent="0.2">
      <c r="A10" s="630" t="s">
        <v>136</v>
      </c>
      <c r="B10" s="631"/>
      <c r="C10" s="631"/>
      <c r="D10" s="631"/>
      <c r="E10" s="631"/>
      <c r="F10" s="631"/>
      <c r="G10" s="631"/>
      <c r="H10" s="632"/>
      <c r="I10" s="116"/>
      <c r="J10" s="116"/>
      <c r="K10" s="12"/>
      <c r="L10" s="9"/>
      <c r="M10" s="9"/>
      <c r="N10" s="9"/>
      <c r="O10" s="9"/>
      <c r="P10" s="9"/>
      <c r="Q10" s="9"/>
    </row>
    <row r="11" spans="1:23" s="67" customFormat="1" x14ac:dyDescent="0.2">
      <c r="A11" s="633"/>
      <c r="B11" s="634"/>
      <c r="C11" s="634"/>
      <c r="D11" s="634"/>
      <c r="E11" s="634"/>
      <c r="F11" s="634"/>
      <c r="G11" s="634"/>
      <c r="H11" s="635"/>
      <c r="I11" s="116"/>
      <c r="J11" s="116"/>
      <c r="K11" s="12"/>
      <c r="L11" s="9"/>
      <c r="M11" s="9"/>
      <c r="N11" s="9"/>
      <c r="O11" s="9"/>
      <c r="P11" s="9"/>
      <c r="Q11" s="9"/>
    </row>
    <row r="12" spans="1:23" s="67" customFormat="1" ht="25.5" x14ac:dyDescent="0.2">
      <c r="A12" s="307" t="s">
        <v>64</v>
      </c>
      <c r="B12" s="275" t="s">
        <v>15</v>
      </c>
      <c r="C12" s="275" t="s">
        <v>61</v>
      </c>
      <c r="D12" s="275" t="s">
        <v>5</v>
      </c>
      <c r="E12" s="276" t="s">
        <v>4</v>
      </c>
      <c r="F12" s="275" t="s">
        <v>16</v>
      </c>
      <c r="G12" s="275" t="s">
        <v>62</v>
      </c>
      <c r="H12" s="277" t="s">
        <v>2</v>
      </c>
      <c r="I12" s="201"/>
      <c r="J12" s="284" t="s">
        <v>100</v>
      </c>
      <c r="K12" s="9"/>
      <c r="L12" s="9"/>
      <c r="M12" s="9"/>
      <c r="N12" s="9"/>
      <c r="O12" s="9"/>
    </row>
    <row r="13" spans="1:23" s="67" customFormat="1" ht="15" x14ac:dyDescent="0.25">
      <c r="A13" s="259" t="str">
        <f>'Comp by Inst Reg-counts'!A24</f>
        <v>EL PASO COMMUNITY COLLEGE DIST</v>
      </c>
      <c r="B13" s="259">
        <f>'Comp by Inst Reg-counts'!B24</f>
        <v>4503</v>
      </c>
      <c r="C13" s="274">
        <f>'Comp by Inst Reg-counts'!C24/'Comp by Inst Reg-percent'!$B13</f>
        <v>7.4616922051965351E-2</v>
      </c>
      <c r="D13" s="274">
        <f>'Comp by Inst Reg-counts'!D24/'Comp by Inst Reg-percent'!$B13</f>
        <v>0.84010659560293133</v>
      </c>
      <c r="E13" s="274">
        <f>'Comp by Inst Reg-counts'!E24/'Comp by Inst Reg-percent'!$B13</f>
        <v>2.798134576948701E-2</v>
      </c>
      <c r="F13" s="274">
        <f>'Comp by Inst Reg-counts'!F24/'Comp by Inst Reg-percent'!$B13</f>
        <v>5.7295136575616253E-2</v>
      </c>
      <c r="G13" s="274">
        <f>'Comp by Inst Reg-counts'!G24/'Comp by Inst Reg-percent'!$B13</f>
        <v>0.42349544747945816</v>
      </c>
      <c r="H13" s="455">
        <f>'Comp by Inst Reg-counts'!H24/'Comp by Inst Reg-percent'!$B13</f>
        <v>0.57650455252054189</v>
      </c>
      <c r="I13" s="118"/>
      <c r="J13" s="283">
        <f>'Comp by Inst Reg-counts'!J24/'Comp by Inst Reg-percent'!$B13</f>
        <v>0.61847657117477239</v>
      </c>
      <c r="K13" s="319"/>
      <c r="L13" s="319"/>
      <c r="M13" s="319"/>
      <c r="N13" s="9"/>
      <c r="O13" s="9"/>
    </row>
    <row r="14" spans="1:23" s="67" customFormat="1" ht="15" x14ac:dyDescent="0.25">
      <c r="A14" s="280"/>
      <c r="B14" s="280"/>
      <c r="C14" s="281"/>
      <c r="D14" s="281"/>
      <c r="E14" s="281"/>
      <c r="F14" s="281"/>
      <c r="G14" s="281"/>
      <c r="H14" s="282"/>
      <c r="I14" s="118"/>
      <c r="J14" s="286"/>
      <c r="K14" s="319"/>
      <c r="L14" s="319"/>
      <c r="M14" s="319"/>
      <c r="N14" s="9"/>
      <c r="O14" s="9"/>
    </row>
    <row r="15" spans="1:23" s="67" customFormat="1" ht="15" x14ac:dyDescent="0.25">
      <c r="A15" s="153" t="s">
        <v>47</v>
      </c>
      <c r="B15" s="456">
        <f>'Comp by Inst Reg-counts'!B25</f>
        <v>4503</v>
      </c>
      <c r="C15" s="457">
        <f>'Comp by Inst Reg-counts'!C25/'Comp by Inst Reg-percent'!$B15</f>
        <v>7.4616922051965351E-2</v>
      </c>
      <c r="D15" s="457">
        <f>'Comp by Inst Reg-counts'!D25/'Comp by Inst Reg-percent'!$B15</f>
        <v>0.84010659560293133</v>
      </c>
      <c r="E15" s="457">
        <f>'Comp by Inst Reg-counts'!E25/'Comp by Inst Reg-percent'!$B15</f>
        <v>2.798134576948701E-2</v>
      </c>
      <c r="F15" s="457">
        <f>'Comp by Inst Reg-counts'!F25/'Comp by Inst Reg-percent'!$B15</f>
        <v>5.7295136575616253E-2</v>
      </c>
      <c r="G15" s="457">
        <f>'Comp by Inst Reg-counts'!G25/'Comp by Inst Reg-percent'!$B15</f>
        <v>0.42349544747945816</v>
      </c>
      <c r="H15" s="458">
        <f>'Comp by Inst Reg-counts'!H25/'Comp by Inst Reg-percent'!$B15</f>
        <v>0.57650455252054189</v>
      </c>
      <c r="I15" s="118"/>
      <c r="J15" s="459">
        <f>'Comp by Inst Reg-counts'!J25/'Comp by Inst Reg-percent'!$B15</f>
        <v>0.61847657117477239</v>
      </c>
      <c r="K15" s="319"/>
      <c r="L15" s="319"/>
      <c r="M15" s="319"/>
    </row>
    <row r="16" spans="1:23" s="67" customFormat="1" x14ac:dyDescent="0.2">
      <c r="A16" s="12"/>
      <c r="B16" s="125"/>
      <c r="C16" s="125"/>
      <c r="D16" s="125"/>
      <c r="E16" s="125"/>
      <c r="F16" s="125"/>
      <c r="G16" s="125"/>
      <c r="H16" s="126"/>
      <c r="I16" s="126"/>
      <c r="J16" s="126"/>
      <c r="K16" s="319"/>
      <c r="L16" s="319"/>
      <c r="M16" s="319"/>
    </row>
    <row r="17" spans="1:24" s="67" customFormat="1" x14ac:dyDescent="0.2">
      <c r="A17" s="127"/>
      <c r="B17" s="128"/>
      <c r="C17" s="128"/>
      <c r="D17" s="128"/>
      <c r="E17" s="128"/>
      <c r="F17" s="128"/>
      <c r="G17" s="128"/>
      <c r="H17" s="98"/>
      <c r="I17" s="126"/>
      <c r="J17" s="98"/>
      <c r="K17" s="319"/>
      <c r="L17" s="319"/>
      <c r="M17" s="319"/>
    </row>
    <row r="18" spans="1:24" s="67" customFormat="1" ht="25.5" x14ac:dyDescent="0.2">
      <c r="A18" s="307" t="s">
        <v>65</v>
      </c>
      <c r="B18" s="275" t="s">
        <v>15</v>
      </c>
      <c r="C18" s="275" t="s">
        <v>61</v>
      </c>
      <c r="D18" s="275" t="s">
        <v>5</v>
      </c>
      <c r="E18" s="276" t="s">
        <v>4</v>
      </c>
      <c r="F18" s="275" t="s">
        <v>16</v>
      </c>
      <c r="G18" s="275" t="s">
        <v>62</v>
      </c>
      <c r="H18" s="277" t="s">
        <v>2</v>
      </c>
      <c r="I18" s="201"/>
      <c r="J18" s="284" t="s">
        <v>100</v>
      </c>
      <c r="K18" s="319"/>
      <c r="L18" s="319"/>
      <c r="M18" s="319"/>
    </row>
    <row r="19" spans="1:24" ht="15" customHeight="1" x14ac:dyDescent="0.25">
      <c r="A19" s="266" t="str">
        <f>'Comp by Inst Reg-counts'!A29</f>
        <v>U. OF TEXAS AT EL PASO</v>
      </c>
      <c r="B19" s="259">
        <f>'Comp by Inst Reg-counts'!B29</f>
        <v>4387</v>
      </c>
      <c r="C19" s="274">
        <f>'Comp by Inst Reg-counts'!C29/'Comp by Inst Reg-percent'!$B19</f>
        <v>9.6193298381581943E-2</v>
      </c>
      <c r="D19" s="274">
        <f>'Comp by Inst Reg-counts'!D29/'Comp by Inst Reg-percent'!$B19</f>
        <v>0.77410531114656944</v>
      </c>
      <c r="E19" s="274">
        <f>'Comp by Inst Reg-counts'!E29/'Comp by Inst Reg-percent'!$B19</f>
        <v>3.7155231365397764E-2</v>
      </c>
      <c r="F19" s="274">
        <f>'Comp by Inst Reg-counts'!F29/'Comp by Inst Reg-percent'!$B19</f>
        <v>9.2546159106450879E-2</v>
      </c>
      <c r="G19" s="274">
        <f>'Comp by Inst Reg-counts'!G29/'Comp by Inst Reg-percent'!$B19</f>
        <v>0.44403920674720765</v>
      </c>
      <c r="H19" s="455">
        <f>'Comp by Inst Reg-counts'!H29/'Comp by Inst Reg-percent'!$B19</f>
        <v>0.55596079325279235</v>
      </c>
      <c r="I19" s="118"/>
      <c r="J19" s="283">
        <v>0.57496030845996826</v>
      </c>
      <c r="K19" s="319"/>
      <c r="L19" s="319"/>
      <c r="M19" s="319"/>
    </row>
    <row r="20" spans="1:24" ht="15" customHeight="1" x14ac:dyDescent="0.25">
      <c r="A20" s="267" t="str">
        <f>'Comp by Inst Reg-counts'!A30</f>
        <v>SUL ROSS STATE UNIVERSITY</v>
      </c>
      <c r="B20" s="259">
        <f>'Comp by Inst Reg-counts'!B30</f>
        <v>408</v>
      </c>
      <c r="C20" s="274">
        <f>'Comp by Inst Reg-counts'!C30/'Comp by Inst Reg-percent'!$B20</f>
        <v>0.43137254901960786</v>
      </c>
      <c r="D20" s="274">
        <f>'Comp by Inst Reg-counts'!D30/'Comp by Inst Reg-percent'!$B20</f>
        <v>0.45833333333333331</v>
      </c>
      <c r="E20" s="274">
        <f>'Comp by Inst Reg-counts'!E30/'Comp by Inst Reg-percent'!$B20</f>
        <v>6.3725490196078427E-2</v>
      </c>
      <c r="F20" s="274">
        <f>'Comp by Inst Reg-counts'!F30/'Comp by Inst Reg-percent'!$B20</f>
        <v>4.6568627450980393E-2</v>
      </c>
      <c r="G20" s="274">
        <f>'Comp by Inst Reg-counts'!G30/'Comp by Inst Reg-percent'!$B20</f>
        <v>0.42156862745098039</v>
      </c>
      <c r="H20" s="455">
        <f>'Comp by Inst Reg-counts'!H30/'Comp by Inst Reg-percent'!$B20</f>
        <v>0.57843137254901966</v>
      </c>
      <c r="I20" s="118"/>
      <c r="J20" s="285">
        <v>0.34625322997416019</v>
      </c>
      <c r="K20" s="319"/>
      <c r="L20" s="319"/>
      <c r="M20" s="319"/>
    </row>
    <row r="21" spans="1:24" ht="15" x14ac:dyDescent="0.25">
      <c r="A21" s="268"/>
      <c r="B21" s="280"/>
      <c r="C21" s="281"/>
      <c r="D21" s="281"/>
      <c r="E21" s="281"/>
      <c r="F21" s="281"/>
      <c r="G21" s="281"/>
      <c r="H21" s="282"/>
      <c r="I21" s="118"/>
      <c r="J21" s="286"/>
      <c r="K21" s="319"/>
      <c r="L21" s="319"/>
      <c r="M21" s="319"/>
    </row>
    <row r="22" spans="1:24" ht="14.25" customHeight="1" x14ac:dyDescent="0.25">
      <c r="A22" s="153" t="s">
        <v>15</v>
      </c>
      <c r="B22" s="456">
        <f>'Comp by Inst Reg-counts'!B31</f>
        <v>4795</v>
      </c>
      <c r="C22" s="457">
        <f>'Comp by Inst Reg-counts'!C31/'Comp by Inst Reg-percent'!$B22</f>
        <v>0.12471324296141814</v>
      </c>
      <c r="D22" s="457">
        <f>'Comp by Inst Reg-counts'!D31/'Comp by Inst Reg-percent'!$B22</f>
        <v>0.74723670490093852</v>
      </c>
      <c r="E22" s="457">
        <f>'Comp by Inst Reg-counts'!E31/'Comp by Inst Reg-percent'!$B22</f>
        <v>3.9416058394160583E-2</v>
      </c>
      <c r="F22" s="457">
        <f>'Comp by Inst Reg-counts'!F31/'Comp by Inst Reg-percent'!$B22</f>
        <v>8.8633993743482797E-2</v>
      </c>
      <c r="G22" s="457">
        <f>'Comp by Inst Reg-counts'!G31/'Comp by Inst Reg-percent'!$B22</f>
        <v>0.4421272158498436</v>
      </c>
      <c r="H22" s="458">
        <f>'Comp by Inst Reg-counts'!H31/'Comp by Inst Reg-percent'!$B22</f>
        <v>0.5578727841501564</v>
      </c>
      <c r="I22" s="118"/>
      <c r="J22" s="459">
        <f>'Comp by Inst Reg-counts'!J31/'Comp by Inst Reg-percent'!$B22</f>
        <v>0.56246089676746613</v>
      </c>
      <c r="K22" s="319"/>
      <c r="L22" s="319"/>
      <c r="M22" s="319"/>
    </row>
    <row r="23" spans="1:24" ht="15" customHeight="1" x14ac:dyDescent="0.2">
      <c r="I23" s="70"/>
      <c r="K23" s="319"/>
      <c r="L23" s="319"/>
      <c r="M23" s="319"/>
    </row>
    <row r="24" spans="1:24" ht="25.5" x14ac:dyDescent="0.2">
      <c r="A24" s="307" t="s">
        <v>63</v>
      </c>
      <c r="B24" s="275" t="s">
        <v>15</v>
      </c>
      <c r="C24" s="275" t="s">
        <v>61</v>
      </c>
      <c r="D24" s="275" t="s">
        <v>5</v>
      </c>
      <c r="E24" s="276" t="s">
        <v>4</v>
      </c>
      <c r="F24" s="275" t="s">
        <v>16</v>
      </c>
      <c r="G24" s="275" t="s">
        <v>62</v>
      </c>
      <c r="H24" s="277" t="s">
        <v>2</v>
      </c>
      <c r="I24" s="201"/>
      <c r="J24" s="284" t="s">
        <v>100</v>
      </c>
      <c r="K24" s="319"/>
      <c r="L24" s="319"/>
      <c r="M24" s="319"/>
    </row>
    <row r="25" spans="1:24" ht="15" x14ac:dyDescent="0.25">
      <c r="A25" s="265" t="str">
        <f>'Comp by Inst Reg-counts'!A34</f>
        <v>TX TECH HSC-EL PASO</v>
      </c>
      <c r="B25" s="259">
        <f>'Comp by Inst Reg-counts'!B34</f>
        <v>118</v>
      </c>
      <c r="C25" s="274">
        <f>'Comp by Inst Reg-counts'!C34/'Comp by Inst Reg-percent'!$B25</f>
        <v>0.13559322033898305</v>
      </c>
      <c r="D25" s="274">
        <f>'Comp by Inst Reg-counts'!D34/'Comp by Inst Reg-percent'!$B25</f>
        <v>0.66101694915254239</v>
      </c>
      <c r="E25" s="274">
        <f>'Comp by Inst Reg-counts'!E34/'Comp by Inst Reg-percent'!$B25</f>
        <v>5.0847457627118647E-2</v>
      </c>
      <c r="F25" s="274">
        <f>'Comp by Inst Reg-counts'!F34/'Comp by Inst Reg-percent'!$B25</f>
        <v>0.15254237288135594</v>
      </c>
      <c r="G25" s="274">
        <f>'Comp by Inst Reg-counts'!G34/'Comp by Inst Reg-percent'!$B25</f>
        <v>0.13559322033898305</v>
      </c>
      <c r="H25" s="455">
        <f>'Comp by Inst Reg-counts'!H34/'Comp by Inst Reg-percent'!$B25</f>
        <v>0.86440677966101698</v>
      </c>
      <c r="I25" s="129"/>
      <c r="J25" s="283">
        <v>0.78048780487804881</v>
      </c>
      <c r="K25" s="319"/>
      <c r="L25" s="319"/>
      <c r="M25" s="319"/>
      <c r="R25" s="142"/>
      <c r="U25" s="87"/>
    </row>
    <row r="26" spans="1:24" ht="15" x14ac:dyDescent="0.25">
      <c r="A26" s="287"/>
      <c r="B26" s="262"/>
      <c r="C26" s="278"/>
      <c r="D26" s="278"/>
      <c r="E26" s="278"/>
      <c r="F26" s="278"/>
      <c r="G26" s="278"/>
      <c r="H26" s="279"/>
      <c r="I26" s="130"/>
      <c r="J26" s="286"/>
      <c r="K26" s="319"/>
      <c r="L26" s="319"/>
      <c r="M26" s="319"/>
      <c r="R26" s="142"/>
      <c r="U26" s="87"/>
    </row>
    <row r="27" spans="1:24" ht="15" x14ac:dyDescent="0.25">
      <c r="A27" s="121" t="s">
        <v>15</v>
      </c>
      <c r="B27" s="456">
        <f>'Comp by Inst Reg-counts'!B35</f>
        <v>118</v>
      </c>
      <c r="C27" s="457">
        <f>'Comp by Inst Reg-counts'!C35/'Comp by Inst Reg-percent'!$B27</f>
        <v>0.13559322033898305</v>
      </c>
      <c r="D27" s="457">
        <f>'Comp by Inst Reg-counts'!D35/'Comp by Inst Reg-percent'!$B27</f>
        <v>0.66101694915254239</v>
      </c>
      <c r="E27" s="457">
        <f>'Comp by Inst Reg-counts'!E35/'Comp by Inst Reg-percent'!$B27</f>
        <v>5.0847457627118647E-2</v>
      </c>
      <c r="F27" s="457">
        <f>'Comp by Inst Reg-counts'!F35/'Comp by Inst Reg-percent'!$B27</f>
        <v>0.15254237288135594</v>
      </c>
      <c r="G27" s="457">
        <f>'Comp by Inst Reg-counts'!G35/'Comp by Inst Reg-percent'!$B27</f>
        <v>0.13559322033898305</v>
      </c>
      <c r="H27" s="458">
        <f>'Comp by Inst Reg-counts'!H35/'Comp by Inst Reg-percent'!$B27</f>
        <v>0.86440677966101698</v>
      </c>
      <c r="I27" s="129"/>
      <c r="J27" s="286">
        <v>0.78048780487804881</v>
      </c>
      <c r="K27" s="319"/>
      <c r="L27" s="319"/>
      <c r="M27" s="319"/>
      <c r="R27" s="89"/>
      <c r="T27" s="86"/>
      <c r="U27" s="87"/>
    </row>
    <row r="28" spans="1:24" x14ac:dyDescent="0.2">
      <c r="I28" s="70"/>
      <c r="K28" s="319"/>
      <c r="L28" s="319"/>
      <c r="M28" s="319"/>
      <c r="N28" s="90"/>
      <c r="O28" s="90"/>
      <c r="P28" s="90"/>
      <c r="Q28" s="90"/>
      <c r="R28" s="90"/>
      <c r="S28" s="88"/>
      <c r="T28" s="90"/>
      <c r="U28" s="90"/>
      <c r="V28" s="90"/>
    </row>
    <row r="29" spans="1:24" ht="25.5" x14ac:dyDescent="0.2">
      <c r="A29" s="307" t="s">
        <v>29</v>
      </c>
      <c r="B29" s="275" t="s">
        <v>15</v>
      </c>
      <c r="C29" s="275" t="s">
        <v>61</v>
      </c>
      <c r="D29" s="275" t="s">
        <v>5</v>
      </c>
      <c r="E29" s="276" t="s">
        <v>4</v>
      </c>
      <c r="F29" s="275" t="s">
        <v>16</v>
      </c>
      <c r="G29" s="275" t="s">
        <v>62</v>
      </c>
      <c r="H29" s="277" t="s">
        <v>2</v>
      </c>
      <c r="I29" s="201"/>
      <c r="J29" s="284" t="s">
        <v>100</v>
      </c>
      <c r="K29" s="319"/>
      <c r="L29" s="319"/>
      <c r="M29" s="319"/>
      <c r="N29" s="90"/>
      <c r="O29" s="90"/>
      <c r="P29" s="90"/>
      <c r="Q29" s="90"/>
      <c r="R29" s="90"/>
      <c r="S29" s="90"/>
      <c r="T29" s="90"/>
      <c r="U29" s="90"/>
      <c r="V29" s="90"/>
    </row>
    <row r="30" spans="1:24" ht="15" x14ac:dyDescent="0.25">
      <c r="A30" s="259" t="str">
        <f>'Comp by Inst Reg-counts'!A38</f>
        <v>N/A</v>
      </c>
      <c r="B30" s="259"/>
      <c r="C30" s="260"/>
      <c r="D30" s="260"/>
      <c r="E30" s="260"/>
      <c r="F30" s="260"/>
      <c r="G30" s="260"/>
      <c r="H30" s="261"/>
      <c r="I30" s="132"/>
      <c r="J30" s="283"/>
      <c r="K30" s="319"/>
      <c r="L30" s="319"/>
      <c r="M30" s="319"/>
      <c r="N30" s="9"/>
      <c r="O30" s="9"/>
      <c r="P30" s="9"/>
      <c r="Q30" s="9"/>
      <c r="R30" s="9"/>
      <c r="S30" s="90"/>
      <c r="T30" s="90"/>
      <c r="U30" s="90"/>
      <c r="V30" s="90"/>
    </row>
    <row r="31" spans="1:24" ht="15" x14ac:dyDescent="0.25">
      <c r="A31" s="280"/>
      <c r="B31" s="280"/>
      <c r="C31" s="306"/>
      <c r="D31" s="306"/>
      <c r="E31" s="306"/>
      <c r="F31" s="306"/>
      <c r="G31" s="306"/>
      <c r="H31" s="308"/>
      <c r="I31" s="132"/>
      <c r="J31" s="286"/>
      <c r="K31" s="319"/>
      <c r="L31" s="319"/>
      <c r="M31" s="319"/>
      <c r="N31" s="9"/>
      <c r="O31" s="9"/>
      <c r="P31" s="9"/>
      <c r="Q31" s="9"/>
      <c r="R31" s="9"/>
      <c r="S31" s="90"/>
      <c r="T31" s="90"/>
      <c r="U31" s="90"/>
      <c r="V31" s="90"/>
    </row>
    <row r="32" spans="1:24" x14ac:dyDescent="0.2">
      <c r="A32" s="153" t="s">
        <v>15</v>
      </c>
      <c r="B32" s="134"/>
      <c r="C32" s="150"/>
      <c r="D32" s="150"/>
      <c r="E32" s="150"/>
      <c r="F32" s="150"/>
      <c r="G32" s="150"/>
      <c r="H32" s="151"/>
      <c r="I32" s="129"/>
      <c r="J32" s="315"/>
      <c r="K32" s="319"/>
      <c r="L32" s="319"/>
      <c r="M32" s="319"/>
      <c r="N32" s="118"/>
      <c r="O32" s="118"/>
      <c r="P32" s="118"/>
      <c r="Q32" s="118"/>
      <c r="R32" s="90"/>
      <c r="S32" s="143"/>
      <c r="T32" s="143"/>
      <c r="U32" s="90"/>
      <c r="V32" s="90"/>
      <c r="W32" s="90"/>
      <c r="X32" s="90"/>
    </row>
    <row r="33" spans="1:24" x14ac:dyDescent="0.2">
      <c r="A33" s="135"/>
      <c r="B33" s="134"/>
      <c r="C33" s="134"/>
      <c r="D33" s="134"/>
      <c r="E33" s="134"/>
      <c r="F33" s="134"/>
      <c r="G33" s="134"/>
      <c r="H33" s="134"/>
      <c r="I33" s="129"/>
      <c r="J33" s="119"/>
      <c r="K33" s="319"/>
      <c r="L33" s="319"/>
      <c r="M33" s="90"/>
    </row>
    <row r="34" spans="1:24" ht="25.5" x14ac:dyDescent="0.2">
      <c r="A34" s="22" t="s">
        <v>164</v>
      </c>
      <c r="B34" s="198" t="s">
        <v>15</v>
      </c>
      <c r="C34" s="198" t="s">
        <v>61</v>
      </c>
      <c r="D34" s="198" t="s">
        <v>5</v>
      </c>
      <c r="E34" s="199" t="s">
        <v>4</v>
      </c>
      <c r="F34" s="198" t="s">
        <v>16</v>
      </c>
      <c r="G34" s="198" t="s">
        <v>62</v>
      </c>
      <c r="H34" s="200" t="s">
        <v>2</v>
      </c>
      <c r="I34" s="201"/>
      <c r="J34" s="202" t="s">
        <v>100</v>
      </c>
      <c r="K34" s="319"/>
      <c r="L34" s="319"/>
      <c r="M34" s="90"/>
    </row>
    <row r="35" spans="1:24" ht="15" x14ac:dyDescent="0.25">
      <c r="A35" s="136" t="s">
        <v>91</v>
      </c>
      <c r="B35" s="269">
        <f>B15+B22+B27</f>
        <v>9416</v>
      </c>
      <c r="C35" s="274">
        <f>'Comp by Inst Reg-counts'!C43/'Comp by Inst Reg-percent'!$B35</f>
        <v>0.10089209855564996</v>
      </c>
      <c r="D35" s="274">
        <f>'Comp by Inst Reg-counts'!D43/'Comp by Inst Reg-percent'!$B35</f>
        <v>0.79056924384027183</v>
      </c>
      <c r="E35" s="274">
        <f>'Comp by Inst Reg-counts'!E43/'Comp by Inst Reg-percent'!$B35</f>
        <v>3.4090909090909088E-2</v>
      </c>
      <c r="F35" s="274">
        <f>'Comp by Inst Reg-counts'!F43/'Comp by Inst Reg-percent'!$B35</f>
        <v>7.4447748513169071E-2</v>
      </c>
      <c r="G35" s="274">
        <f>'Comp by Inst Reg-counts'!G43/'Comp by Inst Reg-percent'!$B35</f>
        <v>0.42937553101104503</v>
      </c>
      <c r="H35" s="455">
        <f>'Comp by Inst Reg-counts'!H43/'Comp by Inst Reg-percent'!$B35</f>
        <v>0.57062446898895502</v>
      </c>
      <c r="I35" s="129"/>
      <c r="J35" s="283">
        <f>'Comp by Inst Reg-counts'!J43/'Comp by Inst Reg-percent'!$B35</f>
        <v>0.59175870858113844</v>
      </c>
      <c r="K35" s="319"/>
      <c r="L35" s="319"/>
      <c r="M35" s="90"/>
    </row>
    <row r="36" spans="1:24" ht="15" x14ac:dyDescent="0.25">
      <c r="A36" s="136" t="s">
        <v>90</v>
      </c>
      <c r="B36" s="269">
        <f>B15+B22+B27+B32</f>
        <v>9416</v>
      </c>
      <c r="C36" s="457">
        <f>'Comp by Inst Reg-counts'!C44/'Comp by Inst Reg-percent'!$B36</f>
        <v>0.10089209855564996</v>
      </c>
      <c r="D36" s="457">
        <f>'Comp by Inst Reg-counts'!D44/'Comp by Inst Reg-percent'!$B36</f>
        <v>0.79056924384027183</v>
      </c>
      <c r="E36" s="457">
        <f>'Comp by Inst Reg-counts'!E44/'Comp by Inst Reg-percent'!$B36</f>
        <v>3.4090909090909088E-2</v>
      </c>
      <c r="F36" s="457">
        <f>'Comp by Inst Reg-counts'!F44/'Comp by Inst Reg-percent'!$B36</f>
        <v>7.4447748513169071E-2</v>
      </c>
      <c r="G36" s="457">
        <f>'Comp by Inst Reg-counts'!G44/'Comp by Inst Reg-percent'!$B36</f>
        <v>0.42937553101104503</v>
      </c>
      <c r="H36" s="458">
        <f>'Comp by Inst Reg-counts'!H44/'Comp by Inst Reg-percent'!$B36</f>
        <v>0.57062446898895502</v>
      </c>
      <c r="I36" s="129"/>
      <c r="J36" s="459">
        <f>'Comp by Inst Reg-counts'!J44/'Comp by Inst Reg-percent'!$B36</f>
        <v>0.59175870858113844</v>
      </c>
      <c r="K36" s="319"/>
      <c r="L36" s="319"/>
      <c r="M36" s="90"/>
    </row>
    <row r="37" spans="1:24" x14ac:dyDescent="0.2">
      <c r="A37" s="137"/>
      <c r="B37" s="129"/>
      <c r="C37" s="129"/>
      <c r="D37" s="129"/>
      <c r="E37" s="129"/>
      <c r="F37" s="129"/>
      <c r="G37" s="129"/>
      <c r="H37" s="129"/>
      <c r="I37" s="129"/>
      <c r="J37" s="129"/>
      <c r="L37" s="90"/>
      <c r="M37" s="90"/>
      <c r="N37" s="90"/>
      <c r="O37" s="90"/>
      <c r="P37" s="90"/>
      <c r="Q37" s="90"/>
      <c r="R37" s="90"/>
      <c r="S37" s="90"/>
      <c r="T37" s="90"/>
      <c r="U37" s="90"/>
      <c r="V37" s="90"/>
      <c r="W37" s="90"/>
      <c r="X37" s="90"/>
    </row>
    <row r="38" spans="1:24" x14ac:dyDescent="0.2">
      <c r="A38" s="1"/>
      <c r="B38" s="1"/>
      <c r="C38" s="1"/>
      <c r="D38" s="1"/>
      <c r="E38" s="1"/>
      <c r="F38" s="1"/>
      <c r="G38" s="1"/>
      <c r="H38" s="1"/>
      <c r="I38" s="1"/>
      <c r="J38" s="1"/>
    </row>
    <row r="39" spans="1:24" x14ac:dyDescent="0.2">
      <c r="A39" s="627"/>
      <c r="B39" s="628"/>
      <c r="C39" s="628"/>
      <c r="D39" s="628"/>
      <c r="E39" s="628"/>
      <c r="F39" s="628"/>
      <c r="G39" s="628"/>
      <c r="H39" s="628"/>
      <c r="I39" s="628"/>
      <c r="J39" s="628"/>
      <c r="K39" s="629"/>
    </row>
    <row r="40" spans="1:24" x14ac:dyDescent="0.2">
      <c r="A40" s="657" t="s">
        <v>346</v>
      </c>
      <c r="B40" s="658"/>
      <c r="C40" s="658"/>
      <c r="D40" s="658"/>
      <c r="E40" s="658"/>
      <c r="F40" s="658"/>
      <c r="G40" s="658"/>
      <c r="H40" s="659"/>
      <c r="I40" s="91"/>
      <c r="J40" s="69"/>
      <c r="K40" s="69"/>
    </row>
    <row r="41" spans="1:24" x14ac:dyDescent="0.2">
      <c r="A41" s="660" t="s">
        <v>72</v>
      </c>
      <c r="B41" s="661"/>
      <c r="C41" s="661"/>
      <c r="D41" s="661"/>
      <c r="E41" s="661"/>
      <c r="F41" s="661"/>
      <c r="G41" s="661"/>
      <c r="H41" s="662"/>
      <c r="I41" s="91"/>
      <c r="J41" s="109"/>
      <c r="K41" s="69"/>
    </row>
    <row r="42" spans="1:24" x14ac:dyDescent="0.2">
      <c r="A42" s="117"/>
      <c r="B42" s="126"/>
      <c r="C42" s="70"/>
      <c r="D42" s="70"/>
      <c r="E42" s="70"/>
      <c r="F42" s="144"/>
      <c r="G42" s="70"/>
      <c r="H42" s="145"/>
      <c r="I42" s="91"/>
      <c r="J42" s="109"/>
      <c r="K42" s="1"/>
    </row>
    <row r="43" spans="1:24" ht="25.5" x14ac:dyDescent="0.2">
      <c r="A43" s="104"/>
      <c r="B43" s="57" t="s">
        <v>15</v>
      </c>
      <c r="C43" s="57" t="s">
        <v>3</v>
      </c>
      <c r="D43" s="57" t="s">
        <v>5</v>
      </c>
      <c r="E43" s="56" t="s">
        <v>4</v>
      </c>
      <c r="F43" s="57" t="s">
        <v>16</v>
      </c>
      <c r="G43" s="57" t="s">
        <v>1</v>
      </c>
      <c r="H43" s="58" t="s">
        <v>2</v>
      </c>
      <c r="I43" s="91"/>
      <c r="J43" s="202" t="s">
        <v>89</v>
      </c>
      <c r="K43" s="1"/>
    </row>
    <row r="44" spans="1:24" ht="15" x14ac:dyDescent="0.25">
      <c r="A44" s="208" t="s">
        <v>39</v>
      </c>
      <c r="B44" s="259">
        <f>'Comp by Inst Reg-counts'!B52</f>
        <v>902</v>
      </c>
      <c r="C44" s="274">
        <f>'Comp by Inst Reg-counts'!C52/'Comp by Inst Reg-percent'!$B44</f>
        <v>0.10310421286031042</v>
      </c>
      <c r="D44" s="274">
        <f>'Comp by Inst Reg-counts'!D52/'Comp by Inst Reg-percent'!$B44</f>
        <v>0.80709534368070956</v>
      </c>
      <c r="E44" s="274">
        <f>'Comp by Inst Reg-counts'!E52/'Comp by Inst Reg-percent'!$B44</f>
        <v>3.6585365853658534E-2</v>
      </c>
      <c r="F44" s="274">
        <f>'Comp by Inst Reg-counts'!F52/'Comp by Inst Reg-percent'!$B44</f>
        <v>5.3215077605321508E-2</v>
      </c>
      <c r="G44" s="274">
        <f>'Comp by Inst Reg-counts'!G52/'Comp by Inst Reg-percent'!$B44</f>
        <v>0.52439024390243905</v>
      </c>
      <c r="H44" s="274">
        <f>'Comp by Inst Reg-counts'!H52/'Comp by Inst Reg-percent'!$B44</f>
        <v>0.47560975609756095</v>
      </c>
      <c r="I44" s="460"/>
      <c r="J44" s="459">
        <f>'Comp by Inst Reg-counts'!J52/'Comp by Inst Reg-percent'!$B44</f>
        <v>0.36807095343680707</v>
      </c>
      <c r="K44" s="309"/>
      <c r="L44" s="309"/>
      <c r="M44" s="309"/>
    </row>
    <row r="45" spans="1:24" ht="15" x14ac:dyDescent="0.25">
      <c r="A45" s="207" t="s">
        <v>73</v>
      </c>
      <c r="B45" s="259">
        <f>'Comp by Inst Reg-counts'!B53</f>
        <v>3601</v>
      </c>
      <c r="C45" s="274">
        <f>'Comp by Inst Reg-counts'!C53/'Comp by Inst Reg-percent'!$B45</f>
        <v>6.748125520688697E-2</v>
      </c>
      <c r="D45" s="274">
        <f>'Comp by Inst Reg-counts'!D53/'Comp by Inst Reg-percent'!$B45</f>
        <v>0.84837545126353786</v>
      </c>
      <c r="E45" s="274">
        <f>'Comp by Inst Reg-counts'!E53/'Comp by Inst Reg-percent'!$B45</f>
        <v>2.582615940016662E-2</v>
      </c>
      <c r="F45" s="274">
        <f>'Comp by Inst Reg-counts'!F53/'Comp by Inst Reg-percent'!$B45</f>
        <v>5.8317134129408497E-2</v>
      </c>
      <c r="G45" s="274">
        <f>'Comp by Inst Reg-counts'!G53/'Comp by Inst Reg-percent'!$B45</f>
        <v>0.39822271591224662</v>
      </c>
      <c r="H45" s="274">
        <f>'Comp by Inst Reg-counts'!H53/'Comp by Inst Reg-percent'!$B45</f>
        <v>0.60177728408775344</v>
      </c>
      <c r="I45" s="228"/>
      <c r="J45" s="459">
        <f>'Comp by Inst Reg-counts'!J53/'Comp by Inst Reg-percent'!$B45</f>
        <v>0.68119966675923349</v>
      </c>
      <c r="K45" s="309"/>
      <c r="L45" s="309"/>
      <c r="M45" s="309"/>
    </row>
    <row r="46" spans="1:24" ht="15" x14ac:dyDescent="0.25">
      <c r="A46" s="207" t="s">
        <v>40</v>
      </c>
      <c r="B46" s="259">
        <f>'Comp by Inst Reg-counts'!B54</f>
        <v>3672</v>
      </c>
      <c r="C46" s="274">
        <f>'Comp by Inst Reg-counts'!C54/'Comp by Inst Reg-percent'!$B46</f>
        <v>9.0141612200435733E-2</v>
      </c>
      <c r="D46" s="274">
        <f>'Comp by Inst Reg-counts'!D54/'Comp by Inst Reg-percent'!$B46</f>
        <v>0.80419389978213507</v>
      </c>
      <c r="E46" s="274">
        <f>'Comp by Inst Reg-counts'!E54/'Comp by Inst Reg-percent'!$B46</f>
        <v>3.2679738562091505E-2</v>
      </c>
      <c r="F46" s="274">
        <f>'Comp by Inst Reg-counts'!F54/'Comp by Inst Reg-percent'!$B46</f>
        <v>7.2984749455337686E-2</v>
      </c>
      <c r="G46" s="274">
        <f>'Comp by Inst Reg-counts'!G54/'Comp by Inst Reg-percent'!$B46</f>
        <v>0.42429193899782136</v>
      </c>
      <c r="H46" s="274">
        <f>'Comp by Inst Reg-counts'!H54/'Comp by Inst Reg-percent'!$B46</f>
        <v>0.57570806100217864</v>
      </c>
      <c r="I46" s="228"/>
      <c r="J46" s="459">
        <f>'Comp by Inst Reg-counts'!J54/'Comp by Inst Reg-percent'!$B46</f>
        <v>0.75898692810457513</v>
      </c>
      <c r="K46" s="309"/>
      <c r="L46" s="309"/>
      <c r="M46" s="309"/>
    </row>
    <row r="47" spans="1:24" ht="15" x14ac:dyDescent="0.25">
      <c r="A47" s="209" t="s">
        <v>67</v>
      </c>
      <c r="B47" s="259">
        <f>'Comp by Inst Reg-counts'!B55</f>
        <v>1241</v>
      </c>
      <c r="C47" s="274">
        <f>'Comp by Inst Reg-counts'!C55/'Comp by Inst Reg-percent'!$B47</f>
        <v>0.22804190169218372</v>
      </c>
      <c r="D47" s="274">
        <f>'Comp by Inst Reg-counts'!D55/'Comp by Inst Reg-percent'!$B47</f>
        <v>0.57050765511684121</v>
      </c>
      <c r="E47" s="274">
        <f>'Comp by Inst Reg-counts'!E55/'Comp by Inst Reg-percent'!$B47</f>
        <v>6.0435132957292505E-2</v>
      </c>
      <c r="F47" s="274">
        <f>'Comp by Inst Reg-counts'!F55/'Comp by Inst Reg-percent'!$B47</f>
        <v>0.14101531023368252</v>
      </c>
      <c r="G47" s="274">
        <f>'Comp by Inst Reg-counts'!G55/'Comp by Inst Reg-percent'!$B47</f>
        <v>0.46575342465753422</v>
      </c>
      <c r="H47" s="274">
        <f>'Comp by Inst Reg-counts'!H55/'Comp by Inst Reg-percent'!$B47</f>
        <v>0.53424657534246578</v>
      </c>
      <c r="I47" s="228"/>
      <c r="J47" s="298" t="s">
        <v>71</v>
      </c>
      <c r="K47" s="506"/>
      <c r="L47" s="309"/>
      <c r="M47" s="309"/>
    </row>
    <row r="48" spans="1:24" x14ac:dyDescent="0.2">
      <c r="A48" s="147"/>
      <c r="B48" s="113"/>
      <c r="C48" s="147"/>
      <c r="D48" s="70"/>
      <c r="E48" s="70"/>
      <c r="H48" s="98"/>
      <c r="I48" s="91"/>
      <c r="J48" s="109"/>
      <c r="K48" s="69"/>
    </row>
    <row r="49" spans="1:11" x14ac:dyDescent="0.2">
      <c r="A49" s="91"/>
      <c r="B49" s="91"/>
      <c r="C49" s="91"/>
      <c r="D49" s="91"/>
      <c r="E49" s="91"/>
      <c r="F49" s="91"/>
      <c r="G49" s="91"/>
      <c r="H49" s="91"/>
      <c r="I49" s="91"/>
      <c r="J49" s="109"/>
      <c r="K49" s="69"/>
    </row>
    <row r="50" spans="1:11" x14ac:dyDescent="0.2">
      <c r="A50" s="91"/>
      <c r="B50" s="91"/>
      <c r="C50" s="91"/>
      <c r="D50" s="91"/>
      <c r="E50" s="91"/>
      <c r="F50" s="91"/>
      <c r="G50" s="91"/>
      <c r="H50" s="91"/>
      <c r="I50" s="69"/>
      <c r="J50" s="109"/>
      <c r="K50" s="69"/>
    </row>
    <row r="51" spans="1:11" x14ac:dyDescent="0.2">
      <c r="A51" s="91"/>
      <c r="B51" s="91"/>
      <c r="C51" s="91"/>
      <c r="D51" s="91"/>
      <c r="E51" s="91"/>
      <c r="F51" s="91"/>
      <c r="G51" s="91"/>
      <c r="H51" s="91"/>
      <c r="I51" s="116"/>
      <c r="J51" s="109"/>
      <c r="K51" s="69"/>
    </row>
    <row r="52" spans="1:11" x14ac:dyDescent="0.2">
      <c r="A52" s="91"/>
      <c r="B52" s="91"/>
      <c r="C52" s="91"/>
      <c r="D52" s="91"/>
      <c r="E52" s="91"/>
      <c r="F52" s="91"/>
      <c r="G52" s="91"/>
      <c r="H52" s="91"/>
      <c r="I52" s="116"/>
      <c r="J52" s="109"/>
      <c r="K52" s="109"/>
    </row>
    <row r="53" spans="1:11" x14ac:dyDescent="0.2">
      <c r="A53" s="91"/>
      <c r="B53" s="91"/>
      <c r="C53" s="91"/>
      <c r="D53" s="91"/>
      <c r="E53" s="91"/>
      <c r="F53" s="91"/>
      <c r="G53" s="91"/>
      <c r="H53" s="91"/>
      <c r="I53" s="55"/>
      <c r="J53" s="109"/>
    </row>
    <row r="54" spans="1:11" x14ac:dyDescent="0.2">
      <c r="A54" s="91"/>
      <c r="B54" s="91"/>
      <c r="C54" s="91"/>
      <c r="D54" s="91"/>
      <c r="E54" s="91"/>
      <c r="F54" s="91"/>
      <c r="G54" s="91"/>
      <c r="H54" s="91"/>
      <c r="I54" s="148"/>
    </row>
    <row r="55" spans="1:11" x14ac:dyDescent="0.2">
      <c r="A55" s="91"/>
      <c r="B55" s="91"/>
      <c r="C55" s="91"/>
      <c r="D55" s="91"/>
      <c r="E55" s="91"/>
      <c r="F55" s="91"/>
      <c r="G55" s="91"/>
      <c r="H55" s="91"/>
      <c r="I55" s="148"/>
    </row>
    <row r="56" spans="1:11" x14ac:dyDescent="0.2">
      <c r="A56" s="91"/>
      <c r="B56" s="91"/>
      <c r="C56" s="91"/>
      <c r="D56" s="91"/>
      <c r="E56" s="91"/>
      <c r="F56" s="91"/>
      <c r="G56" s="91"/>
      <c r="H56" s="91"/>
      <c r="I56" s="148"/>
    </row>
    <row r="57" spans="1:11" x14ac:dyDescent="0.2">
      <c r="A57" s="91"/>
      <c r="B57" s="91"/>
      <c r="C57" s="91"/>
      <c r="D57" s="91"/>
      <c r="E57" s="91"/>
      <c r="F57" s="91"/>
      <c r="G57" s="91"/>
      <c r="H57" s="91"/>
      <c r="I57" s="148"/>
    </row>
    <row r="58" spans="1:11" x14ac:dyDescent="0.2">
      <c r="A58" s="91"/>
      <c r="B58" s="91"/>
      <c r="C58" s="91"/>
      <c r="D58" s="91"/>
      <c r="E58" s="91"/>
      <c r="F58" s="91"/>
      <c r="G58" s="91"/>
      <c r="H58" s="91"/>
      <c r="I58" s="148"/>
    </row>
    <row r="59" spans="1:11" x14ac:dyDescent="0.2">
      <c r="A59" s="91"/>
      <c r="B59" s="91"/>
      <c r="C59" s="91"/>
      <c r="D59" s="91"/>
      <c r="E59" s="91"/>
      <c r="F59" s="91"/>
      <c r="G59" s="91"/>
      <c r="H59" s="91"/>
      <c r="I59" s="148"/>
    </row>
    <row r="60" spans="1:11" x14ac:dyDescent="0.2">
      <c r="A60" s="91"/>
      <c r="B60" s="91"/>
      <c r="C60" s="91"/>
      <c r="D60" s="91"/>
      <c r="E60" s="91"/>
      <c r="F60" s="91"/>
      <c r="G60" s="91"/>
      <c r="H60" s="91"/>
      <c r="I60" s="148"/>
    </row>
    <row r="61" spans="1:11" x14ac:dyDescent="0.2">
      <c r="A61" s="91"/>
      <c r="B61" s="91"/>
      <c r="C61" s="91"/>
      <c r="D61" s="91"/>
      <c r="E61" s="91"/>
      <c r="F61" s="91"/>
      <c r="G61" s="91"/>
      <c r="H61" s="91"/>
      <c r="I61" s="148"/>
      <c r="K61" s="149"/>
    </row>
    <row r="62" spans="1:11" x14ac:dyDescent="0.2">
      <c r="A62" s="91"/>
      <c r="B62" s="91"/>
      <c r="C62" s="91"/>
      <c r="D62" s="91"/>
      <c r="E62" s="91"/>
      <c r="F62" s="91"/>
      <c r="G62" s="91"/>
      <c r="H62" s="91"/>
      <c r="I62" s="148"/>
      <c r="J62" s="149"/>
    </row>
    <row r="64" spans="1:11" x14ac:dyDescent="0.2">
      <c r="A64" s="138" t="s">
        <v>129</v>
      </c>
    </row>
    <row r="65" spans="1:10" x14ac:dyDescent="0.2">
      <c r="A65" s="12" t="s">
        <v>97</v>
      </c>
    </row>
    <row r="66" spans="1:10" x14ac:dyDescent="0.2">
      <c r="A66" s="12" t="s">
        <v>137</v>
      </c>
    </row>
    <row r="67" spans="1:10" x14ac:dyDescent="0.2">
      <c r="J67" s="14" t="s">
        <v>31</v>
      </c>
    </row>
  </sheetData>
  <mergeCells count="8">
    <mergeCell ref="A10:H11"/>
    <mergeCell ref="A40:H40"/>
    <mergeCell ref="A41:H41"/>
    <mergeCell ref="A1:K1"/>
    <mergeCell ref="A2:K2"/>
    <mergeCell ref="A3:K3"/>
    <mergeCell ref="A4:K8"/>
    <mergeCell ref="A39:K39"/>
  </mergeCells>
  <hyperlinks>
    <hyperlink ref="J67" location="Contents!A1" display="Back to Contents" xr:uid="{00000000-0004-0000-0600-000000000000}"/>
  </hyperlinks>
  <pageMargins left="0.25" right="0.25" top="0.75" bottom="0.75" header="0.3" footer="0.3"/>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74"/>
  <sheetViews>
    <sheetView workbookViewId="0">
      <selection activeCell="P26" sqref="P26"/>
    </sheetView>
  </sheetViews>
  <sheetFormatPr defaultColWidth="9.140625" defaultRowHeight="15" x14ac:dyDescent="0.25"/>
  <cols>
    <col min="1" max="1" width="12.7109375" style="12" customWidth="1"/>
    <col min="2" max="3" width="9.140625" style="12"/>
    <col min="4" max="4" width="10" style="12" bestFit="1" customWidth="1"/>
    <col min="5" max="5" width="9.140625" style="12" customWidth="1"/>
    <col min="6" max="13" width="9.140625" style="12"/>
    <col min="14" max="14" width="2" style="12" customWidth="1"/>
    <col min="15" max="15" width="9.140625" style="12"/>
    <col min="16" max="16384" width="9.140625" style="170"/>
  </cols>
  <sheetData>
    <row r="1" spans="1:15" ht="15" customHeight="1" x14ac:dyDescent="0.25">
      <c r="A1" s="685" t="s">
        <v>28</v>
      </c>
      <c r="B1" s="685"/>
      <c r="C1" s="685"/>
      <c r="D1" s="685"/>
      <c r="E1" s="685"/>
      <c r="F1" s="685"/>
      <c r="G1" s="685"/>
      <c r="H1" s="685"/>
      <c r="I1" s="685"/>
      <c r="J1" s="685"/>
      <c r="K1" s="685"/>
      <c r="L1" s="685"/>
      <c r="M1" s="685"/>
    </row>
    <row r="2" spans="1:15" ht="15" customHeight="1" x14ac:dyDescent="0.25">
      <c r="A2" s="686"/>
      <c r="B2" s="686"/>
      <c r="C2" s="686"/>
      <c r="D2" s="686"/>
      <c r="E2" s="686"/>
      <c r="F2" s="686"/>
      <c r="G2" s="686"/>
      <c r="H2" s="686"/>
      <c r="I2" s="686"/>
      <c r="J2" s="686"/>
      <c r="K2" s="686"/>
      <c r="L2" s="686"/>
      <c r="M2" s="686"/>
      <c r="N2" s="69"/>
    </row>
    <row r="3" spans="1:15" ht="15" customHeight="1" x14ac:dyDescent="0.25">
      <c r="A3" s="535" t="s">
        <v>101</v>
      </c>
      <c r="B3" s="536"/>
      <c r="C3" s="536"/>
      <c r="D3" s="536"/>
      <c r="E3" s="536"/>
      <c r="F3" s="536"/>
      <c r="G3" s="536"/>
      <c r="H3" s="536"/>
      <c r="I3" s="536"/>
      <c r="J3" s="536"/>
      <c r="K3" s="536"/>
      <c r="L3" s="536"/>
      <c r="M3" s="537"/>
      <c r="N3" s="69"/>
      <c r="O3" s="109"/>
    </row>
    <row r="4" spans="1:15" ht="15" customHeight="1" x14ac:dyDescent="0.25">
      <c r="A4" s="687" t="s">
        <v>182</v>
      </c>
      <c r="B4" s="687"/>
      <c r="C4" s="687"/>
      <c r="D4" s="687"/>
      <c r="E4" s="687"/>
      <c r="F4" s="687"/>
      <c r="G4" s="687"/>
      <c r="H4" s="687"/>
      <c r="I4" s="687"/>
      <c r="J4" s="687"/>
      <c r="K4" s="687"/>
      <c r="L4" s="687"/>
      <c r="M4" s="687"/>
      <c r="N4" s="69"/>
      <c r="O4" s="109"/>
    </row>
    <row r="5" spans="1:15" ht="15" customHeight="1" x14ac:dyDescent="0.25">
      <c r="A5" s="687"/>
      <c r="B5" s="687"/>
      <c r="C5" s="687"/>
      <c r="D5" s="687"/>
      <c r="E5" s="687"/>
      <c r="F5" s="687"/>
      <c r="G5" s="687"/>
      <c r="H5" s="687"/>
      <c r="I5" s="687"/>
      <c r="J5" s="687"/>
      <c r="K5" s="687"/>
      <c r="L5" s="687"/>
      <c r="M5" s="687"/>
    </row>
    <row r="6" spans="1:15" ht="15" customHeight="1" x14ac:dyDescent="0.25">
      <c r="A6" s="687"/>
      <c r="B6" s="687"/>
      <c r="C6" s="687"/>
      <c r="D6" s="687"/>
      <c r="E6" s="687"/>
      <c r="F6" s="687"/>
      <c r="G6" s="687"/>
      <c r="H6" s="687"/>
      <c r="I6" s="687"/>
      <c r="J6" s="687"/>
      <c r="K6" s="687"/>
      <c r="L6" s="687"/>
      <c r="M6" s="687"/>
    </row>
    <row r="7" spans="1:15" ht="15" customHeight="1" x14ac:dyDescent="0.25">
      <c r="A7" s="687"/>
      <c r="B7" s="687"/>
      <c r="C7" s="687"/>
      <c r="D7" s="687"/>
      <c r="E7" s="687"/>
      <c r="F7" s="687"/>
      <c r="G7" s="687"/>
      <c r="H7" s="687"/>
      <c r="I7" s="687"/>
      <c r="J7" s="687"/>
      <c r="K7" s="687"/>
      <c r="L7" s="687"/>
      <c r="M7" s="687"/>
    </row>
    <row r="8" spans="1:15" ht="15" customHeight="1" x14ac:dyDescent="0.25">
      <c r="A8" s="687"/>
      <c r="B8" s="687"/>
      <c r="C8" s="687"/>
      <c r="D8" s="687"/>
      <c r="E8" s="687"/>
      <c r="F8" s="687"/>
      <c r="G8" s="687"/>
      <c r="H8" s="687"/>
      <c r="I8" s="687"/>
      <c r="J8" s="687"/>
      <c r="K8" s="687"/>
      <c r="L8" s="687"/>
      <c r="M8" s="687"/>
    </row>
    <row r="9" spans="1:15" ht="15" customHeight="1" x14ac:dyDescent="0.25">
      <c r="B9" s="109"/>
      <c r="C9" s="109"/>
      <c r="D9" s="109"/>
      <c r="E9" s="109"/>
      <c r="F9" s="109"/>
      <c r="G9" s="109"/>
    </row>
    <row r="10" spans="1:15" x14ac:dyDescent="0.25">
      <c r="A10" s="673" t="s">
        <v>336</v>
      </c>
      <c r="B10" s="673"/>
      <c r="C10" s="673"/>
      <c r="D10" s="673"/>
      <c r="E10" s="673"/>
      <c r="F10" s="673"/>
      <c r="G10" s="673"/>
      <c r="H10" s="673"/>
      <c r="I10" s="673"/>
      <c r="J10" s="673"/>
      <c r="K10" s="673"/>
      <c r="L10" s="673"/>
      <c r="M10" s="673"/>
    </row>
    <row r="11" spans="1:15" x14ac:dyDescent="0.25">
      <c r="F11" s="38"/>
    </row>
    <row r="12" spans="1:15" ht="26.25" x14ac:dyDescent="0.25">
      <c r="A12" s="40" t="s">
        <v>7</v>
      </c>
      <c r="B12" s="49" t="s">
        <v>138</v>
      </c>
      <c r="C12" s="41" t="s">
        <v>8</v>
      </c>
      <c r="D12" s="41" t="s">
        <v>10</v>
      </c>
      <c r="E12" s="41" t="s">
        <v>9</v>
      </c>
      <c r="F12" s="39"/>
    </row>
    <row r="13" spans="1:15" x14ac:dyDescent="0.25">
      <c r="A13" s="682" t="s">
        <v>11</v>
      </c>
      <c r="B13" s="678" t="s">
        <v>3</v>
      </c>
      <c r="C13" s="42" t="s">
        <v>12</v>
      </c>
      <c r="D13" s="155">
        <v>0.74314430244941421</v>
      </c>
      <c r="E13" s="289">
        <v>15024</v>
      </c>
      <c r="F13" s="36"/>
    </row>
    <row r="14" spans="1:15" x14ac:dyDescent="0.25">
      <c r="A14" s="683"/>
      <c r="B14" s="679"/>
      <c r="C14" s="42" t="s">
        <v>13</v>
      </c>
      <c r="D14" s="155">
        <v>0.64131328995587467</v>
      </c>
      <c r="E14" s="289">
        <v>13371</v>
      </c>
      <c r="F14" s="36"/>
    </row>
    <row r="15" spans="1:15" x14ac:dyDescent="0.25">
      <c r="A15" s="683"/>
      <c r="B15" s="680"/>
      <c r="C15" s="42"/>
      <c r="D15" s="155"/>
      <c r="E15" s="289"/>
      <c r="F15" s="36"/>
    </row>
    <row r="16" spans="1:15" ht="15" customHeight="1" x14ac:dyDescent="0.25">
      <c r="A16" s="683"/>
      <c r="B16" s="678" t="s">
        <v>5</v>
      </c>
      <c r="C16" s="42" t="s">
        <v>12</v>
      </c>
      <c r="D16" s="155">
        <v>0.58735191056232272</v>
      </c>
      <c r="E16" s="289">
        <v>11986</v>
      </c>
      <c r="F16" s="36"/>
    </row>
    <row r="17" spans="1:13" x14ac:dyDescent="0.25">
      <c r="A17" s="683"/>
      <c r="B17" s="679"/>
      <c r="C17" s="42" t="s">
        <v>13</v>
      </c>
      <c r="D17" s="155">
        <v>0.47233914612146727</v>
      </c>
      <c r="E17" s="289">
        <v>9978</v>
      </c>
      <c r="F17" s="36"/>
    </row>
    <row r="18" spans="1:13" x14ac:dyDescent="0.25">
      <c r="A18" s="683"/>
      <c r="B18" s="680"/>
      <c r="C18" s="42"/>
      <c r="D18" s="155"/>
      <c r="E18" s="289"/>
      <c r="F18" s="36"/>
    </row>
    <row r="19" spans="1:13" ht="15" customHeight="1" x14ac:dyDescent="0.25">
      <c r="A19" s="683"/>
      <c r="B19" s="678" t="s">
        <v>4</v>
      </c>
      <c r="C19" s="42" t="s">
        <v>12</v>
      </c>
      <c r="D19" s="155">
        <v>0.48476936466492604</v>
      </c>
      <c r="E19" s="289">
        <v>5745</v>
      </c>
      <c r="F19" s="36"/>
    </row>
    <row r="20" spans="1:13" x14ac:dyDescent="0.25">
      <c r="A20" s="683"/>
      <c r="B20" s="679"/>
      <c r="C20" s="42" t="s">
        <v>13</v>
      </c>
      <c r="D20" s="155">
        <v>0.36019952743502232</v>
      </c>
      <c r="E20" s="289">
        <v>3809</v>
      </c>
      <c r="F20" s="36"/>
    </row>
    <row r="21" spans="1:13" x14ac:dyDescent="0.25">
      <c r="A21" s="683"/>
      <c r="B21" s="680"/>
      <c r="C21" s="42"/>
      <c r="D21" s="155"/>
      <c r="E21" s="289"/>
      <c r="F21" s="36"/>
    </row>
    <row r="22" spans="1:13" x14ac:dyDescent="0.25">
      <c r="A22" s="683"/>
      <c r="B22" s="678" t="s">
        <v>16</v>
      </c>
      <c r="C22" s="42" t="s">
        <v>12</v>
      </c>
      <c r="D22" s="157">
        <v>0.76011701608971238</v>
      </c>
      <c r="E22" s="136">
        <v>4102</v>
      </c>
      <c r="F22" s="36"/>
    </row>
    <row r="23" spans="1:13" x14ac:dyDescent="0.25">
      <c r="A23" s="684"/>
      <c r="B23" s="680"/>
      <c r="C23" s="42" t="s">
        <v>13</v>
      </c>
      <c r="D23" s="146">
        <v>0.66257526632700325</v>
      </c>
      <c r="E23" s="136">
        <v>4318</v>
      </c>
      <c r="F23" s="36"/>
    </row>
    <row r="24" spans="1:13" ht="15" customHeight="1" x14ac:dyDescent="0.25">
      <c r="A24" s="663" t="s">
        <v>28</v>
      </c>
      <c r="B24" s="678" t="s">
        <v>3</v>
      </c>
      <c r="C24" s="42" t="s">
        <v>12</v>
      </c>
      <c r="D24" s="288">
        <v>0.42307692307692307</v>
      </c>
      <c r="E24" s="289">
        <v>104</v>
      </c>
      <c r="F24" s="36"/>
    </row>
    <row r="25" spans="1:13" ht="15" customHeight="1" x14ac:dyDescent="0.25">
      <c r="A25" s="664"/>
      <c r="B25" s="679"/>
      <c r="C25" s="42" t="s">
        <v>13</v>
      </c>
      <c r="D25" s="288">
        <v>0.39344262295081966</v>
      </c>
      <c r="E25" s="289">
        <v>122</v>
      </c>
    </row>
    <row r="26" spans="1:13" x14ac:dyDescent="0.25">
      <c r="A26" s="664"/>
      <c r="B26" s="680"/>
      <c r="C26" s="42"/>
      <c r="D26" s="288"/>
      <c r="E26" s="289"/>
    </row>
    <row r="27" spans="1:13" x14ac:dyDescent="0.25">
      <c r="A27" s="664"/>
      <c r="B27" s="678" t="s">
        <v>5</v>
      </c>
      <c r="C27" s="42" t="s">
        <v>12</v>
      </c>
      <c r="D27" s="288">
        <v>0.45954438334642578</v>
      </c>
      <c r="E27" s="289">
        <v>1273</v>
      </c>
    </row>
    <row r="28" spans="1:13" x14ac:dyDescent="0.25">
      <c r="A28" s="664"/>
      <c r="B28" s="679"/>
      <c r="C28" s="42" t="s">
        <v>13</v>
      </c>
      <c r="D28" s="288">
        <v>0.36824324324324326</v>
      </c>
      <c r="E28" s="289">
        <v>1184</v>
      </c>
      <c r="F28" s="158"/>
      <c r="G28" s="158"/>
      <c r="H28" s="158"/>
      <c r="I28" s="158"/>
      <c r="J28" s="158"/>
      <c r="K28" s="158"/>
      <c r="L28" s="158"/>
      <c r="M28" s="158"/>
    </row>
    <row r="29" spans="1:13" x14ac:dyDescent="0.25">
      <c r="A29" s="664"/>
      <c r="B29" s="680"/>
      <c r="C29" s="42"/>
      <c r="D29" s="288"/>
      <c r="E29" s="289"/>
      <c r="F29" s="681"/>
    </row>
    <row r="30" spans="1:13" ht="15" customHeight="1" x14ac:dyDescent="0.25">
      <c r="A30" s="664"/>
      <c r="B30" s="678" t="s">
        <v>4</v>
      </c>
      <c r="C30" s="42" t="s">
        <v>12</v>
      </c>
      <c r="D30" s="288">
        <v>0.40909090909090906</v>
      </c>
      <c r="E30" s="289">
        <v>44</v>
      </c>
      <c r="F30" s="681"/>
    </row>
    <row r="31" spans="1:13" x14ac:dyDescent="0.25">
      <c r="A31" s="664"/>
      <c r="B31" s="679"/>
      <c r="C31" s="42" t="s">
        <v>13</v>
      </c>
      <c r="D31" s="288">
        <v>0.15217391304347824</v>
      </c>
      <c r="E31" s="289">
        <v>92</v>
      </c>
      <c r="F31" s="36"/>
    </row>
    <row r="32" spans="1:13" x14ac:dyDescent="0.25">
      <c r="A32" s="664"/>
      <c r="B32" s="680"/>
      <c r="C32" s="42"/>
      <c r="D32" s="288"/>
      <c r="E32" s="289"/>
      <c r="F32" s="36"/>
    </row>
    <row r="33" spans="1:14" ht="15" customHeight="1" x14ac:dyDescent="0.25">
      <c r="A33" s="664"/>
      <c r="B33" s="678" t="s">
        <v>16</v>
      </c>
      <c r="C33" s="42" t="s">
        <v>12</v>
      </c>
      <c r="D33" s="290">
        <v>0.6206896551724137</v>
      </c>
      <c r="E33" s="136">
        <v>87</v>
      </c>
      <c r="F33" s="36"/>
    </row>
    <row r="34" spans="1:14" x14ac:dyDescent="0.25">
      <c r="A34" s="665"/>
      <c r="B34" s="680"/>
      <c r="C34" s="42" t="s">
        <v>13</v>
      </c>
      <c r="D34" s="291">
        <v>0.5</v>
      </c>
      <c r="E34" s="136">
        <v>110</v>
      </c>
      <c r="F34" s="36"/>
    </row>
    <row r="35" spans="1:14" x14ac:dyDescent="0.25">
      <c r="F35" s="36"/>
    </row>
    <row r="36" spans="1:14" x14ac:dyDescent="0.25">
      <c r="A36" s="12" t="s">
        <v>30</v>
      </c>
      <c r="F36" s="36"/>
    </row>
    <row r="37" spans="1:14" x14ac:dyDescent="0.25">
      <c r="F37" s="36"/>
    </row>
    <row r="38" spans="1:14" x14ac:dyDescent="0.25">
      <c r="F38" s="36"/>
    </row>
    <row r="39" spans="1:14" x14ac:dyDescent="0.25">
      <c r="F39" s="36"/>
    </row>
    <row r="40" spans="1:14" x14ac:dyDescent="0.25">
      <c r="F40" s="36"/>
    </row>
    <row r="41" spans="1:14" x14ac:dyDescent="0.25">
      <c r="A41" s="673" t="s">
        <v>335</v>
      </c>
      <c r="B41" s="673"/>
      <c r="C41" s="673"/>
      <c r="D41" s="673"/>
      <c r="E41" s="673"/>
      <c r="F41" s="673"/>
      <c r="G41" s="673"/>
      <c r="H41" s="673"/>
      <c r="I41" s="673"/>
      <c r="J41" s="673"/>
      <c r="K41" s="673"/>
      <c r="L41" s="673"/>
      <c r="M41" s="673"/>
      <c r="N41" s="13"/>
    </row>
    <row r="42" spans="1:14" x14ac:dyDescent="0.25">
      <c r="F42" s="36"/>
    </row>
    <row r="43" spans="1:14" ht="26.25" x14ac:dyDescent="0.25">
      <c r="A43" s="45" t="s">
        <v>7</v>
      </c>
      <c r="B43" s="49" t="s">
        <v>138</v>
      </c>
      <c r="C43" s="32" t="s">
        <v>8</v>
      </c>
      <c r="D43" s="37" t="s">
        <v>10</v>
      </c>
      <c r="E43" s="37" t="s">
        <v>9</v>
      </c>
      <c r="F43" s="36"/>
    </row>
    <row r="44" spans="1:14" x14ac:dyDescent="0.25">
      <c r="A44" s="663" t="s">
        <v>11</v>
      </c>
      <c r="B44" s="674" t="s">
        <v>3</v>
      </c>
      <c r="C44" s="159" t="s">
        <v>12</v>
      </c>
      <c r="D44" s="155">
        <v>0.40473807140473805</v>
      </c>
      <c r="E44" s="156">
        <v>11988</v>
      </c>
      <c r="F44" s="36"/>
    </row>
    <row r="45" spans="1:14" x14ac:dyDescent="0.25">
      <c r="A45" s="664"/>
      <c r="B45" s="667"/>
      <c r="C45" s="159" t="s">
        <v>13</v>
      </c>
      <c r="D45" s="155">
        <v>0.35261044176706829</v>
      </c>
      <c r="E45" s="156">
        <v>11205</v>
      </c>
      <c r="F45" s="36"/>
    </row>
    <row r="46" spans="1:14" x14ac:dyDescent="0.25">
      <c r="A46" s="664"/>
      <c r="B46" s="675"/>
      <c r="C46" s="159"/>
      <c r="D46" s="155"/>
      <c r="E46" s="156"/>
    </row>
    <row r="47" spans="1:14" x14ac:dyDescent="0.25">
      <c r="A47" s="664"/>
      <c r="B47" s="674" t="s">
        <v>5</v>
      </c>
      <c r="C47" s="159" t="s">
        <v>12</v>
      </c>
      <c r="D47" s="155">
        <v>0.35637240987794494</v>
      </c>
      <c r="E47" s="156">
        <v>14092</v>
      </c>
    </row>
    <row r="48" spans="1:14" x14ac:dyDescent="0.25">
      <c r="A48" s="664"/>
      <c r="B48" s="667"/>
      <c r="C48" s="159" t="s">
        <v>13</v>
      </c>
      <c r="D48" s="155">
        <v>0.31103934732727118</v>
      </c>
      <c r="E48" s="156">
        <v>11767</v>
      </c>
    </row>
    <row r="49" spans="1:5" x14ac:dyDescent="0.25">
      <c r="A49" s="664"/>
      <c r="B49" s="668"/>
      <c r="C49" s="159"/>
      <c r="D49" s="155"/>
      <c r="E49" s="156"/>
    </row>
    <row r="50" spans="1:5" ht="15" customHeight="1" x14ac:dyDescent="0.25">
      <c r="A50" s="664"/>
      <c r="B50" s="669" t="s">
        <v>4</v>
      </c>
      <c r="C50" s="160" t="s">
        <v>12</v>
      </c>
      <c r="D50" s="155">
        <v>0.21193287756370416</v>
      </c>
      <c r="E50" s="156">
        <v>4827</v>
      </c>
    </row>
    <row r="51" spans="1:5" ht="15" customHeight="1" x14ac:dyDescent="0.25">
      <c r="A51" s="664"/>
      <c r="B51" s="670"/>
      <c r="C51" s="161" t="s">
        <v>13</v>
      </c>
      <c r="D51" s="155">
        <v>0.17188219052001841</v>
      </c>
      <c r="E51" s="156">
        <v>4346</v>
      </c>
    </row>
    <row r="52" spans="1:5" x14ac:dyDescent="0.25">
      <c r="A52" s="664"/>
      <c r="B52" s="671"/>
      <c r="C52" s="42"/>
      <c r="D52" s="155"/>
      <c r="E52" s="156"/>
    </row>
    <row r="53" spans="1:5" x14ac:dyDescent="0.25">
      <c r="A53" s="664"/>
      <c r="B53" s="676" t="s">
        <v>16</v>
      </c>
      <c r="C53" s="42" t="s">
        <v>12</v>
      </c>
      <c r="D53" s="157">
        <v>0.41366102776891156</v>
      </c>
      <c r="E53" s="104">
        <v>3133</v>
      </c>
    </row>
    <row r="54" spans="1:5" x14ac:dyDescent="0.25">
      <c r="A54" s="665"/>
      <c r="B54" s="677"/>
      <c r="C54" s="42" t="s">
        <v>13</v>
      </c>
      <c r="D54" s="146">
        <v>0.34108040201005024</v>
      </c>
      <c r="E54" s="104">
        <v>3184</v>
      </c>
    </row>
    <row r="55" spans="1:5" x14ac:dyDescent="0.25">
      <c r="A55" s="663" t="s">
        <v>28</v>
      </c>
      <c r="B55" s="666" t="s">
        <v>3</v>
      </c>
      <c r="C55" s="162" t="s">
        <v>12</v>
      </c>
      <c r="D55" s="288">
        <v>0.40476190476190477</v>
      </c>
      <c r="E55" s="289">
        <v>84</v>
      </c>
    </row>
    <row r="56" spans="1:5" x14ac:dyDescent="0.25">
      <c r="A56" s="664"/>
      <c r="B56" s="667"/>
      <c r="C56" s="159" t="s">
        <v>13</v>
      </c>
      <c r="D56" s="288">
        <v>0.35897435897435898</v>
      </c>
      <c r="E56" s="289">
        <v>78</v>
      </c>
    </row>
    <row r="57" spans="1:5" x14ac:dyDescent="0.25">
      <c r="A57" s="664"/>
      <c r="B57" s="668"/>
      <c r="C57" s="159"/>
      <c r="D57" s="288"/>
      <c r="E57" s="289"/>
    </row>
    <row r="58" spans="1:5" x14ac:dyDescent="0.25">
      <c r="A58" s="664"/>
      <c r="B58" s="666" t="s">
        <v>5</v>
      </c>
      <c r="C58" s="159" t="s">
        <v>12</v>
      </c>
      <c r="D58" s="288">
        <v>0.3264913406029506</v>
      </c>
      <c r="E58" s="289">
        <v>1559</v>
      </c>
    </row>
    <row r="59" spans="1:5" x14ac:dyDescent="0.25">
      <c r="A59" s="664"/>
      <c r="B59" s="667"/>
      <c r="C59" s="159" t="s">
        <v>13</v>
      </c>
      <c r="D59" s="288">
        <v>0.28411053540587217</v>
      </c>
      <c r="E59" s="289">
        <v>1158</v>
      </c>
    </row>
    <row r="60" spans="1:5" x14ac:dyDescent="0.25">
      <c r="A60" s="664"/>
      <c r="B60" s="668"/>
      <c r="C60" s="159"/>
      <c r="D60" s="288"/>
      <c r="E60" s="289"/>
    </row>
    <row r="61" spans="1:5" ht="15" customHeight="1" x14ac:dyDescent="0.25">
      <c r="A61" s="664"/>
      <c r="B61" s="669" t="s">
        <v>4</v>
      </c>
      <c r="C61" s="161" t="s">
        <v>12</v>
      </c>
      <c r="D61" s="288">
        <v>0.16666666666666666</v>
      </c>
      <c r="E61" s="289">
        <v>18</v>
      </c>
    </row>
    <row r="62" spans="1:5" ht="15" customHeight="1" x14ac:dyDescent="0.25">
      <c r="A62" s="664"/>
      <c r="B62" s="670"/>
      <c r="C62" s="63" t="s">
        <v>13</v>
      </c>
      <c r="D62" s="288">
        <v>0.10526315789473684</v>
      </c>
      <c r="E62" s="289">
        <v>19</v>
      </c>
    </row>
    <row r="63" spans="1:5" x14ac:dyDescent="0.25">
      <c r="A63" s="664"/>
      <c r="B63" s="671"/>
      <c r="C63" s="92"/>
      <c r="D63" s="288"/>
      <c r="E63" s="289"/>
    </row>
    <row r="64" spans="1:5" x14ac:dyDescent="0.25">
      <c r="A64" s="664"/>
      <c r="B64" s="669" t="s">
        <v>16</v>
      </c>
      <c r="C64" s="42" t="s">
        <v>12</v>
      </c>
      <c r="D64" s="290">
        <v>0.40322580645161288</v>
      </c>
      <c r="E64" s="136">
        <v>62</v>
      </c>
    </row>
    <row r="65" spans="1:12" x14ac:dyDescent="0.25">
      <c r="A65" s="665"/>
      <c r="B65" s="672"/>
      <c r="C65" s="42" t="s">
        <v>13</v>
      </c>
      <c r="D65" s="291">
        <v>0.22388059701492538</v>
      </c>
      <c r="E65" s="136">
        <v>67</v>
      </c>
    </row>
    <row r="72" spans="1:12" x14ac:dyDescent="0.25">
      <c r="A72" s="12" t="s">
        <v>97</v>
      </c>
      <c r="L72" s="14" t="s">
        <v>31</v>
      </c>
    </row>
    <row r="73" spans="1:12" x14ac:dyDescent="0.25">
      <c r="A73" s="12" t="s">
        <v>126</v>
      </c>
    </row>
    <row r="74" spans="1:12" x14ac:dyDescent="0.25">
      <c r="A74" s="12" t="s">
        <v>125</v>
      </c>
    </row>
  </sheetData>
  <mergeCells count="27">
    <mergeCell ref="A1:M1"/>
    <mergeCell ref="A2:M2"/>
    <mergeCell ref="A3:M3"/>
    <mergeCell ref="A4:M8"/>
    <mergeCell ref="A10:M10"/>
    <mergeCell ref="A13:A23"/>
    <mergeCell ref="B13:B15"/>
    <mergeCell ref="B16:B18"/>
    <mergeCell ref="B19:B21"/>
    <mergeCell ref="B22:B23"/>
    <mergeCell ref="A24:A34"/>
    <mergeCell ref="B24:B26"/>
    <mergeCell ref="B27:B29"/>
    <mergeCell ref="F29:F30"/>
    <mergeCell ref="B30:B32"/>
    <mergeCell ref="B33:B34"/>
    <mergeCell ref="A41:M41"/>
    <mergeCell ref="A44:A54"/>
    <mergeCell ref="B44:B46"/>
    <mergeCell ref="B47:B49"/>
    <mergeCell ref="B50:B52"/>
    <mergeCell ref="B53:B54"/>
    <mergeCell ref="A55:A65"/>
    <mergeCell ref="B55:B57"/>
    <mergeCell ref="B58:B60"/>
    <mergeCell ref="B61:B63"/>
    <mergeCell ref="B64:B65"/>
  </mergeCells>
  <hyperlinks>
    <hyperlink ref="L72" location="Contents!A1" display="Back to Contents" xr:uid="{00000000-0004-0000-0700-000000000000}"/>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187"/>
  <sheetViews>
    <sheetView zoomScaleNormal="100" zoomScaleSheetLayoutView="100" workbookViewId="0">
      <selection activeCell="A64" sqref="A64"/>
    </sheetView>
  </sheetViews>
  <sheetFormatPr defaultColWidth="9.140625" defaultRowHeight="14.25" x14ac:dyDescent="0.2"/>
  <cols>
    <col min="1" max="1" width="17.42578125" style="12" customWidth="1"/>
    <col min="2" max="2" width="18.85546875" style="12" customWidth="1"/>
    <col min="3" max="3" width="16.42578125" style="12" customWidth="1"/>
    <col min="4" max="5" width="12.7109375" style="12" customWidth="1"/>
    <col min="6" max="6" width="13.28515625" style="12" customWidth="1"/>
    <col min="7" max="7" width="12.140625" style="12" customWidth="1"/>
    <col min="8" max="8" width="13.85546875" style="12" customWidth="1"/>
    <col min="9" max="9" width="12.7109375" style="12" customWidth="1"/>
    <col min="10" max="10" width="14" style="12" customWidth="1"/>
    <col min="11" max="12" width="12.7109375" style="12" customWidth="1"/>
    <col min="13" max="20" width="12.7109375" style="1" customWidth="1"/>
    <col min="21" max="25" width="9.140625" style="1"/>
    <col min="26" max="26" width="9.140625" style="1" customWidth="1"/>
    <col min="27" max="16384" width="9.140625" style="1"/>
  </cols>
  <sheetData>
    <row r="1" spans="1:15" ht="15" customHeight="1" x14ac:dyDescent="0.2">
      <c r="A1" s="535" t="s">
        <v>28</v>
      </c>
      <c r="B1" s="536"/>
      <c r="C1" s="536"/>
      <c r="D1" s="536"/>
      <c r="E1" s="536"/>
      <c r="F1" s="536"/>
      <c r="G1" s="536"/>
      <c r="H1" s="536"/>
      <c r="I1" s="536"/>
      <c r="J1" s="536"/>
      <c r="K1" s="537"/>
      <c r="L1" s="1"/>
    </row>
    <row r="2" spans="1:15" ht="15" customHeight="1" x14ac:dyDescent="0.2">
      <c r="A2" s="691"/>
      <c r="B2" s="692"/>
      <c r="C2" s="692"/>
      <c r="D2" s="692"/>
      <c r="E2" s="692"/>
      <c r="F2" s="692"/>
      <c r="G2" s="692"/>
      <c r="H2" s="692"/>
      <c r="I2" s="692"/>
      <c r="J2" s="692"/>
      <c r="K2" s="693"/>
      <c r="L2" s="69"/>
      <c r="M2" s="9"/>
      <c r="N2" s="9"/>
      <c r="O2" s="9"/>
    </row>
    <row r="3" spans="1:15" s="67" customFormat="1" ht="15" customHeight="1" x14ac:dyDescent="0.2">
      <c r="A3" s="535" t="s">
        <v>112</v>
      </c>
      <c r="B3" s="536"/>
      <c r="C3" s="536"/>
      <c r="D3" s="536"/>
      <c r="E3" s="536"/>
      <c r="F3" s="536"/>
      <c r="G3" s="536"/>
      <c r="H3" s="536"/>
      <c r="I3" s="536"/>
      <c r="J3" s="536"/>
      <c r="K3" s="537"/>
      <c r="L3" s="109"/>
    </row>
    <row r="4" spans="1:15" s="67" customFormat="1" ht="15" customHeight="1" x14ac:dyDescent="0.2">
      <c r="A4" s="561" t="s">
        <v>189</v>
      </c>
      <c r="B4" s="562"/>
      <c r="C4" s="562"/>
      <c r="D4" s="562"/>
      <c r="E4" s="562"/>
      <c r="F4" s="562"/>
      <c r="G4" s="562"/>
      <c r="H4" s="562"/>
      <c r="I4" s="562"/>
      <c r="J4" s="562"/>
      <c r="K4" s="563"/>
      <c r="L4" s="109"/>
    </row>
    <row r="5" spans="1:15" s="67" customFormat="1" ht="15" customHeight="1" x14ac:dyDescent="0.2">
      <c r="A5" s="564"/>
      <c r="B5" s="565"/>
      <c r="C5" s="565"/>
      <c r="D5" s="565"/>
      <c r="E5" s="565"/>
      <c r="F5" s="565"/>
      <c r="G5" s="565"/>
      <c r="H5" s="565"/>
      <c r="I5" s="565"/>
      <c r="J5" s="565"/>
      <c r="K5" s="566"/>
      <c r="L5" s="109"/>
    </row>
    <row r="6" spans="1:15" s="67" customFormat="1" ht="15" customHeight="1" x14ac:dyDescent="0.2">
      <c r="A6" s="564"/>
      <c r="B6" s="565"/>
      <c r="C6" s="565"/>
      <c r="D6" s="565"/>
      <c r="E6" s="565"/>
      <c r="F6" s="565"/>
      <c r="G6" s="565"/>
      <c r="H6" s="565"/>
      <c r="I6" s="565"/>
      <c r="J6" s="565"/>
      <c r="K6" s="566"/>
      <c r="L6" s="109"/>
    </row>
    <row r="7" spans="1:15" s="67" customFormat="1" ht="15" customHeight="1" x14ac:dyDescent="0.2">
      <c r="A7" s="564"/>
      <c r="B7" s="565"/>
      <c r="C7" s="565"/>
      <c r="D7" s="565"/>
      <c r="E7" s="565"/>
      <c r="F7" s="565"/>
      <c r="G7" s="565"/>
      <c r="H7" s="565"/>
      <c r="I7" s="565"/>
      <c r="J7" s="565"/>
      <c r="K7" s="566"/>
      <c r="L7" s="109"/>
    </row>
    <row r="8" spans="1:15" s="67" customFormat="1" ht="15" customHeight="1" x14ac:dyDescent="0.2">
      <c r="A8" s="567"/>
      <c r="B8" s="568"/>
      <c r="C8" s="568"/>
      <c r="D8" s="568"/>
      <c r="E8" s="568"/>
      <c r="F8" s="568"/>
      <c r="G8" s="568"/>
      <c r="H8" s="568"/>
      <c r="I8" s="568"/>
      <c r="J8" s="568"/>
      <c r="K8" s="569"/>
      <c r="L8" s="109"/>
    </row>
    <row r="9" spans="1:15" s="67" customFormat="1" ht="15" customHeight="1" thickBot="1" x14ac:dyDescent="0.25">
      <c r="A9" s="69"/>
      <c r="B9" s="69"/>
      <c r="C9" s="69"/>
      <c r="D9" s="69"/>
      <c r="E9" s="69"/>
      <c r="F9" s="69"/>
      <c r="G9" s="69"/>
      <c r="H9" s="69"/>
      <c r="I9" s="109"/>
      <c r="J9" s="109"/>
      <c r="K9" s="109"/>
    </row>
    <row r="10" spans="1:15" s="67" customFormat="1" ht="26.25" customHeight="1" x14ac:dyDescent="0.2">
      <c r="A10" s="694" t="s">
        <v>190</v>
      </c>
      <c r="B10" s="695"/>
      <c r="C10" s="695"/>
      <c r="D10" s="695"/>
      <c r="E10" s="696"/>
      <c r="F10" s="111"/>
      <c r="G10" s="70"/>
      <c r="H10" s="69"/>
      <c r="I10" s="109"/>
      <c r="J10" s="109"/>
      <c r="K10" s="109"/>
    </row>
    <row r="11" spans="1:15" s="67" customFormat="1" ht="15" customHeight="1" x14ac:dyDescent="0.2">
      <c r="A11" s="688" t="s">
        <v>191</v>
      </c>
      <c r="B11" s="689"/>
      <c r="C11" s="689"/>
      <c r="D11" s="689"/>
      <c r="E11" s="690"/>
      <c r="F11" s="111"/>
      <c r="G11" s="70"/>
      <c r="H11" s="69"/>
      <c r="I11" s="109"/>
      <c r="J11" s="109"/>
      <c r="K11" s="109"/>
    </row>
    <row r="12" spans="1:15" s="67" customFormat="1" ht="15" customHeight="1" thickBot="1" x14ac:dyDescent="0.25">
      <c r="A12" s="347"/>
      <c r="B12" s="348"/>
      <c r="C12" s="349"/>
      <c r="D12" s="349"/>
      <c r="E12" s="350"/>
      <c r="F12" s="351"/>
      <c r="G12" s="127"/>
      <c r="H12" s="69"/>
      <c r="I12" s="109"/>
      <c r="J12" s="109"/>
      <c r="K12" s="109"/>
    </row>
    <row r="13" spans="1:15" s="67" customFormat="1" ht="15" customHeight="1" thickTop="1" x14ac:dyDescent="0.2">
      <c r="A13" s="352"/>
      <c r="B13" s="442">
        <v>2015</v>
      </c>
      <c r="C13" s="445">
        <v>2016</v>
      </c>
      <c r="D13" s="446">
        <v>2017</v>
      </c>
      <c r="E13" s="353">
        <v>2020</v>
      </c>
      <c r="F13" s="354">
        <v>2025</v>
      </c>
      <c r="G13" s="355">
        <v>2030</v>
      </c>
      <c r="H13" s="351"/>
      <c r="I13" s="127"/>
      <c r="J13" s="69"/>
      <c r="K13" s="109"/>
      <c r="L13" s="109"/>
      <c r="M13" s="109"/>
    </row>
    <row r="14" spans="1:15" s="67" customFormat="1" ht="15" customHeight="1" x14ac:dyDescent="0.2">
      <c r="A14" s="356" t="s">
        <v>28</v>
      </c>
      <c r="B14" s="357">
        <v>0.55449952906926958</v>
      </c>
      <c r="C14" s="357">
        <f>C15/C16</f>
        <v>0.56851385390428211</v>
      </c>
      <c r="D14" s="357">
        <v>0.56384576865297942</v>
      </c>
      <c r="E14" s="358">
        <f>E15/E16</f>
        <v>0.63509430881032092</v>
      </c>
      <c r="F14" s="359">
        <f>F15/F16</f>
        <v>0.66790660862683027</v>
      </c>
      <c r="G14" s="360">
        <f>G15/G16</f>
        <v>0.71169247197010144</v>
      </c>
      <c r="H14" s="351"/>
      <c r="I14" s="127"/>
      <c r="J14" s="69"/>
      <c r="K14" s="109"/>
      <c r="L14" s="109"/>
      <c r="M14" s="109"/>
    </row>
    <row r="15" spans="1:15" s="67" customFormat="1" ht="15" customHeight="1" x14ac:dyDescent="0.2">
      <c r="A15" s="361" t="s">
        <v>192</v>
      </c>
      <c r="B15" s="443">
        <v>6476</v>
      </c>
      <c r="C15" s="443">
        <v>6771</v>
      </c>
      <c r="D15" s="443">
        <v>6756</v>
      </c>
      <c r="E15" s="232">
        <v>7778</v>
      </c>
      <c r="F15" s="107">
        <v>8439</v>
      </c>
      <c r="G15" s="233">
        <v>9331</v>
      </c>
      <c r="H15" s="351"/>
      <c r="I15" s="127"/>
      <c r="J15" s="69"/>
      <c r="K15" s="109"/>
      <c r="L15" s="109"/>
      <c r="M15" s="109"/>
    </row>
    <row r="16" spans="1:15" s="67" customFormat="1" x14ac:dyDescent="0.2">
      <c r="A16" s="361" t="s">
        <v>193</v>
      </c>
      <c r="B16" s="444">
        <v>11679</v>
      </c>
      <c r="C16" s="444">
        <v>11910</v>
      </c>
      <c r="D16" s="444">
        <v>11982</v>
      </c>
      <c r="E16" s="232">
        <v>12247</v>
      </c>
      <c r="F16" s="107">
        <v>12635</v>
      </c>
      <c r="G16" s="233">
        <v>13111</v>
      </c>
      <c r="H16" s="351"/>
      <c r="I16" s="127"/>
      <c r="J16" s="69"/>
      <c r="K16" s="109"/>
      <c r="L16" s="109"/>
      <c r="M16" s="109"/>
      <c r="N16" s="362"/>
      <c r="O16" s="362"/>
    </row>
    <row r="17" spans="1:13" s="67" customFormat="1" ht="15" thickBot="1" x14ac:dyDescent="0.25">
      <c r="A17" s="363" t="s">
        <v>194</v>
      </c>
      <c r="B17" s="364">
        <v>0.52701371778538941</v>
      </c>
      <c r="C17" s="364">
        <v>0.51921667974588326</v>
      </c>
      <c r="D17" s="364">
        <v>0.52342531247434199</v>
      </c>
      <c r="E17" s="365">
        <v>0.57999999999999996</v>
      </c>
      <c r="F17" s="366">
        <v>0.61</v>
      </c>
      <c r="G17" s="367">
        <v>0.65</v>
      </c>
      <c r="H17" s="351"/>
      <c r="I17" s="127"/>
      <c r="J17" s="69"/>
      <c r="K17" s="109"/>
      <c r="L17" s="109"/>
      <c r="M17" s="109"/>
    </row>
    <row r="18" spans="1:13" x14ac:dyDescent="0.2">
      <c r="A18" s="109"/>
      <c r="B18" s="109"/>
      <c r="C18" s="109"/>
      <c r="D18" s="368"/>
      <c r="E18" s="109"/>
      <c r="F18" s="109"/>
      <c r="G18" s="109"/>
      <c r="H18" s="109"/>
      <c r="I18" s="109"/>
      <c r="J18" s="109"/>
      <c r="K18" s="109"/>
      <c r="L18" s="1"/>
    </row>
    <row r="19" spans="1:13" s="371" customFormat="1" x14ac:dyDescent="0.2">
      <c r="A19" s="346" t="s">
        <v>340</v>
      </c>
      <c r="B19" s="216"/>
      <c r="C19" s="216"/>
      <c r="D19" s="216"/>
      <c r="E19" s="369"/>
      <c r="F19" s="216"/>
      <c r="G19" s="216"/>
      <c r="H19" s="370"/>
      <c r="I19" s="370"/>
      <c r="J19" s="216"/>
      <c r="K19" s="217"/>
      <c r="L19" s="109"/>
      <c r="M19" s="362"/>
    </row>
    <row r="20" spans="1:13" ht="15" thickBot="1" x14ac:dyDescent="0.25">
      <c r="A20" s="104"/>
      <c r="B20" s="698" t="s">
        <v>109</v>
      </c>
      <c r="C20" s="698"/>
      <c r="D20" s="698"/>
      <c r="E20" s="698"/>
      <c r="F20" s="698"/>
      <c r="G20" s="698"/>
      <c r="H20" s="699" t="s">
        <v>195</v>
      </c>
      <c r="I20" s="699"/>
      <c r="J20" s="699"/>
      <c r="K20" s="699"/>
      <c r="L20" s="109"/>
      <c r="M20" s="67"/>
    </row>
    <row r="21" spans="1:13" ht="38.25" x14ac:dyDescent="0.2">
      <c r="A21" s="372"/>
      <c r="B21" s="373" t="s">
        <v>196</v>
      </c>
      <c r="C21" s="374" t="s">
        <v>197</v>
      </c>
      <c r="D21" s="375" t="s">
        <v>198</v>
      </c>
      <c r="E21" s="376" t="s">
        <v>199</v>
      </c>
      <c r="F21" s="377" t="s">
        <v>200</v>
      </c>
      <c r="G21" s="378" t="s">
        <v>201</v>
      </c>
      <c r="H21" s="379" t="s">
        <v>202</v>
      </c>
      <c r="I21" s="380" t="s">
        <v>203</v>
      </c>
      <c r="J21" s="381" t="s">
        <v>204</v>
      </c>
      <c r="K21" s="382" t="s">
        <v>205</v>
      </c>
      <c r="L21" s="163"/>
      <c r="M21" s="67"/>
    </row>
    <row r="22" spans="1:13" x14ac:dyDescent="0.2">
      <c r="A22" s="383" t="s">
        <v>28</v>
      </c>
      <c r="B22" s="219">
        <v>12384</v>
      </c>
      <c r="C22" s="384">
        <v>11982</v>
      </c>
      <c r="D22" s="220">
        <v>3050</v>
      </c>
      <c r="E22" s="171">
        <v>3534</v>
      </c>
      <c r="F22" s="385">
        <v>172</v>
      </c>
      <c r="G22" s="386">
        <f>SUM(D22:F22)</f>
        <v>6756</v>
      </c>
      <c r="H22" s="387">
        <f>D22/C22</f>
        <v>0.2545484894007678</v>
      </c>
      <c r="I22" s="388">
        <f>E22/C22</f>
        <v>0.29494241362043067</v>
      </c>
      <c r="J22" s="389">
        <f>F22/C22</f>
        <v>1.4354865631781006E-2</v>
      </c>
      <c r="K22" s="390">
        <f>G22/C22</f>
        <v>0.56384576865297942</v>
      </c>
      <c r="L22" s="109"/>
    </row>
    <row r="23" spans="1:13" ht="15" thickBot="1" x14ac:dyDescent="0.25">
      <c r="A23" s="391" t="s">
        <v>11</v>
      </c>
      <c r="B23" s="392">
        <v>334424</v>
      </c>
      <c r="C23" s="393">
        <v>316666</v>
      </c>
      <c r="D23" s="221">
        <v>80352</v>
      </c>
      <c r="E23" s="222">
        <v>74338</v>
      </c>
      <c r="F23" s="394">
        <v>11137</v>
      </c>
      <c r="G23" s="395">
        <f>SUM(D23:F23)</f>
        <v>165827</v>
      </c>
      <c r="H23" s="396">
        <f>D23/C23</f>
        <v>0.25374369209198333</v>
      </c>
      <c r="I23" s="397">
        <f>E23/C23</f>
        <v>0.23475207316225929</v>
      </c>
      <c r="J23" s="398">
        <f>F23/C23</f>
        <v>3.5169547725363633E-2</v>
      </c>
      <c r="K23" s="399">
        <f>G23/C23</f>
        <v>0.52366531297960628</v>
      </c>
      <c r="L23" s="109"/>
    </row>
    <row r="24" spans="1:13" x14ac:dyDescent="0.2">
      <c r="A24" s="148"/>
      <c r="B24" s="148"/>
      <c r="C24" s="148"/>
      <c r="D24" s="148"/>
      <c r="F24" s="163"/>
      <c r="G24" s="163"/>
      <c r="I24" s="109"/>
      <c r="J24" s="109"/>
    </row>
    <row r="25" spans="1:13" x14ac:dyDescent="0.2">
      <c r="A25" s="148"/>
      <c r="B25" s="148"/>
      <c r="C25" s="148"/>
      <c r="D25" s="148"/>
      <c r="F25" s="163"/>
      <c r="G25" s="163"/>
      <c r="I25" s="109"/>
      <c r="J25" s="109"/>
    </row>
    <row r="26" spans="1:13" x14ac:dyDescent="0.2">
      <c r="A26" s="148"/>
      <c r="B26" s="148"/>
      <c r="C26" s="148"/>
      <c r="D26" s="148"/>
      <c r="F26" s="163"/>
      <c r="G26" s="163"/>
      <c r="I26" s="109"/>
      <c r="J26" s="109"/>
    </row>
    <row r="27" spans="1:13" x14ac:dyDescent="0.2">
      <c r="A27" s="148"/>
      <c r="B27" s="148"/>
      <c r="C27" s="148"/>
      <c r="D27" s="148"/>
      <c r="F27" s="163"/>
      <c r="G27" s="163"/>
      <c r="I27" s="109"/>
      <c r="J27" s="109"/>
    </row>
    <row r="28" spans="1:13" x14ac:dyDescent="0.2">
      <c r="A28" s="148"/>
      <c r="B28" s="148"/>
      <c r="C28" s="148"/>
      <c r="D28" s="148"/>
      <c r="F28" s="163"/>
      <c r="G28" s="163"/>
      <c r="I28" s="109"/>
      <c r="J28" s="109"/>
    </row>
    <row r="29" spans="1:13" x14ac:dyDescent="0.2">
      <c r="A29" s="148"/>
      <c r="B29" s="148"/>
      <c r="C29" s="148"/>
      <c r="D29" s="148"/>
      <c r="F29" s="163"/>
      <c r="G29" s="163"/>
      <c r="I29" s="109"/>
      <c r="J29" s="109"/>
    </row>
    <row r="30" spans="1:13" x14ac:dyDescent="0.2">
      <c r="A30" s="148"/>
      <c r="B30" s="148"/>
      <c r="C30" s="148"/>
      <c r="D30" s="148"/>
      <c r="F30" s="163"/>
      <c r="G30" s="163"/>
      <c r="I30" s="109"/>
      <c r="J30" s="109"/>
    </row>
    <row r="31" spans="1:13" x14ac:dyDescent="0.2">
      <c r="A31" s="148"/>
      <c r="B31" s="148"/>
      <c r="C31" s="148"/>
      <c r="D31" s="148"/>
      <c r="F31" s="163"/>
      <c r="G31" s="163"/>
      <c r="I31" s="109"/>
      <c r="J31" s="109"/>
    </row>
    <row r="32" spans="1:13" x14ac:dyDescent="0.2">
      <c r="A32" s="148"/>
      <c r="B32" s="148"/>
      <c r="C32" s="148"/>
      <c r="D32" s="148"/>
      <c r="F32" s="163"/>
      <c r="G32" s="163"/>
      <c r="I32" s="109"/>
      <c r="J32" s="109"/>
    </row>
    <row r="33" spans="1:19" x14ac:dyDescent="0.2">
      <c r="A33" s="148"/>
      <c r="B33" s="148"/>
      <c r="C33" s="148"/>
      <c r="D33" s="148"/>
      <c r="F33" s="163"/>
      <c r="G33" s="163"/>
      <c r="I33" s="109"/>
      <c r="J33" s="109"/>
    </row>
    <row r="34" spans="1:19" x14ac:dyDescent="0.2">
      <c r="A34" s="148"/>
      <c r="B34" s="148"/>
      <c r="C34" s="148"/>
      <c r="D34" s="148"/>
      <c r="F34" s="163"/>
      <c r="G34" s="163"/>
      <c r="I34" s="109"/>
      <c r="J34" s="109"/>
    </row>
    <row r="35" spans="1:19" x14ac:dyDescent="0.2">
      <c r="A35" s="148"/>
      <c r="B35" s="148"/>
      <c r="C35" s="148"/>
      <c r="D35" s="148"/>
      <c r="F35" s="163"/>
      <c r="G35" s="163"/>
      <c r="I35" s="109"/>
      <c r="J35" s="109"/>
    </row>
    <row r="36" spans="1:19" x14ac:dyDescent="0.2">
      <c r="A36" s="148"/>
      <c r="B36" s="148"/>
      <c r="C36" s="148"/>
      <c r="D36" s="148"/>
      <c r="F36" s="163"/>
      <c r="G36" s="163"/>
      <c r="I36" s="109"/>
      <c r="J36" s="109"/>
    </row>
    <row r="37" spans="1:19" x14ac:dyDescent="0.2">
      <c r="A37" s="148"/>
      <c r="B37" s="148"/>
      <c r="C37" s="148"/>
      <c r="D37" s="148"/>
      <c r="F37" s="163"/>
      <c r="G37" s="163"/>
      <c r="I37" s="109"/>
      <c r="J37" s="109"/>
    </row>
    <row r="38" spans="1:19" x14ac:dyDescent="0.2">
      <c r="A38" s="148"/>
      <c r="B38" s="148"/>
      <c r="C38" s="148"/>
      <c r="D38" s="148"/>
      <c r="F38" s="163"/>
      <c r="G38" s="163"/>
      <c r="I38" s="109"/>
      <c r="J38" s="109"/>
      <c r="M38" s="67"/>
      <c r="N38" s="67"/>
      <c r="O38" s="362"/>
      <c r="P38" s="362"/>
      <c r="R38" s="67"/>
      <c r="S38" s="67"/>
    </row>
    <row r="39" spans="1:19" x14ac:dyDescent="0.2">
      <c r="A39" s="148"/>
      <c r="B39" s="148"/>
      <c r="C39" s="148"/>
      <c r="D39" s="148"/>
      <c r="F39" s="163"/>
      <c r="G39" s="163"/>
      <c r="I39" s="109"/>
      <c r="J39" s="109"/>
      <c r="M39" s="67"/>
      <c r="N39" s="67"/>
      <c r="O39" s="362"/>
      <c r="P39" s="362"/>
      <c r="R39" s="67"/>
      <c r="S39" s="67"/>
    </row>
    <row r="40" spans="1:19" x14ac:dyDescent="0.2">
      <c r="A40" s="111"/>
      <c r="B40" s="111"/>
      <c r="C40" s="148"/>
      <c r="D40" s="148"/>
      <c r="E40" s="148"/>
      <c r="I40" s="109"/>
      <c r="J40" s="109"/>
      <c r="K40" s="109"/>
      <c r="L40" s="109"/>
      <c r="M40" s="67"/>
      <c r="N40" s="67"/>
      <c r="O40" s="362"/>
      <c r="P40" s="362"/>
      <c r="R40" s="67"/>
      <c r="S40" s="67"/>
    </row>
    <row r="41" spans="1:19" x14ac:dyDescent="0.2">
      <c r="A41" s="346" t="s">
        <v>341</v>
      </c>
      <c r="B41" s="400"/>
      <c r="C41" s="401"/>
      <c r="D41" s="401"/>
      <c r="E41" s="401"/>
      <c r="F41" s="402"/>
      <c r="G41" s="403"/>
      <c r="I41" s="109"/>
      <c r="J41" s="109"/>
      <c r="K41" s="109"/>
      <c r="L41" s="109"/>
      <c r="M41" s="67"/>
      <c r="N41" s="67"/>
      <c r="O41" s="362"/>
      <c r="P41" s="362"/>
      <c r="R41" s="67"/>
      <c r="S41" s="67"/>
    </row>
    <row r="42" spans="1:19" ht="16.5" customHeight="1" x14ac:dyDescent="0.2">
      <c r="A42" s="404"/>
      <c r="B42" s="700" t="s">
        <v>206</v>
      </c>
      <c r="C42" s="701"/>
      <c r="D42" s="701"/>
      <c r="E42" s="701"/>
      <c r="F42" s="701"/>
      <c r="G42" s="702"/>
      <c r="I42" s="109"/>
      <c r="J42" s="109"/>
      <c r="K42" s="109"/>
      <c r="L42" s="109"/>
      <c r="M42" s="67"/>
      <c r="N42" s="67"/>
      <c r="O42" s="362"/>
      <c r="P42" s="362"/>
      <c r="R42" s="67"/>
      <c r="S42" s="67"/>
    </row>
    <row r="43" spans="1:19" ht="25.5" x14ac:dyDescent="0.2">
      <c r="A43" s="104"/>
      <c r="B43" s="405" t="s">
        <v>207</v>
      </c>
      <c r="C43" s="406" t="s">
        <v>3</v>
      </c>
      <c r="D43" s="406" t="s">
        <v>5</v>
      </c>
      <c r="E43" s="406" t="s">
        <v>4</v>
      </c>
      <c r="F43" s="406" t="s">
        <v>16</v>
      </c>
      <c r="G43" s="406" t="s">
        <v>47</v>
      </c>
      <c r="I43" s="109"/>
      <c r="J43" s="109"/>
      <c r="K43" s="109"/>
      <c r="L43" s="109"/>
      <c r="O43" s="362"/>
      <c r="P43" s="362"/>
    </row>
    <row r="44" spans="1:19" ht="15" x14ac:dyDescent="0.25">
      <c r="A44" s="407" t="s">
        <v>28</v>
      </c>
      <c r="B44" s="408">
        <v>12384</v>
      </c>
      <c r="C44" s="112">
        <v>342</v>
      </c>
      <c r="D44" s="112">
        <v>6203</v>
      </c>
      <c r="E44" s="112">
        <v>127</v>
      </c>
      <c r="F44" s="112">
        <v>84</v>
      </c>
      <c r="G44" s="112">
        <f>SUM(C44:F44)</f>
        <v>6756</v>
      </c>
      <c r="H44" s="98"/>
      <c r="I44" s="127"/>
      <c r="J44" s="127"/>
      <c r="K44" s="127"/>
      <c r="L44" s="127"/>
      <c r="O44" s="362"/>
      <c r="P44" s="362"/>
    </row>
    <row r="45" spans="1:19" s="12" customFormat="1" ht="15" customHeight="1" x14ac:dyDescent="0.2">
      <c r="A45" s="409" t="s">
        <v>11</v>
      </c>
      <c r="B45" s="164">
        <v>334424</v>
      </c>
      <c r="C45" s="112">
        <v>55924</v>
      </c>
      <c r="D45" s="112">
        <v>75972</v>
      </c>
      <c r="E45" s="112">
        <v>19502</v>
      </c>
      <c r="F45" s="112">
        <v>14353</v>
      </c>
      <c r="G45" s="112">
        <f>SUM(C45:F45)</f>
        <v>165751</v>
      </c>
      <c r="I45" s="70"/>
      <c r="J45" s="70"/>
      <c r="K45" s="70"/>
      <c r="L45" s="70"/>
    </row>
    <row r="46" spans="1:19" s="12" customFormat="1" ht="15" customHeight="1" x14ac:dyDescent="0.2">
      <c r="A46" s="111"/>
      <c r="B46" s="351"/>
      <c r="C46" s="111"/>
      <c r="D46" s="111"/>
      <c r="E46" s="111"/>
      <c r="F46" s="111"/>
      <c r="I46" s="70"/>
      <c r="J46" s="70"/>
      <c r="K46" s="410"/>
      <c r="L46" s="410"/>
    </row>
    <row r="47" spans="1:19" ht="17.25" customHeight="1" x14ac:dyDescent="0.2">
      <c r="A47" s="703" t="s">
        <v>337</v>
      </c>
      <c r="B47" s="703"/>
      <c r="C47" s="703"/>
      <c r="D47" s="703"/>
      <c r="E47" s="703"/>
      <c r="F47" s="703"/>
      <c r="G47" s="703"/>
      <c r="H47" s="703"/>
    </row>
    <row r="48" spans="1:19" ht="17.25" customHeight="1" x14ac:dyDescent="0.2">
      <c r="A48" s="704" t="s">
        <v>208</v>
      </c>
      <c r="B48" s="705"/>
      <c r="C48" s="705"/>
      <c r="D48" s="705"/>
      <c r="E48" s="705"/>
      <c r="F48" s="705"/>
      <c r="G48" s="705"/>
      <c r="H48" s="706"/>
    </row>
    <row r="49" spans="1:13" ht="25.5" x14ac:dyDescent="0.2">
      <c r="A49" s="707" t="s">
        <v>209</v>
      </c>
      <c r="B49" s="707" t="s">
        <v>210</v>
      </c>
      <c r="C49" s="710" t="s">
        <v>211</v>
      </c>
      <c r="D49" s="710" t="s">
        <v>212</v>
      </c>
      <c r="E49" s="713" t="s">
        <v>213</v>
      </c>
      <c r="F49" s="714"/>
      <c r="G49" s="715"/>
      <c r="H49" s="411" t="s">
        <v>214</v>
      </c>
    </row>
    <row r="50" spans="1:13" x14ac:dyDescent="0.2">
      <c r="A50" s="708"/>
      <c r="B50" s="708"/>
      <c r="C50" s="711"/>
      <c r="D50" s="711"/>
      <c r="E50" s="707" t="s">
        <v>215</v>
      </c>
      <c r="F50" s="707" t="s">
        <v>39</v>
      </c>
      <c r="G50" s="707" t="s">
        <v>216</v>
      </c>
      <c r="H50" s="708" t="s">
        <v>217</v>
      </c>
    </row>
    <row r="51" spans="1:13" ht="27" customHeight="1" x14ac:dyDescent="0.2">
      <c r="A51" s="709"/>
      <c r="B51" s="709"/>
      <c r="C51" s="712"/>
      <c r="D51" s="712"/>
      <c r="E51" s="709"/>
      <c r="F51" s="709"/>
      <c r="G51" s="709"/>
      <c r="H51" s="709"/>
    </row>
    <row r="52" spans="1:13" ht="27" customHeight="1" x14ac:dyDescent="0.2">
      <c r="A52" s="412" t="s">
        <v>28</v>
      </c>
      <c r="B52" s="413" t="s">
        <v>218</v>
      </c>
      <c r="C52" s="414">
        <v>13427</v>
      </c>
      <c r="D52" s="414">
        <v>0</v>
      </c>
      <c r="E52" s="414">
        <v>212</v>
      </c>
      <c r="F52" s="414">
        <v>56</v>
      </c>
      <c r="G52" s="414">
        <v>212</v>
      </c>
      <c r="H52" s="415">
        <v>1.6</v>
      </c>
    </row>
    <row r="53" spans="1:13" ht="15" customHeight="1" x14ac:dyDescent="0.2">
      <c r="A53" s="528"/>
      <c r="B53" s="413" t="s">
        <v>219</v>
      </c>
      <c r="C53" s="414">
        <v>11555</v>
      </c>
      <c r="D53" s="414">
        <v>11555</v>
      </c>
      <c r="E53" s="414">
        <v>1877</v>
      </c>
      <c r="F53" s="414">
        <v>215</v>
      </c>
      <c r="G53" s="414">
        <v>1062</v>
      </c>
      <c r="H53" s="415">
        <v>9.1999999999999993</v>
      </c>
    </row>
    <row r="54" spans="1:13" ht="15" customHeight="1" x14ac:dyDescent="0.2">
      <c r="A54" s="416"/>
      <c r="B54" s="413" t="s">
        <v>220</v>
      </c>
      <c r="C54" s="414">
        <v>9184</v>
      </c>
      <c r="D54" s="414">
        <v>9184</v>
      </c>
      <c r="E54" s="414">
        <v>409</v>
      </c>
      <c r="F54" s="414">
        <v>32</v>
      </c>
      <c r="G54" s="414">
        <v>4186</v>
      </c>
      <c r="H54" s="415">
        <v>45.6</v>
      </c>
    </row>
    <row r="55" spans="1:13" s="12" customFormat="1" ht="15" customHeight="1" x14ac:dyDescent="0.2">
      <c r="A55" s="417"/>
      <c r="B55" s="413" t="s">
        <v>221</v>
      </c>
      <c r="C55" s="414">
        <v>34166</v>
      </c>
      <c r="D55" s="414">
        <v>20739</v>
      </c>
      <c r="E55" s="414">
        <v>2498</v>
      </c>
      <c r="F55" s="414">
        <v>303</v>
      </c>
      <c r="G55" s="414">
        <v>5460</v>
      </c>
      <c r="H55" s="415">
        <v>16</v>
      </c>
    </row>
    <row r="56" spans="1:13" s="12" customFormat="1" ht="16.5" customHeight="1" x14ac:dyDescent="0.2">
      <c r="J56" s="418" t="s">
        <v>222</v>
      </c>
    </row>
    <row r="57" spans="1:13" x14ac:dyDescent="0.2">
      <c r="A57" s="627"/>
      <c r="B57" s="628"/>
      <c r="C57" s="628"/>
      <c r="D57" s="628"/>
      <c r="E57" s="628"/>
      <c r="F57" s="628"/>
      <c r="G57" s="628"/>
      <c r="H57" s="628"/>
      <c r="I57" s="628"/>
      <c r="J57" s="628"/>
      <c r="K57" s="629"/>
    </row>
    <row r="58" spans="1:13" ht="38.25" customHeight="1" x14ac:dyDescent="0.2">
      <c r="A58" s="419" t="s">
        <v>342</v>
      </c>
      <c r="B58" s="419"/>
      <c r="C58" s="419"/>
      <c r="D58" s="419"/>
      <c r="E58" s="419"/>
      <c r="F58" s="419"/>
      <c r="G58" s="419"/>
      <c r="H58" s="419"/>
    </row>
    <row r="59" spans="1:13" x14ac:dyDescent="0.2">
      <c r="A59" s="697" t="s">
        <v>223</v>
      </c>
      <c r="B59" s="697"/>
      <c r="C59" s="697"/>
      <c r="D59" s="697"/>
      <c r="E59" s="697"/>
      <c r="F59" s="697"/>
      <c r="G59" s="697"/>
      <c r="H59" s="697"/>
    </row>
    <row r="60" spans="1:13" ht="51" x14ac:dyDescent="0.2">
      <c r="A60" s="420" t="s">
        <v>224</v>
      </c>
      <c r="B60" s="421" t="s">
        <v>225</v>
      </c>
      <c r="C60" s="422" t="s">
        <v>226</v>
      </c>
      <c r="D60" s="423" t="s">
        <v>213</v>
      </c>
      <c r="E60" s="424"/>
      <c r="F60" s="425"/>
      <c r="G60" s="718" t="s">
        <v>227</v>
      </c>
      <c r="H60" s="721" t="s">
        <v>228</v>
      </c>
    </row>
    <row r="61" spans="1:13" x14ac:dyDescent="0.2">
      <c r="A61" s="426"/>
      <c r="B61" s="427"/>
      <c r="C61" s="428"/>
      <c r="D61" s="721" t="s">
        <v>215</v>
      </c>
      <c r="E61" s="724" t="s">
        <v>39</v>
      </c>
      <c r="F61" s="721" t="s">
        <v>216</v>
      </c>
      <c r="G61" s="719"/>
      <c r="H61" s="722"/>
    </row>
    <row r="62" spans="1:13" x14ac:dyDescent="0.2">
      <c r="A62" s="426"/>
      <c r="B62" s="429"/>
      <c r="C62" s="430"/>
      <c r="D62" s="723"/>
      <c r="E62" s="725"/>
      <c r="F62" s="723"/>
      <c r="G62" s="720"/>
      <c r="H62" s="723"/>
    </row>
    <row r="63" spans="1:13" x14ac:dyDescent="0.2">
      <c r="A63" s="431" t="s">
        <v>28</v>
      </c>
      <c r="B63" s="22" t="s">
        <v>221</v>
      </c>
      <c r="C63" s="432">
        <v>34166</v>
      </c>
      <c r="D63" s="432">
        <f>SUM(D64:D175)</f>
        <v>2498</v>
      </c>
      <c r="E63" s="432">
        <f>SUM(E64:E175)</f>
        <v>303</v>
      </c>
      <c r="F63" s="432">
        <f>SUM(F64:F175)</f>
        <v>5460</v>
      </c>
      <c r="G63" s="433">
        <f>F63/C63</f>
        <v>0.15980799625358544</v>
      </c>
      <c r="H63" s="432">
        <f>SUM(H64:H175)</f>
        <v>1085</v>
      </c>
      <c r="I63" s="98"/>
      <c r="J63" s="98"/>
      <c r="K63" s="98"/>
      <c r="L63" s="434"/>
      <c r="M63" s="98"/>
    </row>
    <row r="64" spans="1:13" x14ac:dyDescent="0.2">
      <c r="A64" s="529"/>
      <c r="B64" s="435" t="s">
        <v>229</v>
      </c>
      <c r="C64" s="436"/>
      <c r="D64" s="437">
        <v>0</v>
      </c>
      <c r="E64" s="437">
        <v>0</v>
      </c>
      <c r="F64" s="437">
        <v>4</v>
      </c>
      <c r="G64" s="438"/>
      <c r="H64" s="439">
        <v>0</v>
      </c>
      <c r="I64" s="98"/>
    </row>
    <row r="65" spans="1:8" x14ac:dyDescent="0.2">
      <c r="A65" s="22"/>
      <c r="B65" s="435" t="s">
        <v>230</v>
      </c>
      <c r="C65" s="436"/>
      <c r="D65" s="437">
        <v>2</v>
      </c>
      <c r="E65" s="437">
        <v>0</v>
      </c>
      <c r="F65" s="437">
        <v>42</v>
      </c>
      <c r="G65" s="438"/>
      <c r="H65" s="439">
        <v>1</v>
      </c>
    </row>
    <row r="66" spans="1:8" x14ac:dyDescent="0.2">
      <c r="A66" s="165"/>
      <c r="B66" s="435" t="s">
        <v>231</v>
      </c>
      <c r="C66" s="436"/>
      <c r="D66" s="440">
        <v>0</v>
      </c>
      <c r="E66" s="437">
        <v>0</v>
      </c>
      <c r="F66" s="437">
        <v>8</v>
      </c>
      <c r="G66" s="438"/>
      <c r="H66" s="439">
        <v>0</v>
      </c>
    </row>
    <row r="67" spans="1:8" x14ac:dyDescent="0.2">
      <c r="A67" s="22"/>
      <c r="B67" s="435" t="s">
        <v>232</v>
      </c>
      <c r="C67" s="436"/>
      <c r="D67" s="437">
        <v>0</v>
      </c>
      <c r="E67" s="437">
        <v>0</v>
      </c>
      <c r="F67" s="437">
        <v>57</v>
      </c>
      <c r="G67" s="438"/>
      <c r="H67" s="439">
        <v>0</v>
      </c>
    </row>
    <row r="68" spans="1:8" x14ac:dyDescent="0.2">
      <c r="A68" s="22"/>
      <c r="B68" s="435" t="s">
        <v>233</v>
      </c>
      <c r="C68" s="436"/>
      <c r="D68" s="437">
        <v>0</v>
      </c>
      <c r="E68" s="437">
        <v>0</v>
      </c>
      <c r="F68" s="437">
        <v>2</v>
      </c>
      <c r="G68" s="438"/>
      <c r="H68" s="439">
        <v>0</v>
      </c>
    </row>
    <row r="69" spans="1:8" x14ac:dyDescent="0.2">
      <c r="A69" s="22"/>
      <c r="B69" s="435" t="s">
        <v>234</v>
      </c>
      <c r="C69" s="436"/>
      <c r="D69" s="437">
        <v>0</v>
      </c>
      <c r="E69" s="437">
        <v>0</v>
      </c>
      <c r="F69" s="437">
        <v>5</v>
      </c>
      <c r="G69" s="438"/>
      <c r="H69" s="439">
        <v>0</v>
      </c>
    </row>
    <row r="70" spans="1:8" x14ac:dyDescent="0.2">
      <c r="A70" s="22"/>
      <c r="B70" s="435" t="s">
        <v>235</v>
      </c>
      <c r="C70" s="436"/>
      <c r="D70" s="437">
        <v>0</v>
      </c>
      <c r="E70" s="437">
        <v>0</v>
      </c>
      <c r="F70" s="437">
        <v>1</v>
      </c>
      <c r="G70" s="438"/>
      <c r="H70" s="439">
        <v>0</v>
      </c>
    </row>
    <row r="71" spans="1:8" x14ac:dyDescent="0.2">
      <c r="A71" s="22"/>
      <c r="B71" s="435" t="s">
        <v>236</v>
      </c>
      <c r="C71" s="436"/>
      <c r="D71" s="437">
        <v>0</v>
      </c>
      <c r="E71" s="437">
        <v>0</v>
      </c>
      <c r="F71" s="437">
        <v>4</v>
      </c>
      <c r="G71" s="438"/>
      <c r="H71" s="439">
        <v>0</v>
      </c>
    </row>
    <row r="72" spans="1:8" x14ac:dyDescent="0.2">
      <c r="A72" s="22"/>
      <c r="B72" s="435" t="s">
        <v>237</v>
      </c>
      <c r="C72" s="436"/>
      <c r="D72" s="437">
        <v>0</v>
      </c>
      <c r="E72" s="437">
        <v>0</v>
      </c>
      <c r="F72" s="437">
        <v>2</v>
      </c>
      <c r="G72" s="438"/>
      <c r="H72" s="439">
        <v>0</v>
      </c>
    </row>
    <row r="73" spans="1:8" x14ac:dyDescent="0.2">
      <c r="A73" s="22"/>
      <c r="B73" s="435" t="s">
        <v>238</v>
      </c>
      <c r="C73" s="436"/>
      <c r="D73" s="437">
        <v>0</v>
      </c>
      <c r="E73" s="437">
        <v>0</v>
      </c>
      <c r="F73" s="437">
        <v>2</v>
      </c>
      <c r="G73" s="438"/>
      <c r="H73" s="439">
        <v>1</v>
      </c>
    </row>
    <row r="74" spans="1:8" x14ac:dyDescent="0.2">
      <c r="A74" s="22"/>
      <c r="B74" s="435" t="s">
        <v>239</v>
      </c>
      <c r="C74" s="436"/>
      <c r="D74" s="437">
        <v>0</v>
      </c>
      <c r="E74" s="437">
        <v>0</v>
      </c>
      <c r="F74" s="437">
        <v>1</v>
      </c>
      <c r="G74" s="438"/>
      <c r="H74" s="439">
        <v>0</v>
      </c>
    </row>
    <row r="75" spans="1:8" x14ac:dyDescent="0.2">
      <c r="A75" s="22"/>
      <c r="B75" s="435" t="s">
        <v>240</v>
      </c>
      <c r="C75" s="436"/>
      <c r="D75" s="437">
        <v>0</v>
      </c>
      <c r="E75" s="437">
        <v>0</v>
      </c>
      <c r="F75" s="437">
        <v>5</v>
      </c>
      <c r="G75" s="438"/>
      <c r="H75" s="439">
        <v>1</v>
      </c>
    </row>
    <row r="76" spans="1:8" x14ac:dyDescent="0.2">
      <c r="A76" s="22"/>
      <c r="B76" s="435" t="s">
        <v>241</v>
      </c>
      <c r="C76" s="436"/>
      <c r="D76" s="437">
        <v>0</v>
      </c>
      <c r="E76" s="437">
        <v>0</v>
      </c>
      <c r="F76" s="437">
        <v>7</v>
      </c>
      <c r="G76" s="438"/>
      <c r="H76" s="439">
        <v>0</v>
      </c>
    </row>
    <row r="77" spans="1:8" x14ac:dyDescent="0.2">
      <c r="A77" s="22"/>
      <c r="B77" s="435" t="s">
        <v>242</v>
      </c>
      <c r="C77" s="436"/>
      <c r="D77" s="437">
        <v>0</v>
      </c>
      <c r="E77" s="437">
        <v>0</v>
      </c>
      <c r="F77" s="437">
        <v>1</v>
      </c>
      <c r="G77" s="438"/>
      <c r="H77" s="439">
        <v>0</v>
      </c>
    </row>
    <row r="78" spans="1:8" x14ac:dyDescent="0.2">
      <c r="A78" s="22"/>
      <c r="B78" s="435" t="s">
        <v>243</v>
      </c>
      <c r="C78" s="436"/>
      <c r="D78" s="437">
        <v>0</v>
      </c>
      <c r="E78" s="437">
        <v>0</v>
      </c>
      <c r="F78" s="437">
        <v>32</v>
      </c>
      <c r="G78" s="438"/>
      <c r="H78" s="439">
        <v>0</v>
      </c>
    </row>
    <row r="79" spans="1:8" x14ac:dyDescent="0.2">
      <c r="A79" s="22"/>
      <c r="B79" s="435" t="s">
        <v>244</v>
      </c>
      <c r="C79" s="436"/>
      <c r="D79" s="437">
        <v>0</v>
      </c>
      <c r="E79" s="437">
        <v>0</v>
      </c>
      <c r="F79" s="437">
        <v>7</v>
      </c>
      <c r="G79" s="438"/>
      <c r="H79" s="439">
        <v>0</v>
      </c>
    </row>
    <row r="80" spans="1:8" x14ac:dyDescent="0.2">
      <c r="A80" s="22"/>
      <c r="B80" s="435" t="s">
        <v>245</v>
      </c>
      <c r="C80" s="436"/>
      <c r="D80" s="437">
        <v>0</v>
      </c>
      <c r="E80" s="437">
        <v>0</v>
      </c>
      <c r="F80" s="437">
        <v>9</v>
      </c>
      <c r="G80" s="438"/>
      <c r="H80" s="439">
        <v>0</v>
      </c>
    </row>
    <row r="81" spans="1:8" x14ac:dyDescent="0.2">
      <c r="A81" s="22"/>
      <c r="B81" s="435" t="s">
        <v>246</v>
      </c>
      <c r="C81" s="436"/>
      <c r="D81" s="437">
        <v>0</v>
      </c>
      <c r="E81" s="437">
        <v>0</v>
      </c>
      <c r="F81" s="437">
        <v>7</v>
      </c>
      <c r="G81" s="438"/>
      <c r="H81" s="439">
        <v>0</v>
      </c>
    </row>
    <row r="82" spans="1:8" x14ac:dyDescent="0.2">
      <c r="A82" s="22"/>
      <c r="B82" s="435" t="s">
        <v>247</v>
      </c>
      <c r="C82" s="436"/>
      <c r="D82" s="437">
        <v>0</v>
      </c>
      <c r="E82" s="437">
        <v>0</v>
      </c>
      <c r="F82" s="437">
        <v>5</v>
      </c>
      <c r="G82" s="438"/>
      <c r="H82" s="439">
        <v>0</v>
      </c>
    </row>
    <row r="83" spans="1:8" x14ac:dyDescent="0.2">
      <c r="A83" s="22"/>
      <c r="B83" s="435" t="s">
        <v>248</v>
      </c>
      <c r="C83" s="436"/>
      <c r="D83" s="437">
        <v>0</v>
      </c>
      <c r="E83" s="437">
        <v>0</v>
      </c>
      <c r="F83" s="437">
        <v>6</v>
      </c>
      <c r="G83" s="438"/>
      <c r="H83" s="439">
        <v>0</v>
      </c>
    </row>
    <row r="84" spans="1:8" x14ac:dyDescent="0.2">
      <c r="A84" s="22"/>
      <c r="B84" s="435" t="s">
        <v>249</v>
      </c>
      <c r="C84" s="436"/>
      <c r="D84" s="437">
        <v>0</v>
      </c>
      <c r="E84" s="437">
        <v>0</v>
      </c>
      <c r="F84" s="437">
        <v>3</v>
      </c>
      <c r="G84" s="438"/>
      <c r="H84" s="439">
        <v>1</v>
      </c>
    </row>
    <row r="85" spans="1:8" x14ac:dyDescent="0.2">
      <c r="A85" s="165"/>
      <c r="B85" s="435" t="s">
        <v>250</v>
      </c>
      <c r="C85" s="436"/>
      <c r="D85" s="440">
        <v>0</v>
      </c>
      <c r="E85" s="437">
        <v>0</v>
      </c>
      <c r="F85" s="437">
        <v>6</v>
      </c>
      <c r="G85" s="438"/>
      <c r="H85" s="439">
        <v>4</v>
      </c>
    </row>
    <row r="86" spans="1:8" x14ac:dyDescent="0.2">
      <c r="A86" s="22"/>
      <c r="B86" s="435" t="s">
        <v>251</v>
      </c>
      <c r="C86" s="436"/>
      <c r="D86" s="437">
        <v>0</v>
      </c>
      <c r="E86" s="437">
        <v>0</v>
      </c>
      <c r="F86" s="437">
        <v>5</v>
      </c>
      <c r="G86" s="438"/>
      <c r="H86" s="439">
        <v>1</v>
      </c>
    </row>
    <row r="87" spans="1:8" x14ac:dyDescent="0.2">
      <c r="A87" s="22"/>
      <c r="B87" s="435" t="s">
        <v>252</v>
      </c>
      <c r="C87" s="436"/>
      <c r="D87" s="437">
        <v>0</v>
      </c>
      <c r="E87" s="437">
        <v>0</v>
      </c>
      <c r="F87" s="437">
        <v>27</v>
      </c>
      <c r="G87" s="438"/>
      <c r="H87" s="439">
        <v>0</v>
      </c>
    </row>
    <row r="88" spans="1:8" x14ac:dyDescent="0.2">
      <c r="A88" s="22"/>
      <c r="B88" s="435" t="s">
        <v>253</v>
      </c>
      <c r="C88" s="436"/>
      <c r="D88" s="437">
        <v>0</v>
      </c>
      <c r="E88" s="437">
        <v>0</v>
      </c>
      <c r="F88" s="437">
        <v>123</v>
      </c>
      <c r="G88" s="438"/>
      <c r="H88" s="439">
        <v>5</v>
      </c>
    </row>
    <row r="89" spans="1:8" x14ac:dyDescent="0.2">
      <c r="A89" s="22"/>
      <c r="B89" s="435" t="s">
        <v>254</v>
      </c>
      <c r="C89" s="436"/>
      <c r="D89" s="437">
        <v>0</v>
      </c>
      <c r="E89" s="437">
        <v>0</v>
      </c>
      <c r="F89" s="437">
        <v>3</v>
      </c>
      <c r="G89" s="438"/>
      <c r="H89" s="439">
        <v>0</v>
      </c>
    </row>
    <row r="90" spans="1:8" x14ac:dyDescent="0.2">
      <c r="A90" s="22"/>
      <c r="B90" s="435" t="s">
        <v>51</v>
      </c>
      <c r="C90" s="436"/>
      <c r="D90" s="437">
        <v>5</v>
      </c>
      <c r="E90" s="437">
        <v>0</v>
      </c>
      <c r="F90" s="437">
        <v>122</v>
      </c>
      <c r="G90" s="438"/>
      <c r="H90" s="439">
        <v>4</v>
      </c>
    </row>
    <row r="91" spans="1:8" x14ac:dyDescent="0.2">
      <c r="A91" s="22"/>
      <c r="B91" s="435" t="s">
        <v>255</v>
      </c>
      <c r="C91" s="436"/>
      <c r="D91" s="437">
        <v>0</v>
      </c>
      <c r="E91" s="437">
        <v>0</v>
      </c>
      <c r="F91" s="437">
        <v>3</v>
      </c>
      <c r="G91" s="438"/>
      <c r="H91" s="439">
        <v>0</v>
      </c>
    </row>
    <row r="92" spans="1:8" x14ac:dyDescent="0.2">
      <c r="A92" s="22"/>
      <c r="B92" s="435" t="s">
        <v>256</v>
      </c>
      <c r="C92" s="436"/>
      <c r="D92" s="437">
        <v>0</v>
      </c>
      <c r="E92" s="437">
        <v>0</v>
      </c>
      <c r="F92" s="437">
        <v>3</v>
      </c>
      <c r="G92" s="438"/>
      <c r="H92" s="439">
        <v>0</v>
      </c>
    </row>
    <row r="93" spans="1:8" x14ac:dyDescent="0.2">
      <c r="A93" s="22"/>
      <c r="B93" s="435" t="s">
        <v>257</v>
      </c>
      <c r="C93" s="436"/>
      <c r="D93" s="437">
        <v>0</v>
      </c>
      <c r="E93" s="437">
        <v>0</v>
      </c>
      <c r="F93" s="437">
        <v>7</v>
      </c>
      <c r="G93" s="438"/>
      <c r="H93" s="439">
        <v>0</v>
      </c>
    </row>
    <row r="94" spans="1:8" x14ac:dyDescent="0.2">
      <c r="A94" s="22"/>
      <c r="B94" s="435" t="s">
        <v>258</v>
      </c>
      <c r="C94" s="436"/>
      <c r="D94" s="437">
        <v>0</v>
      </c>
      <c r="E94" s="437">
        <v>0</v>
      </c>
      <c r="F94" s="437">
        <v>2</v>
      </c>
      <c r="G94" s="438"/>
      <c r="H94" s="439">
        <v>2</v>
      </c>
    </row>
    <row r="95" spans="1:8" x14ac:dyDescent="0.2">
      <c r="A95" s="22"/>
      <c r="B95" s="435" t="s">
        <v>259</v>
      </c>
      <c r="C95" s="436"/>
      <c r="D95" s="437">
        <v>0</v>
      </c>
      <c r="E95" s="437">
        <v>0</v>
      </c>
      <c r="F95" s="437">
        <v>15</v>
      </c>
      <c r="G95" s="438"/>
      <c r="H95" s="439">
        <v>1</v>
      </c>
    </row>
    <row r="96" spans="1:8" x14ac:dyDescent="0.2">
      <c r="A96" s="22"/>
      <c r="B96" s="435" t="s">
        <v>260</v>
      </c>
      <c r="C96" s="436"/>
      <c r="D96" s="437">
        <v>0</v>
      </c>
      <c r="E96" s="437">
        <v>0</v>
      </c>
      <c r="F96" s="437">
        <v>3</v>
      </c>
      <c r="G96" s="438"/>
      <c r="H96" s="439">
        <v>0</v>
      </c>
    </row>
    <row r="97" spans="1:8" x14ac:dyDescent="0.2">
      <c r="A97" s="22"/>
      <c r="B97" s="435" t="s">
        <v>261</v>
      </c>
      <c r="C97" s="436"/>
      <c r="D97" s="437">
        <v>0</v>
      </c>
      <c r="E97" s="437">
        <v>0</v>
      </c>
      <c r="F97" s="437">
        <v>4</v>
      </c>
      <c r="G97" s="438"/>
      <c r="H97" s="439">
        <v>3</v>
      </c>
    </row>
    <row r="98" spans="1:8" x14ac:dyDescent="0.2">
      <c r="A98" s="22"/>
      <c r="B98" s="435" t="s">
        <v>262</v>
      </c>
      <c r="C98" s="436"/>
      <c r="D98" s="437">
        <v>0</v>
      </c>
      <c r="E98" s="437">
        <v>0</v>
      </c>
      <c r="F98" s="437">
        <v>107</v>
      </c>
      <c r="G98" s="438"/>
      <c r="H98" s="439">
        <v>4</v>
      </c>
    </row>
    <row r="99" spans="1:8" x14ac:dyDescent="0.2">
      <c r="A99" s="22"/>
      <c r="B99" s="435" t="s">
        <v>263</v>
      </c>
      <c r="C99" s="436"/>
      <c r="D99" s="437">
        <v>0</v>
      </c>
      <c r="E99" s="437">
        <v>0</v>
      </c>
      <c r="F99" s="437">
        <v>1</v>
      </c>
      <c r="G99" s="438"/>
      <c r="H99" s="439">
        <v>0</v>
      </c>
    </row>
    <row r="100" spans="1:8" x14ac:dyDescent="0.2">
      <c r="A100" s="22"/>
      <c r="B100" s="435" t="s">
        <v>264</v>
      </c>
      <c r="C100" s="436"/>
      <c r="D100" s="437">
        <v>0</v>
      </c>
      <c r="E100" s="437">
        <v>0</v>
      </c>
      <c r="F100" s="437">
        <v>18</v>
      </c>
      <c r="G100" s="438"/>
      <c r="H100" s="439">
        <v>0</v>
      </c>
    </row>
    <row r="101" spans="1:8" x14ac:dyDescent="0.2">
      <c r="A101" s="22"/>
      <c r="B101" s="435" t="s">
        <v>265</v>
      </c>
      <c r="C101" s="436"/>
      <c r="D101" s="437">
        <v>0</v>
      </c>
      <c r="E101" s="437">
        <v>0</v>
      </c>
      <c r="F101" s="437">
        <v>1</v>
      </c>
      <c r="G101" s="438"/>
      <c r="H101" s="439">
        <v>0</v>
      </c>
    </row>
    <row r="102" spans="1:8" x14ac:dyDescent="0.2">
      <c r="A102" s="22"/>
      <c r="B102" s="435" t="s">
        <v>266</v>
      </c>
      <c r="C102" s="436"/>
      <c r="D102" s="437">
        <v>0</v>
      </c>
      <c r="E102" s="437">
        <v>0</v>
      </c>
      <c r="F102" s="437">
        <v>1</v>
      </c>
      <c r="G102" s="438"/>
      <c r="H102" s="439">
        <v>0</v>
      </c>
    </row>
    <row r="103" spans="1:8" x14ac:dyDescent="0.2">
      <c r="A103" s="22"/>
      <c r="B103" s="435" t="s">
        <v>267</v>
      </c>
      <c r="C103" s="436"/>
      <c r="D103" s="437">
        <v>0</v>
      </c>
      <c r="E103" s="437">
        <v>0</v>
      </c>
      <c r="F103" s="437">
        <v>1</v>
      </c>
      <c r="G103" s="438"/>
      <c r="H103" s="439">
        <v>0</v>
      </c>
    </row>
    <row r="104" spans="1:8" x14ac:dyDescent="0.2">
      <c r="A104" s="22"/>
      <c r="B104" s="435" t="s">
        <v>268</v>
      </c>
      <c r="C104" s="436"/>
      <c r="D104" s="437">
        <v>0</v>
      </c>
      <c r="E104" s="437">
        <v>0</v>
      </c>
      <c r="F104" s="437">
        <v>167</v>
      </c>
      <c r="G104" s="438"/>
      <c r="H104" s="439">
        <v>16</v>
      </c>
    </row>
    <row r="105" spans="1:8" x14ac:dyDescent="0.2">
      <c r="A105" s="22"/>
      <c r="B105" s="435" t="s">
        <v>269</v>
      </c>
      <c r="C105" s="436"/>
      <c r="D105" s="437">
        <v>0</v>
      </c>
      <c r="E105" s="437">
        <v>0</v>
      </c>
      <c r="F105" s="437">
        <v>18</v>
      </c>
      <c r="G105" s="438"/>
      <c r="H105" s="439">
        <v>2</v>
      </c>
    </row>
    <row r="106" spans="1:8" x14ac:dyDescent="0.2">
      <c r="A106" s="22"/>
      <c r="B106" s="435" t="s">
        <v>270</v>
      </c>
      <c r="C106" s="436"/>
      <c r="D106" s="437">
        <v>0</v>
      </c>
      <c r="E106" s="437">
        <v>0</v>
      </c>
      <c r="F106" s="437">
        <v>295</v>
      </c>
      <c r="G106" s="438"/>
      <c r="H106" s="439">
        <v>36</v>
      </c>
    </row>
    <row r="107" spans="1:8" x14ac:dyDescent="0.2">
      <c r="A107" s="22"/>
      <c r="B107" s="435" t="s">
        <v>271</v>
      </c>
      <c r="C107" s="436"/>
      <c r="D107" s="437">
        <v>0</v>
      </c>
      <c r="E107" s="437">
        <v>0</v>
      </c>
      <c r="F107" s="437">
        <v>1</v>
      </c>
      <c r="G107" s="438"/>
      <c r="H107" s="439">
        <v>0</v>
      </c>
    </row>
    <row r="108" spans="1:8" x14ac:dyDescent="0.2">
      <c r="A108" s="165"/>
      <c r="B108" s="435" t="s">
        <v>272</v>
      </c>
      <c r="C108" s="436"/>
      <c r="D108" s="440">
        <v>0</v>
      </c>
      <c r="E108" s="437">
        <v>0</v>
      </c>
      <c r="F108" s="437">
        <v>17</v>
      </c>
      <c r="G108" s="438"/>
      <c r="H108" s="439">
        <v>0</v>
      </c>
    </row>
    <row r="109" spans="1:8" x14ac:dyDescent="0.2">
      <c r="A109" s="22"/>
      <c r="B109" s="435" t="s">
        <v>273</v>
      </c>
      <c r="C109" s="436"/>
      <c r="D109" s="437">
        <v>0</v>
      </c>
      <c r="E109" s="437">
        <v>0</v>
      </c>
      <c r="F109" s="437">
        <v>10</v>
      </c>
      <c r="G109" s="438"/>
      <c r="H109" s="439">
        <v>0</v>
      </c>
    </row>
    <row r="110" spans="1:8" x14ac:dyDescent="0.2">
      <c r="A110" s="22"/>
      <c r="B110" s="435" t="s">
        <v>163</v>
      </c>
      <c r="C110" s="436"/>
      <c r="D110" s="437">
        <v>0</v>
      </c>
      <c r="E110" s="437">
        <v>0</v>
      </c>
      <c r="F110" s="437">
        <v>16</v>
      </c>
      <c r="G110" s="438"/>
      <c r="H110" s="439">
        <v>5</v>
      </c>
    </row>
    <row r="111" spans="1:8" x14ac:dyDescent="0.2">
      <c r="A111" s="22"/>
      <c r="B111" s="435" t="s">
        <v>274</v>
      </c>
      <c r="C111" s="436"/>
      <c r="D111" s="437">
        <v>0</v>
      </c>
      <c r="E111" s="437">
        <v>0</v>
      </c>
      <c r="F111" s="437">
        <v>2</v>
      </c>
      <c r="G111" s="438"/>
      <c r="H111" s="439">
        <v>1</v>
      </c>
    </row>
    <row r="112" spans="1:8" x14ac:dyDescent="0.2">
      <c r="A112" s="22"/>
      <c r="B112" s="435" t="s">
        <v>331</v>
      </c>
      <c r="C112" s="436"/>
      <c r="D112" s="437">
        <v>0</v>
      </c>
      <c r="E112" s="437">
        <v>0</v>
      </c>
      <c r="F112" s="437">
        <v>2</v>
      </c>
      <c r="G112" s="438"/>
      <c r="H112" s="439">
        <v>0</v>
      </c>
    </row>
    <row r="113" spans="1:8" x14ac:dyDescent="0.2">
      <c r="A113" s="22"/>
      <c r="B113" s="435" t="s">
        <v>275</v>
      </c>
      <c r="C113" s="436"/>
      <c r="D113" s="437">
        <v>0</v>
      </c>
      <c r="E113" s="437">
        <v>0</v>
      </c>
      <c r="F113" s="437">
        <v>2</v>
      </c>
      <c r="G113" s="438"/>
      <c r="H113" s="439">
        <v>1</v>
      </c>
    </row>
    <row r="114" spans="1:8" x14ac:dyDescent="0.2">
      <c r="A114" s="22"/>
      <c r="B114" s="435" t="s">
        <v>276</v>
      </c>
      <c r="C114" s="436"/>
      <c r="D114" s="437">
        <v>0</v>
      </c>
      <c r="E114" s="437">
        <v>0</v>
      </c>
      <c r="F114" s="437">
        <v>27</v>
      </c>
      <c r="G114" s="438"/>
      <c r="H114" s="439">
        <v>3</v>
      </c>
    </row>
    <row r="115" spans="1:8" x14ac:dyDescent="0.2">
      <c r="A115" s="22"/>
      <c r="B115" s="435" t="s">
        <v>277</v>
      </c>
      <c r="C115" s="436"/>
      <c r="D115" s="437">
        <v>0</v>
      </c>
      <c r="E115" s="437">
        <v>0</v>
      </c>
      <c r="F115" s="437">
        <v>391</v>
      </c>
      <c r="G115" s="438"/>
      <c r="H115" s="439">
        <v>7</v>
      </c>
    </row>
    <row r="116" spans="1:8" x14ac:dyDescent="0.2">
      <c r="A116" s="22"/>
      <c r="B116" s="435" t="s">
        <v>278</v>
      </c>
      <c r="C116" s="436"/>
      <c r="D116" s="437">
        <v>0</v>
      </c>
      <c r="E116" s="437">
        <v>0</v>
      </c>
      <c r="F116" s="437">
        <v>1</v>
      </c>
      <c r="G116" s="438"/>
      <c r="H116" s="439">
        <v>0</v>
      </c>
    </row>
    <row r="117" spans="1:8" x14ac:dyDescent="0.2">
      <c r="A117" s="22"/>
      <c r="B117" s="435" t="s">
        <v>279</v>
      </c>
      <c r="C117" s="436"/>
      <c r="D117" s="437">
        <v>0</v>
      </c>
      <c r="E117" s="437">
        <v>0</v>
      </c>
      <c r="F117" s="437">
        <v>30</v>
      </c>
      <c r="G117" s="438"/>
      <c r="H117" s="439">
        <v>1</v>
      </c>
    </row>
    <row r="118" spans="1:8" x14ac:dyDescent="0.2">
      <c r="A118" s="22"/>
      <c r="B118" s="435" t="s">
        <v>52</v>
      </c>
      <c r="C118" s="436"/>
      <c r="D118" s="437">
        <v>0</v>
      </c>
      <c r="E118" s="437">
        <v>0</v>
      </c>
      <c r="F118" s="437">
        <v>3477</v>
      </c>
      <c r="G118" s="438"/>
      <c r="H118" s="439">
        <v>953</v>
      </c>
    </row>
    <row r="119" spans="1:8" x14ac:dyDescent="0.2">
      <c r="A119" s="22"/>
      <c r="B119" s="435" t="s">
        <v>280</v>
      </c>
      <c r="C119" s="436"/>
      <c r="D119" s="437">
        <v>0</v>
      </c>
      <c r="E119" s="437">
        <v>0</v>
      </c>
      <c r="F119" s="437">
        <v>111</v>
      </c>
      <c r="G119" s="438"/>
      <c r="H119" s="439">
        <v>12</v>
      </c>
    </row>
    <row r="120" spans="1:8" x14ac:dyDescent="0.2">
      <c r="A120" s="22"/>
      <c r="B120" s="435" t="s">
        <v>281</v>
      </c>
      <c r="C120" s="436"/>
      <c r="D120" s="437">
        <v>0</v>
      </c>
      <c r="E120" s="437">
        <v>0</v>
      </c>
      <c r="F120" s="437">
        <v>4</v>
      </c>
      <c r="G120" s="438"/>
      <c r="H120" s="439">
        <v>1</v>
      </c>
    </row>
    <row r="121" spans="1:8" x14ac:dyDescent="0.2">
      <c r="A121" s="22"/>
      <c r="B121" s="435" t="s">
        <v>282</v>
      </c>
      <c r="C121" s="436"/>
      <c r="D121" s="437">
        <v>0</v>
      </c>
      <c r="E121" s="437">
        <v>0</v>
      </c>
      <c r="F121" s="437">
        <v>49</v>
      </c>
      <c r="G121" s="438"/>
      <c r="H121" s="439">
        <v>9</v>
      </c>
    </row>
    <row r="122" spans="1:8" x14ac:dyDescent="0.2">
      <c r="A122" s="22"/>
      <c r="B122" s="435" t="s">
        <v>283</v>
      </c>
      <c r="C122" s="436"/>
      <c r="D122" s="437">
        <v>0</v>
      </c>
      <c r="E122" s="437">
        <v>0</v>
      </c>
      <c r="F122" s="437">
        <v>4</v>
      </c>
      <c r="G122" s="438"/>
      <c r="H122" s="439">
        <v>0</v>
      </c>
    </row>
    <row r="123" spans="1:8" x14ac:dyDescent="0.2">
      <c r="A123" s="22"/>
      <c r="B123" s="435" t="s">
        <v>284</v>
      </c>
      <c r="C123" s="436"/>
      <c r="D123" s="437">
        <v>0</v>
      </c>
      <c r="E123" s="437">
        <v>0</v>
      </c>
      <c r="F123" s="437">
        <v>1</v>
      </c>
      <c r="G123" s="438"/>
      <c r="H123" s="439">
        <v>0</v>
      </c>
    </row>
    <row r="124" spans="1:8" x14ac:dyDescent="0.2">
      <c r="A124" s="22"/>
      <c r="B124" s="435" t="s">
        <v>285</v>
      </c>
      <c r="C124" s="436"/>
      <c r="D124" s="437">
        <v>0</v>
      </c>
      <c r="E124" s="437">
        <v>0</v>
      </c>
      <c r="F124" s="437">
        <v>40</v>
      </c>
      <c r="G124" s="438"/>
      <c r="H124" s="439">
        <v>0</v>
      </c>
    </row>
    <row r="125" spans="1:8" x14ac:dyDescent="0.2">
      <c r="A125" s="22"/>
      <c r="B125" s="435" t="s">
        <v>328</v>
      </c>
      <c r="C125" s="436"/>
      <c r="D125" s="437">
        <v>0</v>
      </c>
      <c r="E125" s="437">
        <v>0</v>
      </c>
      <c r="F125" s="437">
        <v>1</v>
      </c>
      <c r="G125" s="438"/>
      <c r="H125" s="439">
        <v>0</v>
      </c>
    </row>
    <row r="126" spans="1:8" x14ac:dyDescent="0.2">
      <c r="A126" s="22"/>
      <c r="B126" s="435" t="s">
        <v>286</v>
      </c>
      <c r="C126" s="436"/>
      <c r="D126" s="437">
        <v>0</v>
      </c>
      <c r="E126" s="437">
        <v>0</v>
      </c>
      <c r="F126" s="437">
        <v>4</v>
      </c>
      <c r="G126" s="438"/>
      <c r="H126" s="439">
        <v>0</v>
      </c>
    </row>
    <row r="127" spans="1:8" x14ac:dyDescent="0.2">
      <c r="A127" s="22"/>
      <c r="B127" s="435" t="s">
        <v>287</v>
      </c>
      <c r="C127" s="436"/>
      <c r="D127" s="437">
        <v>0</v>
      </c>
      <c r="E127" s="437">
        <v>0</v>
      </c>
      <c r="F127" s="437">
        <v>18</v>
      </c>
      <c r="G127" s="438"/>
      <c r="H127" s="439">
        <v>5</v>
      </c>
    </row>
    <row r="128" spans="1:8" x14ac:dyDescent="0.2">
      <c r="A128" s="22"/>
      <c r="B128" s="435" t="s">
        <v>288</v>
      </c>
      <c r="C128" s="436"/>
      <c r="D128" s="437">
        <v>0</v>
      </c>
      <c r="E128" s="437">
        <v>0</v>
      </c>
      <c r="F128" s="437">
        <v>72</v>
      </c>
      <c r="G128" s="438"/>
      <c r="H128" s="439">
        <v>5</v>
      </c>
    </row>
    <row r="129" spans="1:10" x14ac:dyDescent="0.2">
      <c r="A129" s="22"/>
      <c r="B129" s="435" t="s">
        <v>289</v>
      </c>
      <c r="C129" s="436"/>
      <c r="D129" s="437">
        <v>0</v>
      </c>
      <c r="E129" s="437">
        <v>0</v>
      </c>
      <c r="F129" s="437">
        <v>3</v>
      </c>
      <c r="G129" s="438"/>
      <c r="H129" s="439">
        <v>0</v>
      </c>
      <c r="J129" s="418" t="s">
        <v>222</v>
      </c>
    </row>
    <row r="130" spans="1:10" ht="38.25" customHeight="1" x14ac:dyDescent="0.2">
      <c r="A130" s="419" t="s">
        <v>342</v>
      </c>
      <c r="B130" s="419"/>
      <c r="C130" s="419"/>
      <c r="D130" s="419"/>
      <c r="E130" s="419"/>
      <c r="F130" s="419"/>
      <c r="G130" s="419"/>
      <c r="H130" s="419"/>
    </row>
    <row r="131" spans="1:10" x14ac:dyDescent="0.2">
      <c r="A131" s="697" t="s">
        <v>223</v>
      </c>
      <c r="B131" s="697"/>
      <c r="C131" s="697"/>
      <c r="D131" s="697"/>
      <c r="E131" s="697"/>
      <c r="F131" s="697"/>
      <c r="G131" s="697"/>
      <c r="H131" s="697"/>
    </row>
    <row r="132" spans="1:10" ht="51" x14ac:dyDescent="0.2">
      <c r="A132" s="420" t="s">
        <v>224</v>
      </c>
      <c r="B132" s="421" t="s">
        <v>225</v>
      </c>
      <c r="C132" s="422" t="s">
        <v>226</v>
      </c>
      <c r="D132" s="423" t="s">
        <v>213</v>
      </c>
      <c r="E132" s="424"/>
      <c r="F132" s="425"/>
      <c r="G132" s="718" t="s">
        <v>227</v>
      </c>
      <c r="H132" s="721" t="s">
        <v>228</v>
      </c>
    </row>
    <row r="133" spans="1:10" x14ac:dyDescent="0.2">
      <c r="A133" s="426"/>
      <c r="B133" s="427"/>
      <c r="C133" s="428"/>
      <c r="D133" s="721" t="s">
        <v>215</v>
      </c>
      <c r="E133" s="724" t="s">
        <v>39</v>
      </c>
      <c r="F133" s="721" t="s">
        <v>216</v>
      </c>
      <c r="G133" s="719"/>
      <c r="H133" s="722"/>
    </row>
    <row r="134" spans="1:10" x14ac:dyDescent="0.2">
      <c r="A134" s="426"/>
      <c r="B134" s="429"/>
      <c r="C134" s="430"/>
      <c r="D134" s="723"/>
      <c r="E134" s="725"/>
      <c r="F134" s="723"/>
      <c r="G134" s="720"/>
      <c r="H134" s="723"/>
    </row>
    <row r="135" spans="1:10" x14ac:dyDescent="0.2">
      <c r="A135" s="22"/>
      <c r="B135" s="435" t="s">
        <v>290</v>
      </c>
      <c r="C135" s="436"/>
      <c r="D135" s="437">
        <v>0</v>
      </c>
      <c r="E135" s="437">
        <v>1</v>
      </c>
      <c r="F135" s="437">
        <v>4</v>
      </c>
      <c r="G135" s="438"/>
      <c r="H135" s="439">
        <v>0</v>
      </c>
    </row>
    <row r="136" spans="1:10" x14ac:dyDescent="0.2">
      <c r="A136" s="22"/>
      <c r="B136" s="435" t="s">
        <v>332</v>
      </c>
      <c r="C136" s="436"/>
      <c r="D136" s="437">
        <v>0</v>
      </c>
      <c r="E136" s="437">
        <v>0</v>
      </c>
      <c r="F136" s="437">
        <v>1</v>
      </c>
      <c r="G136" s="438"/>
      <c r="H136" s="439">
        <v>0</v>
      </c>
    </row>
    <row r="137" spans="1:10" x14ac:dyDescent="0.2">
      <c r="A137" s="22"/>
      <c r="B137" s="435" t="s">
        <v>291</v>
      </c>
      <c r="C137" s="436"/>
      <c r="D137" s="437">
        <v>0</v>
      </c>
      <c r="E137" s="437">
        <v>0</v>
      </c>
      <c r="F137" s="437">
        <v>10</v>
      </c>
      <c r="G137" s="438"/>
      <c r="H137" s="439">
        <v>0</v>
      </c>
    </row>
    <row r="138" spans="1:10" x14ac:dyDescent="0.2">
      <c r="A138" s="22"/>
      <c r="B138" s="435" t="s">
        <v>292</v>
      </c>
      <c r="C138" s="436"/>
      <c r="D138" s="437">
        <v>0</v>
      </c>
      <c r="E138" s="437">
        <v>0</v>
      </c>
      <c r="F138" s="437">
        <v>20</v>
      </c>
      <c r="G138" s="438"/>
      <c r="H138" s="439">
        <v>0</v>
      </c>
    </row>
    <row r="139" spans="1:10" x14ac:dyDescent="0.2">
      <c r="A139" s="22"/>
      <c r="B139" s="435" t="s">
        <v>293</v>
      </c>
      <c r="C139" s="436"/>
      <c r="D139" s="437">
        <v>7</v>
      </c>
      <c r="E139" s="437">
        <v>0</v>
      </c>
      <c r="F139" s="437">
        <v>0</v>
      </c>
      <c r="G139" s="438"/>
      <c r="H139" s="439">
        <v>0</v>
      </c>
    </row>
    <row r="140" spans="1:10" x14ac:dyDescent="0.2">
      <c r="A140" s="22"/>
      <c r="B140" s="435" t="s">
        <v>294</v>
      </c>
      <c r="C140" s="436"/>
      <c r="D140" s="437">
        <v>9</v>
      </c>
      <c r="E140" s="437">
        <v>3</v>
      </c>
      <c r="F140" s="437">
        <v>0</v>
      </c>
      <c r="G140" s="438"/>
      <c r="H140" s="439">
        <v>0</v>
      </c>
    </row>
    <row r="141" spans="1:10" x14ac:dyDescent="0.2">
      <c r="A141" s="22"/>
      <c r="B141" s="435" t="s">
        <v>295</v>
      </c>
      <c r="C141" s="436"/>
      <c r="D141" s="437">
        <v>1</v>
      </c>
      <c r="E141" s="437">
        <v>2</v>
      </c>
      <c r="F141" s="437">
        <v>0</v>
      </c>
      <c r="G141" s="438"/>
      <c r="H141" s="439">
        <v>0</v>
      </c>
    </row>
    <row r="142" spans="1:10" x14ac:dyDescent="0.2">
      <c r="A142" s="22"/>
      <c r="B142" s="435" t="s">
        <v>296</v>
      </c>
      <c r="C142" s="436"/>
      <c r="D142" s="437">
        <v>2</v>
      </c>
      <c r="E142" s="437">
        <v>0</v>
      </c>
      <c r="F142" s="437">
        <v>0</v>
      </c>
      <c r="G142" s="438"/>
      <c r="H142" s="439">
        <v>0</v>
      </c>
    </row>
    <row r="143" spans="1:10" x14ac:dyDescent="0.2">
      <c r="A143" s="22"/>
      <c r="B143" s="435" t="s">
        <v>297</v>
      </c>
      <c r="C143" s="436"/>
      <c r="D143" s="437">
        <v>4</v>
      </c>
      <c r="E143" s="437">
        <v>1</v>
      </c>
      <c r="F143" s="437">
        <v>0</v>
      </c>
      <c r="G143" s="438"/>
      <c r="H143" s="439">
        <v>0</v>
      </c>
    </row>
    <row r="144" spans="1:10" x14ac:dyDescent="0.2">
      <c r="A144" s="22"/>
      <c r="B144" s="435" t="s">
        <v>298</v>
      </c>
      <c r="C144" s="436"/>
      <c r="D144" s="437">
        <v>4</v>
      </c>
      <c r="E144" s="437">
        <v>0</v>
      </c>
      <c r="F144" s="437">
        <v>0</v>
      </c>
      <c r="G144" s="438"/>
      <c r="H144" s="439">
        <v>0</v>
      </c>
    </row>
    <row r="145" spans="1:8" x14ac:dyDescent="0.2">
      <c r="A145" s="22"/>
      <c r="B145" s="435" t="s">
        <v>299</v>
      </c>
      <c r="C145" s="436"/>
      <c r="D145" s="437">
        <v>1</v>
      </c>
      <c r="E145" s="437">
        <v>0</v>
      </c>
      <c r="F145" s="437">
        <v>0</v>
      </c>
      <c r="G145" s="438"/>
      <c r="H145" s="439">
        <v>0</v>
      </c>
    </row>
    <row r="146" spans="1:8" x14ac:dyDescent="0.2">
      <c r="A146" s="22"/>
      <c r="B146" s="435" t="s">
        <v>300</v>
      </c>
      <c r="C146" s="436"/>
      <c r="D146" s="437">
        <v>2</v>
      </c>
      <c r="E146" s="437">
        <v>0</v>
      </c>
      <c r="F146" s="437">
        <v>0</v>
      </c>
      <c r="G146" s="438"/>
      <c r="H146" s="439">
        <v>0</v>
      </c>
    </row>
    <row r="147" spans="1:8" x14ac:dyDescent="0.2">
      <c r="A147" s="165"/>
      <c r="B147" s="435" t="s">
        <v>301</v>
      </c>
      <c r="C147" s="436"/>
      <c r="D147" s="440">
        <v>2</v>
      </c>
      <c r="E147" s="437">
        <v>0</v>
      </c>
      <c r="F147" s="437">
        <v>0</v>
      </c>
      <c r="G147" s="438"/>
      <c r="H147" s="439">
        <v>0</v>
      </c>
    </row>
    <row r="148" spans="1:8" x14ac:dyDescent="0.2">
      <c r="A148" s="22"/>
      <c r="B148" s="435" t="s">
        <v>302</v>
      </c>
      <c r="C148" s="436"/>
      <c r="D148" s="437">
        <v>1</v>
      </c>
      <c r="E148" s="437">
        <v>0</v>
      </c>
      <c r="F148" s="437">
        <v>0</v>
      </c>
      <c r="G148" s="438"/>
      <c r="H148" s="439">
        <v>0</v>
      </c>
    </row>
    <row r="149" spans="1:8" x14ac:dyDescent="0.2">
      <c r="A149" s="22"/>
      <c r="B149" s="435" t="s">
        <v>303</v>
      </c>
      <c r="C149" s="436"/>
      <c r="D149" s="437">
        <v>1</v>
      </c>
      <c r="E149" s="437">
        <v>0</v>
      </c>
      <c r="F149" s="437">
        <v>0</v>
      </c>
      <c r="G149" s="438"/>
      <c r="H149" s="439">
        <v>0</v>
      </c>
    </row>
    <row r="150" spans="1:8" x14ac:dyDescent="0.2">
      <c r="A150" s="22"/>
      <c r="B150" s="435" t="s">
        <v>304</v>
      </c>
      <c r="C150" s="436"/>
      <c r="D150" s="437">
        <v>1</v>
      </c>
      <c r="E150" s="437">
        <v>0</v>
      </c>
      <c r="F150" s="437">
        <v>0</v>
      </c>
      <c r="G150" s="438"/>
      <c r="H150" s="439">
        <v>0</v>
      </c>
    </row>
    <row r="151" spans="1:8" x14ac:dyDescent="0.2">
      <c r="A151" s="22"/>
      <c r="B151" s="435" t="s">
        <v>305</v>
      </c>
      <c r="C151" s="436"/>
      <c r="D151" s="437">
        <v>4</v>
      </c>
      <c r="E151" s="437">
        <v>0</v>
      </c>
      <c r="F151" s="437">
        <v>0</v>
      </c>
      <c r="G151" s="438"/>
      <c r="H151" s="439">
        <v>0</v>
      </c>
    </row>
    <row r="152" spans="1:8" x14ac:dyDescent="0.2">
      <c r="A152" s="22"/>
      <c r="B152" s="435" t="s">
        <v>306</v>
      </c>
      <c r="C152" s="436"/>
      <c r="D152" s="437">
        <v>1</v>
      </c>
      <c r="E152" s="437">
        <v>0</v>
      </c>
      <c r="F152" s="437">
        <v>0</v>
      </c>
      <c r="G152" s="438"/>
      <c r="H152" s="439">
        <v>0</v>
      </c>
    </row>
    <row r="153" spans="1:8" x14ac:dyDescent="0.2">
      <c r="A153" s="22"/>
      <c r="B153" s="435" t="s">
        <v>162</v>
      </c>
      <c r="C153" s="436"/>
      <c r="D153" s="437">
        <v>2404</v>
      </c>
      <c r="E153" s="437">
        <v>268</v>
      </c>
      <c r="F153" s="437">
        <v>0</v>
      </c>
      <c r="G153" s="438"/>
      <c r="H153" s="439">
        <v>0</v>
      </c>
    </row>
    <row r="154" spans="1:8" x14ac:dyDescent="0.2">
      <c r="A154" s="22"/>
      <c r="B154" s="435" t="s">
        <v>329</v>
      </c>
      <c r="C154" s="436"/>
      <c r="D154" s="437">
        <v>2</v>
      </c>
      <c r="E154" s="437">
        <v>0</v>
      </c>
      <c r="F154" s="437">
        <v>0</v>
      </c>
      <c r="G154" s="438"/>
      <c r="H154" s="439">
        <v>0</v>
      </c>
    </row>
    <row r="155" spans="1:8" x14ac:dyDescent="0.2">
      <c r="A155" s="22"/>
      <c r="B155" s="435" t="s">
        <v>307</v>
      </c>
      <c r="C155" s="436"/>
      <c r="D155" s="437">
        <v>1</v>
      </c>
      <c r="E155" s="437">
        <v>0</v>
      </c>
      <c r="F155" s="437">
        <v>0</v>
      </c>
      <c r="G155" s="438"/>
      <c r="H155" s="439">
        <v>0</v>
      </c>
    </row>
    <row r="156" spans="1:8" x14ac:dyDescent="0.2">
      <c r="A156" s="22"/>
      <c r="B156" s="435" t="s">
        <v>308</v>
      </c>
      <c r="C156" s="436"/>
      <c r="D156" s="437">
        <v>1</v>
      </c>
      <c r="E156" s="437">
        <v>0</v>
      </c>
      <c r="F156" s="437">
        <v>0</v>
      </c>
      <c r="G156" s="438"/>
      <c r="H156" s="439">
        <v>0</v>
      </c>
    </row>
    <row r="157" spans="1:8" x14ac:dyDescent="0.2">
      <c r="A157" s="165"/>
      <c r="B157" s="435" t="s">
        <v>338</v>
      </c>
      <c r="C157" s="436"/>
      <c r="D157" s="440">
        <v>1</v>
      </c>
      <c r="E157" s="437">
        <v>0</v>
      </c>
      <c r="F157" s="437">
        <v>0</v>
      </c>
      <c r="G157" s="438"/>
      <c r="H157" s="439">
        <v>0</v>
      </c>
    </row>
    <row r="158" spans="1:8" x14ac:dyDescent="0.2">
      <c r="A158" s="22"/>
      <c r="B158" s="435" t="s">
        <v>309</v>
      </c>
      <c r="C158" s="436"/>
      <c r="D158" s="437">
        <v>1</v>
      </c>
      <c r="E158" s="437">
        <v>0</v>
      </c>
      <c r="F158" s="437">
        <v>0</v>
      </c>
      <c r="G158" s="438"/>
      <c r="H158" s="439">
        <v>0</v>
      </c>
    </row>
    <row r="159" spans="1:8" x14ac:dyDescent="0.2">
      <c r="A159" s="22"/>
      <c r="B159" s="435" t="s">
        <v>310</v>
      </c>
      <c r="C159" s="436"/>
      <c r="D159" s="437">
        <v>7</v>
      </c>
      <c r="E159" s="437">
        <v>6</v>
      </c>
      <c r="F159" s="437">
        <v>0</v>
      </c>
      <c r="G159" s="438"/>
      <c r="H159" s="439">
        <v>0</v>
      </c>
    </row>
    <row r="160" spans="1:8" x14ac:dyDescent="0.2">
      <c r="A160" s="165"/>
      <c r="B160" s="435" t="s">
        <v>311</v>
      </c>
      <c r="C160" s="436"/>
      <c r="D160" s="440">
        <v>1</v>
      </c>
      <c r="E160" s="437">
        <v>1</v>
      </c>
      <c r="F160" s="437">
        <v>0</v>
      </c>
      <c r="G160" s="438"/>
      <c r="H160" s="439">
        <v>0</v>
      </c>
    </row>
    <row r="161" spans="1:8" x14ac:dyDescent="0.2">
      <c r="A161" s="22"/>
      <c r="B161" s="435" t="s">
        <v>312</v>
      </c>
      <c r="C161" s="436"/>
      <c r="D161" s="437">
        <v>14</v>
      </c>
      <c r="E161" s="437">
        <v>14</v>
      </c>
      <c r="F161" s="437">
        <v>0</v>
      </c>
      <c r="G161" s="438"/>
      <c r="H161" s="439">
        <v>0</v>
      </c>
    </row>
    <row r="162" spans="1:8" x14ac:dyDescent="0.2">
      <c r="A162" s="22"/>
      <c r="B162" s="435" t="s">
        <v>330</v>
      </c>
      <c r="C162" s="436"/>
      <c r="D162" s="437">
        <v>1</v>
      </c>
      <c r="E162" s="437">
        <v>0</v>
      </c>
      <c r="F162" s="437">
        <v>0</v>
      </c>
      <c r="G162" s="438"/>
      <c r="H162" s="439">
        <v>0</v>
      </c>
    </row>
    <row r="163" spans="1:8" x14ac:dyDescent="0.2">
      <c r="A163" s="22"/>
      <c r="B163" s="435" t="s">
        <v>313</v>
      </c>
      <c r="C163" s="436"/>
      <c r="D163" s="437">
        <v>2</v>
      </c>
      <c r="E163" s="437">
        <v>0</v>
      </c>
      <c r="F163" s="437">
        <v>0</v>
      </c>
      <c r="G163" s="438"/>
      <c r="H163" s="439">
        <v>0</v>
      </c>
    </row>
    <row r="164" spans="1:8" x14ac:dyDescent="0.2">
      <c r="A164" s="22"/>
      <c r="B164" s="435" t="s">
        <v>333</v>
      </c>
      <c r="C164" s="436"/>
      <c r="D164" s="437">
        <v>1</v>
      </c>
      <c r="E164" s="437">
        <v>0</v>
      </c>
      <c r="F164" s="437">
        <v>0</v>
      </c>
      <c r="G164" s="438"/>
      <c r="H164" s="439">
        <v>0</v>
      </c>
    </row>
    <row r="165" spans="1:8" x14ac:dyDescent="0.2">
      <c r="A165" s="22"/>
      <c r="B165" s="435" t="s">
        <v>314</v>
      </c>
      <c r="C165" s="436"/>
      <c r="D165" s="437">
        <v>2</v>
      </c>
      <c r="E165" s="437">
        <v>0</v>
      </c>
      <c r="F165" s="437">
        <v>0</v>
      </c>
      <c r="G165" s="438"/>
      <c r="H165" s="439">
        <v>0</v>
      </c>
    </row>
    <row r="166" spans="1:8" x14ac:dyDescent="0.2">
      <c r="A166" s="22"/>
      <c r="B166" s="435" t="s">
        <v>315</v>
      </c>
      <c r="C166" s="436"/>
      <c r="D166" s="437">
        <v>1</v>
      </c>
      <c r="E166" s="437">
        <v>0</v>
      </c>
      <c r="F166" s="437">
        <v>0</v>
      </c>
      <c r="G166" s="438"/>
      <c r="H166" s="439">
        <v>0</v>
      </c>
    </row>
    <row r="167" spans="1:8" x14ac:dyDescent="0.2">
      <c r="A167" s="22"/>
      <c r="B167" s="435" t="s">
        <v>316</v>
      </c>
      <c r="C167" s="436"/>
      <c r="D167" s="437">
        <v>1</v>
      </c>
      <c r="E167" s="437">
        <v>0</v>
      </c>
      <c r="F167" s="437">
        <v>0</v>
      </c>
      <c r="G167" s="438"/>
      <c r="H167" s="439">
        <v>0</v>
      </c>
    </row>
    <row r="168" spans="1:8" x14ac:dyDescent="0.2">
      <c r="A168" s="22"/>
      <c r="B168" s="435" t="s">
        <v>317</v>
      </c>
      <c r="C168" s="436"/>
      <c r="D168" s="437">
        <v>1</v>
      </c>
      <c r="E168" s="437">
        <v>0</v>
      </c>
      <c r="F168" s="437">
        <v>0</v>
      </c>
      <c r="G168" s="438"/>
      <c r="H168" s="439">
        <v>0</v>
      </c>
    </row>
    <row r="169" spans="1:8" x14ac:dyDescent="0.2">
      <c r="A169" s="22"/>
      <c r="B169" s="435" t="s">
        <v>318</v>
      </c>
      <c r="C169" s="436"/>
      <c r="D169" s="437">
        <v>2</v>
      </c>
      <c r="E169" s="437">
        <v>0</v>
      </c>
      <c r="F169" s="437">
        <v>0</v>
      </c>
      <c r="G169" s="438"/>
      <c r="H169" s="439">
        <v>0</v>
      </c>
    </row>
    <row r="170" spans="1:8" x14ac:dyDescent="0.2">
      <c r="A170" s="22"/>
      <c r="B170" s="435" t="s">
        <v>319</v>
      </c>
      <c r="C170" s="436"/>
      <c r="D170" s="437">
        <v>4</v>
      </c>
      <c r="E170" s="437">
        <v>3</v>
      </c>
      <c r="F170" s="437">
        <v>0</v>
      </c>
      <c r="G170" s="438"/>
      <c r="H170" s="439">
        <v>0</v>
      </c>
    </row>
    <row r="171" spans="1:8" x14ac:dyDescent="0.2">
      <c r="A171" s="22"/>
      <c r="B171" s="435" t="s">
        <v>320</v>
      </c>
      <c r="C171" s="436"/>
      <c r="D171" s="437">
        <v>2</v>
      </c>
      <c r="E171" s="437">
        <v>0</v>
      </c>
      <c r="F171" s="437">
        <v>0</v>
      </c>
      <c r="G171" s="438"/>
      <c r="H171" s="439">
        <v>0</v>
      </c>
    </row>
    <row r="172" spans="1:8" x14ac:dyDescent="0.2">
      <c r="A172" s="165"/>
      <c r="B172" s="435" t="s">
        <v>321</v>
      </c>
      <c r="C172" s="436"/>
      <c r="D172" s="440">
        <v>2</v>
      </c>
      <c r="E172" s="437">
        <v>0</v>
      </c>
      <c r="F172" s="437">
        <v>0</v>
      </c>
      <c r="G172" s="438"/>
      <c r="H172" s="439">
        <v>0</v>
      </c>
    </row>
    <row r="173" spans="1:8" x14ac:dyDescent="0.2">
      <c r="A173" s="22"/>
      <c r="B173" s="435" t="s">
        <v>322</v>
      </c>
      <c r="C173" s="436"/>
      <c r="D173" s="437">
        <v>0</v>
      </c>
      <c r="E173" s="437">
        <v>2</v>
      </c>
      <c r="F173" s="437">
        <v>0</v>
      </c>
      <c r="G173" s="438"/>
      <c r="H173" s="439">
        <v>0</v>
      </c>
    </row>
    <row r="174" spans="1:8" x14ac:dyDescent="0.2">
      <c r="A174" s="22"/>
      <c r="B174" s="435" t="s">
        <v>323</v>
      </c>
      <c r="C174" s="436"/>
      <c r="D174" s="437">
        <v>0</v>
      </c>
      <c r="E174" s="437">
        <v>1</v>
      </c>
      <c r="F174" s="437">
        <v>0</v>
      </c>
      <c r="G174" s="438"/>
      <c r="H174" s="439">
        <v>0</v>
      </c>
    </row>
    <row r="175" spans="1:8" x14ac:dyDescent="0.2">
      <c r="A175" s="22"/>
      <c r="B175" s="435" t="s">
        <v>334</v>
      </c>
      <c r="C175" s="436"/>
      <c r="D175" s="437">
        <v>0</v>
      </c>
      <c r="E175" s="437">
        <v>1</v>
      </c>
      <c r="F175" s="437">
        <v>0</v>
      </c>
      <c r="G175" s="438"/>
      <c r="H175" s="439">
        <v>0</v>
      </c>
    </row>
    <row r="176" spans="1:8" ht="14.25" customHeight="1" x14ac:dyDescent="0.2">
      <c r="A176" s="22"/>
      <c r="B176" s="716"/>
      <c r="C176" s="717"/>
      <c r="D176" s="437"/>
      <c r="E176" s="437"/>
      <c r="F176" s="437"/>
      <c r="G176" s="438"/>
      <c r="H176" s="439"/>
    </row>
    <row r="177" spans="1:10" ht="14.25" customHeight="1" x14ac:dyDescent="0.2">
      <c r="A177" s="22"/>
      <c r="B177" s="716"/>
      <c r="C177" s="717"/>
      <c r="D177" s="437"/>
      <c r="E177" s="437"/>
      <c r="F177" s="437"/>
      <c r="G177" s="438"/>
      <c r="H177" s="439"/>
    </row>
    <row r="178" spans="1:10" ht="14.25" customHeight="1" x14ac:dyDescent="0.2">
      <c r="A178" s="22"/>
      <c r="B178" s="716"/>
      <c r="C178" s="717"/>
      <c r="D178" s="437"/>
      <c r="E178" s="437"/>
      <c r="F178" s="437"/>
      <c r="G178" s="438"/>
      <c r="H178" s="439"/>
    </row>
    <row r="179" spans="1:10" ht="14.25" customHeight="1" x14ac:dyDescent="0.2">
      <c r="A179" s="22"/>
      <c r="B179" s="716"/>
      <c r="C179" s="717"/>
      <c r="D179" s="437"/>
      <c r="E179" s="437"/>
      <c r="F179" s="437"/>
      <c r="G179" s="438"/>
      <c r="H179" s="439"/>
    </row>
    <row r="180" spans="1:10" ht="14.25" customHeight="1" x14ac:dyDescent="0.2">
      <c r="A180" s="22"/>
      <c r="B180" s="716"/>
      <c r="C180" s="717"/>
      <c r="D180" s="437"/>
      <c r="E180" s="437"/>
      <c r="F180" s="437"/>
      <c r="G180" s="438"/>
      <c r="H180" s="439"/>
    </row>
    <row r="181" spans="1:10" ht="14.25" customHeight="1" x14ac:dyDescent="0.2">
      <c r="A181" s="22"/>
      <c r="B181" s="716"/>
      <c r="C181" s="717"/>
      <c r="D181" s="437"/>
      <c r="E181" s="437"/>
      <c r="F181" s="437"/>
      <c r="G181" s="438"/>
      <c r="H181" s="439"/>
    </row>
    <row r="183" spans="1:10" ht="25.5" customHeight="1" x14ac:dyDescent="0.2">
      <c r="A183" s="728" t="s">
        <v>324</v>
      </c>
      <c r="B183" s="728"/>
      <c r="C183" s="728"/>
      <c r="D183" s="728"/>
      <c r="E183" s="728"/>
      <c r="F183" s="728"/>
      <c r="G183" s="728"/>
      <c r="H183" s="728"/>
      <c r="I183" s="728"/>
    </row>
    <row r="184" spans="1:10" ht="26.25" customHeight="1" x14ac:dyDescent="0.2">
      <c r="A184" s="726" t="s">
        <v>325</v>
      </c>
      <c r="B184" s="726"/>
      <c r="C184" s="726"/>
      <c r="D184" s="726"/>
      <c r="E184" s="726"/>
      <c r="F184" s="726"/>
      <c r="G184" s="726"/>
      <c r="H184" s="726"/>
      <c r="I184" s="726"/>
    </row>
    <row r="185" spans="1:10" x14ac:dyDescent="0.2">
      <c r="A185" s="727" t="s">
        <v>343</v>
      </c>
      <c r="B185" s="727"/>
      <c r="C185" s="727"/>
      <c r="D185" s="727"/>
      <c r="E185" s="727"/>
      <c r="F185" s="727"/>
      <c r="G185" s="727"/>
      <c r="H185" s="727"/>
      <c r="I185" s="727"/>
    </row>
    <row r="186" spans="1:10" x14ac:dyDescent="0.2">
      <c r="A186" s="727" t="s">
        <v>326</v>
      </c>
      <c r="B186" s="727"/>
      <c r="C186" s="727"/>
      <c r="D186" s="727"/>
      <c r="E186" s="727"/>
      <c r="F186" s="727"/>
      <c r="G186" s="727"/>
      <c r="H186" s="727"/>
      <c r="I186" s="727"/>
    </row>
    <row r="187" spans="1:10" x14ac:dyDescent="0.2">
      <c r="A187" s="441" t="s">
        <v>327</v>
      </c>
      <c r="J187" s="14" t="s">
        <v>31</v>
      </c>
    </row>
  </sheetData>
  <mergeCells count="43">
    <mergeCell ref="A184:I184"/>
    <mergeCell ref="A185:I185"/>
    <mergeCell ref="A186:I186"/>
    <mergeCell ref="B177:C177"/>
    <mergeCell ref="B178:C178"/>
    <mergeCell ref="B179:C179"/>
    <mergeCell ref="B180:C180"/>
    <mergeCell ref="B181:C181"/>
    <mergeCell ref="A183:I183"/>
    <mergeCell ref="B176:C176"/>
    <mergeCell ref="G60:G62"/>
    <mergeCell ref="H60:H62"/>
    <mergeCell ref="D61:D62"/>
    <mergeCell ref="E61:E62"/>
    <mergeCell ref="F61:F62"/>
    <mergeCell ref="A131:H131"/>
    <mergeCell ref="G132:G134"/>
    <mergeCell ref="H132:H134"/>
    <mergeCell ref="D133:D134"/>
    <mergeCell ref="E133:E134"/>
    <mergeCell ref="F133:F134"/>
    <mergeCell ref="A59:H59"/>
    <mergeCell ref="B20:G20"/>
    <mergeCell ref="H20:K20"/>
    <mergeCell ref="B42:G42"/>
    <mergeCell ref="A47:H47"/>
    <mergeCell ref="A48:H48"/>
    <mergeCell ref="A49:A51"/>
    <mergeCell ref="B49:B51"/>
    <mergeCell ref="C49:C51"/>
    <mergeCell ref="D49:D51"/>
    <mergeCell ref="E49:G49"/>
    <mergeCell ref="E50:E51"/>
    <mergeCell ref="F50:F51"/>
    <mergeCell ref="G50:G51"/>
    <mergeCell ref="H50:H51"/>
    <mergeCell ref="A57:K57"/>
    <mergeCell ref="A11:E11"/>
    <mergeCell ref="A1:K1"/>
    <mergeCell ref="A2:K2"/>
    <mergeCell ref="A3:K3"/>
    <mergeCell ref="A4:K8"/>
    <mergeCell ref="A10:E10"/>
  </mergeCells>
  <hyperlinks>
    <hyperlink ref="J187" location="Contents!A1" display="Back to Contents" xr:uid="{00000000-0004-0000-0800-000000000000}"/>
  </hyperlinks>
  <pageMargins left="0.25" right="0.25" top="0.75" bottom="0.75" header="0.3" footer="0.3"/>
  <pageSetup scale="64" fitToHeight="0" orientation="portrait" r:id="rId1"/>
  <rowBreaks count="1" manualBreakCount="1">
    <brk id="57"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Contents</vt:lpstr>
      <vt:lpstr>Map</vt:lpstr>
      <vt:lpstr>Occ. Growth</vt:lpstr>
      <vt:lpstr>Pop. Proj.</vt:lpstr>
      <vt:lpstr>Attainment</vt:lpstr>
      <vt:lpstr>Comp by Inst Reg-counts</vt:lpstr>
      <vt:lpstr>Comp by Inst Reg-percent</vt:lpstr>
      <vt:lpstr>6-Year Grad Rates</vt:lpstr>
      <vt:lpstr>HS to Coll. </vt:lpstr>
      <vt:lpstr>HS to Coll - College Readiness</vt:lpstr>
      <vt:lpstr>Enrollment-Region of Residence</vt:lpstr>
      <vt:lpstr>Enrollment at Inst in Region</vt:lpstr>
      <vt:lpstr>Enrollment In&amp;Out</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vector>
  </TitlesOfParts>
  <Manager/>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Upper Rio Grande</dc:title>
  <dc:subject>Regional Data</dc:subject>
  <dc:creator>Strategic Planning and Funding</dc:creator>
  <cp:keywords>regions,upper rio grande</cp:keywords>
  <cp:lastModifiedBy>Martinez, Luis (Luis-Pablo)</cp:lastModifiedBy>
  <dcterms:created xsi:type="dcterms:W3CDTF">2006-09-16T00:00:00Z</dcterms:created>
  <dcterms:modified xsi:type="dcterms:W3CDTF">2018-12-03T21:36:04Z</dcterms:modified>
</cp:coreProperties>
</file>