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4.xml" ContentType="application/vnd.openxmlformats-officedocument.drawingml.chartshapes+xml"/>
  <Override PartName="/xl/drawings/drawing5.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8.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2.xml" ContentType="application/vnd.openxmlformats-officedocument.themeOverrid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heme/themeOverride3.xml" ContentType="application/vnd.openxmlformats-officedocument.themeOverride+xml"/>
  <Override PartName="/xl/drawings/drawing11.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2.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3.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H:\APP\PA\Perform\DATAFILE\Web_Backup\web_development\salsa\thed\Reports\Perfomance\regions\2019\"/>
    </mc:Choice>
  </mc:AlternateContent>
  <bookViews>
    <workbookView xWindow="0" yWindow="0" windowWidth="21105" windowHeight="8295" tabRatio="891"/>
  </bookViews>
  <sheets>
    <sheet name="Contents" sheetId="1" r:id="rId1"/>
    <sheet name="Map" sheetId="10" r:id="rId2"/>
    <sheet name="Occ. Growth" sheetId="7" r:id="rId3"/>
    <sheet name="Pop. Proj." sheetId="32" r:id="rId4"/>
    <sheet name="Attainment" sheetId="33" r:id="rId5"/>
    <sheet name="Comp by Inst Reg-counts" sheetId="34" r:id="rId6"/>
    <sheet name="Comp by Inst Reg-percent" sheetId="16" r:id="rId7"/>
    <sheet name="6-Year Grad Rates" sheetId="35" r:id="rId8"/>
    <sheet name="HS to Coll." sheetId="28" r:id="rId9"/>
    <sheet name="HS to Coll - College Readiness" sheetId="19" r:id="rId10"/>
    <sheet name="Enrollment-Region of Residence" sheetId="3" r:id="rId11"/>
    <sheet name="Enrollment at Inst in Region" sheetId="21" r:id="rId12"/>
    <sheet name="Enrollment In&amp;Out" sheetId="9" r:id="rId13"/>
  </sheets>
  <externalReferences>
    <externalReference r:id="rId14"/>
    <externalReference r:id="rId15"/>
    <externalReference r:id="rId16"/>
    <externalReference r:id="rId17"/>
    <externalReference r:id="rId18"/>
  </externalReferences>
  <definedNames>
    <definedName name="_TYPE_">#REF!</definedName>
    <definedName name="AsDeg5">#REF!</definedName>
    <definedName name="Associate_Degree1">#REF!</definedName>
    <definedName name="Associate_Degree9" localSheetId="4">#REF!</definedName>
    <definedName name="Associate_Degree9" localSheetId="3">#REF!</definedName>
    <definedName name="Associate_Degree9">#REF!</definedName>
    <definedName name="AssociateDegree1" localSheetId="4">#REF!</definedName>
    <definedName name="AssociateDegree1" localSheetId="3">#REF!</definedName>
    <definedName name="AssociateDegree1">#REF!</definedName>
    <definedName name="AssociateDegree2">#REF!</definedName>
    <definedName name="AssociateDegree3">#REF!</definedName>
    <definedName name="AssociateDegree4">#REF!</definedName>
    <definedName name="AssociateDegree9" localSheetId="4">#REF!</definedName>
    <definedName name="AssociateDegree9" localSheetId="3">#REF!</definedName>
    <definedName name="AssociateDegree9">#REF!</definedName>
    <definedName name="Bac5_">#REF!</definedName>
    <definedName name="Bachelor_s__or_Higher1">#REF!</definedName>
    <definedName name="Bachelor_s_or_Higher2">#REF!</definedName>
    <definedName name="Bachelor_s_or_Higher3">#REF!</definedName>
    <definedName name="Bachelor_s_or_Higher4">#REF!</definedName>
    <definedName name="Bachelor_s_or_Higher9" localSheetId="4">#REF!</definedName>
    <definedName name="Bachelor_s_or_Higher9" localSheetId="3">#REF!</definedName>
    <definedName name="Bachelor_s_or_Higher9">#REF!</definedName>
    <definedName name="Bachelor_sorHigher2">#REF!</definedName>
    <definedName name="BachelorsorHigher1" localSheetId="4">#REF!</definedName>
    <definedName name="BachelorsorHigher1" localSheetId="3">#REF!</definedName>
    <definedName name="BachelorsorHigher1">#REF!</definedName>
    <definedName name="black" localSheetId="7">#REF!</definedName>
    <definedName name="black" localSheetId="4">'[1]Completion by Region of Fice FY'!$H$2:$H$82</definedName>
    <definedName name="black" localSheetId="5">'[2]Completion by Region of Fice FY'!$H$2:$H$82</definedName>
    <definedName name="black" localSheetId="3">'[1]Completion by Region of Fice FY'!$H$2:$H$82</definedName>
    <definedName name="black">#REF!</definedName>
    <definedName name="black10">#REF!</definedName>
    <definedName name="black6">#REF!</definedName>
    <definedName name="black7">#REF!</definedName>
    <definedName name="black8">#REF!</definedName>
    <definedName name="black9">#REF!</definedName>
    <definedName name="Both_2">#REF!</definedName>
    <definedName name="Both4">#REF!</definedName>
    <definedName name="Both5">#REF!</definedName>
    <definedName name="BothBachelor_sorHigher___Associate_____2">#REF!</definedName>
    <definedName name="BothBachelor_sorHigher___Associate_____3">#REF!</definedName>
    <definedName name="BothBachelorsorHigher___Associate_____1" localSheetId="4">#REF!</definedName>
    <definedName name="BothBachelorsorHigher___Associate_____1" localSheetId="3">#REF!</definedName>
    <definedName name="BothBachelorsorHigher___Associate_____1">#REF!</definedName>
    <definedName name="Cert5">#REF!</definedName>
    <definedName name="Certicate1" localSheetId="4">#REF!</definedName>
    <definedName name="Certicate1" localSheetId="3">#REF!</definedName>
    <definedName name="Certicate1">#REF!</definedName>
    <definedName name="Certicate2">#REF!</definedName>
    <definedName name="Certicate3">#REF!</definedName>
    <definedName name="Certicate4">#REF!</definedName>
    <definedName name="Certicate9" localSheetId="4">#REF!</definedName>
    <definedName name="Certicate9" localSheetId="3">#REF!</definedName>
    <definedName name="Certicate9">#REF!</definedName>
    <definedName name="Certificate1">#REF!</definedName>
    <definedName name="Completion_by_Region_of_Fice_FY" localSheetId="7">#REF!</definedName>
    <definedName name="Completion_by_Region_of_Fice_FY">#REF!</definedName>
    <definedName name="Completion_Pell_By_Level_Region" localSheetId="7">#REF!</definedName>
    <definedName name="Completion_Pell_By_Level_Region">#REF!</definedName>
    <definedName name="DEGREESBYFICE">#REF!</definedName>
    <definedName name="Earned_Both_Bachelor_s_or_Higher___Associate_____9" localSheetId="4">#REF!</definedName>
    <definedName name="Earned_Both_Bachelor_s_or_Higher___Associate_____9" localSheetId="3">#REF!</definedName>
    <definedName name="Earned_Both_Bachelor_s_or_Higher___Associate_____9">#REF!</definedName>
    <definedName name="Earned_Both_Bachelors_or_Higher___Associate____1">#REF!</definedName>
    <definedName name="ENROLLINREGION">#REF!</definedName>
    <definedName name="EnrollInRegion_Private_xls">#REF!</definedName>
    <definedName name="female">#REF!</definedName>
    <definedName name="female10">#REF!</definedName>
    <definedName name="female6">#REF!</definedName>
    <definedName name="female7">#REF!</definedName>
    <definedName name="female8">#REF!</definedName>
    <definedName name="female9">#REF!</definedName>
    <definedName name="h">#REF!</definedName>
    <definedName name="hispanic">#REF!</definedName>
    <definedName name="hispanic10">#REF!</definedName>
    <definedName name="hispanic6">#REF!</definedName>
    <definedName name="hispanic7">#REF!</definedName>
    <definedName name="hispanic8">#REF!</definedName>
    <definedName name="hispanic9">#REF!</definedName>
    <definedName name="iname" localSheetId="4">#REF!</definedName>
    <definedName name="iname" localSheetId="3">#REF!</definedName>
    <definedName name="iname">#REF!</definedName>
    <definedName name="InstiName" localSheetId="7">#REF!</definedName>
    <definedName name="InstiName" localSheetId="4">'[1]Completion Pell By Level Region'!$U$269:$U$431</definedName>
    <definedName name="InstiName" localSheetId="5">'[2]Completion Pell By Level Region'!$U$269:$U$431</definedName>
    <definedName name="InstiName" localSheetId="3">'[1]Completion Pell By Level Region'!$U$269:$U$431</definedName>
    <definedName name="InstiName">#REF!</definedName>
    <definedName name="InstiName7">#REF!</definedName>
    <definedName name="instlegalname">#REF!</definedName>
    <definedName name="instname" localSheetId="7">#REF!</definedName>
    <definedName name="instname" localSheetId="4">'[1]Completion by Region of Fice FY'!$C$2:$C$82</definedName>
    <definedName name="instname" localSheetId="5">'[2]Completion by Region of Fice FY'!$C$2:$C$82</definedName>
    <definedName name="instname" localSheetId="3">'[1]Completion by Region of Fice FY'!$C$2:$C$82</definedName>
    <definedName name="instname">#REF!</definedName>
    <definedName name="instname_enroll_In">#REF!</definedName>
    <definedName name="instname_pvt">#REF!</definedName>
    <definedName name="instname1">#REF!</definedName>
    <definedName name="instname10">#REF!</definedName>
    <definedName name="instname2">#REF!</definedName>
    <definedName name="instname6">#REF!</definedName>
    <definedName name="instname7">#REF!</definedName>
    <definedName name="instname8">#REF!</definedName>
    <definedName name="instname9" localSheetId="5">'[3]Completion by Region of Fice FY'!$C$2:$C$317</definedName>
    <definedName name="instname9">'[4]Completion by Region of Fice FY'!$C$2:$C$317</definedName>
    <definedName name="instregion">#REF!</definedName>
    <definedName name="instregion_1">'Enrollment In&amp;Out'!$K$12:$K$20</definedName>
    <definedName name="instregion_pvt_cen">#REF!</definedName>
    <definedName name="instregion_pvt_gulf">#REF!</definedName>
    <definedName name="instregion_pvt_hp">#REF!</definedName>
    <definedName name="instregion_pvt_met">#REF!</definedName>
    <definedName name="instregion_pvt_nw">#REF!</definedName>
    <definedName name="instregion_pvt_se">#REF!</definedName>
    <definedName name="instregion_pvt_ue">#REF!</definedName>
    <definedName name="instregion_pvt_wtx">#REF!</definedName>
    <definedName name="l">#REF!</definedName>
    <definedName name="male">#REF!</definedName>
    <definedName name="male10">#REF!</definedName>
    <definedName name="male6">#REF!</definedName>
    <definedName name="male7">#REF!</definedName>
    <definedName name="male8">#REF!</definedName>
    <definedName name="male9">#REF!</definedName>
    <definedName name="other">#REF!</definedName>
    <definedName name="other10">#REF!</definedName>
    <definedName name="other6">#REF!</definedName>
    <definedName name="other7">#REF!</definedName>
    <definedName name="other8">#REF!</definedName>
    <definedName name="other9">#REF!</definedName>
    <definedName name="PellTotal" localSheetId="7">#REF!</definedName>
    <definedName name="PellTotal" localSheetId="4">'[1]Completion Pell By Level Region'!$V$269:$V$431</definedName>
    <definedName name="PellTotal" localSheetId="5">'[2]Completion Pell By Level Region'!$V$269:$V$431</definedName>
    <definedName name="PellTotal" localSheetId="3">'[1]Completion Pell By Level Region'!$V$269:$V$431</definedName>
    <definedName name="PellTotal">#REF!</definedName>
    <definedName name="PellTotal6" localSheetId="5">#REF!</definedName>
    <definedName name="PellTotal6">#REF!</definedName>
    <definedName name="_xlnm.Print_Area" localSheetId="4">Attainment!$A$1:$G$53</definedName>
    <definedName name="_xlnm.Print_Area" localSheetId="5">'Comp by Inst Reg-counts'!$A$1:$N$73</definedName>
    <definedName name="_xlnm.Print_Area" localSheetId="6">'Comp by Inst Reg-percent'!$A$1:$K$66</definedName>
    <definedName name="_xlnm.Print_Area" localSheetId="0">Contents!$A$1:$H$31</definedName>
    <definedName name="_xlnm.Print_Area" localSheetId="11">'Enrollment at Inst in Region'!$A$1:$M$45</definedName>
    <definedName name="_xlnm.Print_Area" localSheetId="12">'Enrollment In&amp;Out'!$A$1:$G$55</definedName>
    <definedName name="_xlnm.Print_Area" localSheetId="10">'Enrollment-Region of Residence'!$A$1:$M$35</definedName>
    <definedName name="_xlnm.Print_Area" localSheetId="9">'HS to Coll - College Readiness'!$A$1:$I$74</definedName>
    <definedName name="_xlnm.Print_Area" localSheetId="1">Map!$A$1:$H$44</definedName>
    <definedName name="_xlnm.Print_Area" localSheetId="2">'Occ. Growth'!$A$1:$G$26</definedName>
    <definedName name="_xlnm.Print_Area" localSheetId="3">'Pop. Proj.'!$A$1:$K$47</definedName>
    <definedName name="School1" localSheetId="4">#REF!</definedName>
    <definedName name="School1" localSheetId="3">#REF!</definedName>
    <definedName name="School1">#REF!</definedName>
    <definedName name="School2">#REF!</definedName>
    <definedName name="School3">#REF!</definedName>
    <definedName name="School4">#REF!</definedName>
    <definedName name="School5">#REF!</definedName>
    <definedName name="School9" localSheetId="4">#REF!</definedName>
    <definedName name="School9" localSheetId="3">#REF!</definedName>
    <definedName name="School9">#REF!</definedName>
    <definedName name="total">#REF!</definedName>
    <definedName name="total_1">'Enrollment In&amp;Out'!$N$12:$N$20</definedName>
    <definedName name="total_enroll_In">#REF!</definedName>
    <definedName name="total_pvt_cen">#REF!</definedName>
    <definedName name="total_pvt_gulf">#REF!</definedName>
    <definedName name="total_pvt_hp">#REF!</definedName>
    <definedName name="total_pvt_met">#REF!</definedName>
    <definedName name="total_pvt_nw">#REF!</definedName>
    <definedName name="total_pvt_se">#REF!</definedName>
    <definedName name="total_pvt_ue">#REF!</definedName>
    <definedName name="total_pvt_wtx">#REF!</definedName>
    <definedName name="total10">#REF!</definedName>
    <definedName name="total6">#REF!</definedName>
    <definedName name="total7">#REF!</definedName>
    <definedName name="total8">#REF!</definedName>
    <definedName name="total9">#REF!</definedName>
    <definedName name="totalx" localSheetId="4">#REF!</definedName>
    <definedName name="totalx" localSheetId="3">#REF!</definedName>
    <definedName name="totalx">#REF!</definedName>
    <definedName name="white">#REF!</definedName>
    <definedName name="white10">#REF!</definedName>
    <definedName name="white6">#REF!</definedName>
    <definedName name="white7">#REF!</definedName>
    <definedName name="white8">#REF!</definedName>
    <definedName name="white9">#REF!</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67" i="34" l="1"/>
  <c r="C37" i="21" l="1"/>
  <c r="D36" i="21"/>
  <c r="C36" i="21"/>
  <c r="D43" i="21"/>
  <c r="C40" i="21"/>
  <c r="C43" i="21"/>
  <c r="D42" i="21"/>
  <c r="C42" i="21"/>
  <c r="D41" i="21"/>
  <c r="C41" i="21"/>
  <c r="D40" i="21"/>
  <c r="D39" i="21"/>
  <c r="C39" i="21"/>
  <c r="D38" i="21"/>
  <c r="C38" i="21"/>
  <c r="D37" i="21"/>
  <c r="D66" i="34" l="1"/>
  <c r="E66" i="34" s="1"/>
  <c r="C68" i="34" l="1"/>
  <c r="E68" i="34" s="1"/>
  <c r="B14" i="28" l="1"/>
  <c r="B43" i="34" l="1"/>
  <c r="H34" i="34"/>
  <c r="G34" i="34"/>
  <c r="F34" i="34"/>
  <c r="E34" i="34"/>
  <c r="D34" i="34"/>
  <c r="C34" i="34"/>
  <c r="B34" i="34"/>
  <c r="C28" i="34"/>
  <c r="C46" i="34" s="1"/>
  <c r="C47" i="34" s="1"/>
  <c r="D28" i="34"/>
  <c r="D46" i="34" s="1"/>
  <c r="D47" i="34" s="1"/>
  <c r="E28" i="34"/>
  <c r="E46" i="34" s="1"/>
  <c r="E47" i="34" s="1"/>
  <c r="F28" i="34"/>
  <c r="F46" i="34" s="1"/>
  <c r="F47" i="34" s="1"/>
  <c r="G28" i="34"/>
  <c r="G46" i="34" s="1"/>
  <c r="G47" i="34" s="1"/>
  <c r="H28" i="34"/>
  <c r="H46" i="34" s="1"/>
  <c r="H47" i="34" s="1"/>
  <c r="B28" i="34"/>
  <c r="B46" i="34" l="1"/>
  <c r="B47" i="34" s="1"/>
  <c r="K34" i="32"/>
  <c r="J34" i="32" l="1"/>
  <c r="F37" i="32"/>
  <c r="F34" i="32"/>
  <c r="K39" i="32"/>
  <c r="H39" i="32" s="1"/>
  <c r="K38" i="32"/>
  <c r="J38" i="32" s="1"/>
  <c r="K37" i="32"/>
  <c r="H37" i="32" s="1"/>
  <c r="K36" i="32"/>
  <c r="H36" i="32" s="1"/>
  <c r="D34" i="32"/>
  <c r="K33" i="32"/>
  <c r="H33" i="32" s="1"/>
  <c r="K32" i="32"/>
  <c r="J32" i="32" s="1"/>
  <c r="K31" i="32"/>
  <c r="J31" i="32" s="1"/>
  <c r="F33" i="32" l="1"/>
  <c r="J33" i="32"/>
  <c r="J37" i="32"/>
  <c r="F36" i="32"/>
  <c r="J36" i="32"/>
  <c r="D31" i="32"/>
  <c r="D33" i="32"/>
  <c r="F39" i="32"/>
  <c r="H34" i="32"/>
  <c r="J39" i="32"/>
  <c r="D38" i="32"/>
  <c r="H38" i="32"/>
  <c r="D39" i="32"/>
  <c r="H31" i="32"/>
  <c r="D32" i="32"/>
  <c r="H32" i="32"/>
  <c r="F38" i="32"/>
  <c r="D36" i="32"/>
  <c r="F31" i="32"/>
  <c r="D37" i="32"/>
  <c r="F32" i="32"/>
  <c r="K44" i="32"/>
  <c r="K43" i="32"/>
  <c r="K42" i="32"/>
  <c r="K41" i="32"/>
  <c r="J43" i="32" l="1"/>
  <c r="H43" i="32"/>
  <c r="F43" i="32"/>
  <c r="D43" i="32"/>
  <c r="J44" i="32"/>
  <c r="H44" i="32"/>
  <c r="F44" i="32"/>
  <c r="D44" i="32"/>
  <c r="H41" i="32"/>
  <c r="F41" i="32"/>
  <c r="D41" i="32"/>
  <c r="J41" i="32"/>
  <c r="H42" i="32"/>
  <c r="F42" i="32"/>
  <c r="D42" i="32"/>
  <c r="J42" i="32"/>
  <c r="M43" i="34"/>
  <c r="N43" i="34"/>
  <c r="L43" i="34"/>
  <c r="M38" i="34"/>
  <c r="N38" i="34"/>
  <c r="L38" i="34"/>
  <c r="M34" i="34"/>
  <c r="N34" i="34"/>
  <c r="L34" i="34"/>
  <c r="M28" i="34"/>
  <c r="N28" i="34"/>
  <c r="L28" i="34"/>
  <c r="M46" i="34" l="1"/>
  <c r="N46" i="34"/>
  <c r="L46" i="34"/>
  <c r="J59" i="34" l="1"/>
  <c r="B46" i="16" l="1"/>
  <c r="B47" i="16"/>
  <c r="B48" i="16"/>
  <c r="G48" i="16" s="1"/>
  <c r="B45" i="16"/>
  <c r="F45" i="16" s="1"/>
  <c r="B32" i="16"/>
  <c r="H32" i="16" s="1"/>
  <c r="B31" i="16"/>
  <c r="G31" i="16" s="1"/>
  <c r="B26" i="16"/>
  <c r="H26" i="16" s="1"/>
  <c r="B22" i="16"/>
  <c r="G22" i="16" s="1"/>
  <c r="B21" i="16"/>
  <c r="D21" i="16" s="1"/>
  <c r="B14" i="16"/>
  <c r="B15" i="16"/>
  <c r="B16" i="16"/>
  <c r="B17" i="16"/>
  <c r="J17" i="16" s="1"/>
  <c r="B13" i="16"/>
  <c r="C14" i="16" s="1"/>
  <c r="F48" i="16" l="1"/>
  <c r="E45" i="16"/>
  <c r="F21" i="16"/>
  <c r="C45" i="16"/>
  <c r="C48" i="16"/>
  <c r="H48" i="16"/>
  <c r="D45" i="16"/>
  <c r="D14" i="16"/>
  <c r="J45" i="16"/>
  <c r="E31" i="16"/>
  <c r="H31" i="16"/>
  <c r="E22" i="16"/>
  <c r="E48" i="16"/>
  <c r="D22" i="16"/>
  <c r="H46" i="16"/>
  <c r="H13" i="16"/>
  <c r="C16" i="16"/>
  <c r="H16" i="16"/>
  <c r="J16" i="16"/>
  <c r="B33" i="16"/>
  <c r="J33" i="16" s="1"/>
  <c r="J15" i="16"/>
  <c r="D48" i="16"/>
  <c r="G15" i="16"/>
  <c r="C22" i="16"/>
  <c r="F15" i="16"/>
  <c r="F22" i="16"/>
  <c r="D31" i="16"/>
  <c r="H45" i="16"/>
  <c r="G46" i="16"/>
  <c r="C13" i="16"/>
  <c r="E15" i="16"/>
  <c r="G13" i="16"/>
  <c r="J14" i="16"/>
  <c r="F46" i="16"/>
  <c r="G16" i="16"/>
  <c r="D15" i="16"/>
  <c r="F13" i="16"/>
  <c r="H21" i="16"/>
  <c r="J13" i="16"/>
  <c r="H47" i="16"/>
  <c r="E46" i="16"/>
  <c r="F16" i="16"/>
  <c r="H14" i="16"/>
  <c r="E13" i="16"/>
  <c r="C21" i="16"/>
  <c r="G21" i="16"/>
  <c r="J22" i="16"/>
  <c r="E32" i="16"/>
  <c r="C47" i="16"/>
  <c r="G47" i="16"/>
  <c r="D46" i="16"/>
  <c r="J46" i="16"/>
  <c r="F14" i="16"/>
  <c r="E16" i="16"/>
  <c r="G14" i="16"/>
  <c r="D13" i="16"/>
  <c r="J21" i="16"/>
  <c r="C46" i="16"/>
  <c r="F47" i="16"/>
  <c r="D16" i="16"/>
  <c r="C15" i="16"/>
  <c r="H22" i="16"/>
  <c r="E21" i="16"/>
  <c r="E47" i="16"/>
  <c r="G45" i="16"/>
  <c r="J47" i="16"/>
  <c r="H15" i="16"/>
  <c r="E14" i="16"/>
  <c r="D47" i="16"/>
  <c r="J26" i="16"/>
  <c r="G17" i="16"/>
  <c r="E17" i="16"/>
  <c r="C17" i="16"/>
  <c r="F17" i="16"/>
  <c r="H17" i="16"/>
  <c r="D17" i="16"/>
  <c r="F32" i="16"/>
  <c r="F31" i="16"/>
  <c r="C32" i="16"/>
  <c r="G32" i="16"/>
  <c r="C31" i="16"/>
  <c r="D32" i="16"/>
  <c r="E26" i="16"/>
  <c r="F26" i="16"/>
  <c r="C26" i="16"/>
  <c r="G26" i="16"/>
  <c r="D26" i="16"/>
  <c r="D33" i="16" l="1"/>
  <c r="G33" i="16"/>
  <c r="C33" i="16"/>
  <c r="H33" i="16"/>
  <c r="E33" i="16"/>
  <c r="F33" i="16"/>
  <c r="G14" i="28" l="1"/>
  <c r="F14" i="28"/>
  <c r="E14" i="28"/>
  <c r="E63" i="28" l="1"/>
  <c r="F63" i="28"/>
  <c r="G63" i="28" s="1"/>
  <c r="D63" i="28"/>
  <c r="H63" i="28"/>
  <c r="B28" i="16" l="1"/>
  <c r="B23" i="16"/>
  <c r="F22" i="9"/>
  <c r="C37" i="9" s="1"/>
  <c r="B28" i="9"/>
  <c r="B37" i="9" s="1"/>
  <c r="J23" i="16" l="1"/>
  <c r="B37" i="16"/>
  <c r="J28" i="16"/>
  <c r="G28" i="16"/>
  <c r="C28" i="16"/>
  <c r="E28" i="16"/>
  <c r="H28" i="16"/>
  <c r="D28" i="16"/>
  <c r="F28" i="16"/>
  <c r="D23" i="16"/>
  <c r="H23" i="16"/>
  <c r="G23" i="16"/>
  <c r="E23" i="16"/>
  <c r="C23" i="16"/>
  <c r="F23" i="16"/>
  <c r="B36" i="16"/>
  <c r="E22" i="9"/>
  <c r="D37" i="9"/>
  <c r="E37" i="9" s="1"/>
  <c r="C38" i="9"/>
  <c r="B23" i="9"/>
  <c r="B35" i="9" s="1"/>
  <c r="B18" i="9"/>
  <c r="D35" i="9" l="1"/>
  <c r="F35" i="9" s="1"/>
  <c r="B36" i="9"/>
  <c r="D36" i="9" s="1"/>
  <c r="F36" i="9" s="1"/>
  <c r="B30" i="9"/>
  <c r="F37" i="9"/>
  <c r="E36" i="16"/>
  <c r="J36" i="16"/>
  <c r="H36" i="16"/>
  <c r="D36" i="16"/>
  <c r="G36" i="16"/>
  <c r="C36" i="16"/>
  <c r="F36" i="16"/>
  <c r="G37" i="16"/>
  <c r="C37" i="16"/>
  <c r="F37" i="16"/>
  <c r="J37" i="16"/>
  <c r="E37" i="16"/>
  <c r="H37" i="16"/>
  <c r="D37" i="16"/>
  <c r="C15" i="3"/>
  <c r="C14" i="3"/>
  <c r="E35" i="9" l="1"/>
  <c r="B38" i="9"/>
  <c r="D38" i="9" s="1"/>
  <c r="E36" i="9"/>
  <c r="H13" i="3"/>
  <c r="I13" i="3"/>
  <c r="J13" i="3"/>
  <c r="K13" i="3"/>
  <c r="H14" i="3"/>
  <c r="I14" i="3"/>
  <c r="J14" i="3"/>
  <c r="K14" i="3"/>
  <c r="H15" i="3"/>
  <c r="I15" i="3"/>
  <c r="J15" i="3"/>
  <c r="K15" i="3"/>
  <c r="K12" i="3"/>
  <c r="J12" i="3"/>
  <c r="I12" i="3"/>
  <c r="H12" i="3"/>
  <c r="E38" i="9" l="1"/>
  <c r="F38" i="9"/>
</calcChain>
</file>

<file path=xl/sharedStrings.xml><?xml version="1.0" encoding="utf-8"?>
<sst xmlns="http://schemas.openxmlformats.org/spreadsheetml/2006/main" count="738" uniqueCount="387">
  <si>
    <t>High Plains</t>
  </si>
  <si>
    <t>Male</t>
  </si>
  <si>
    <t>Female</t>
  </si>
  <si>
    <t>White</t>
  </si>
  <si>
    <t>African American</t>
  </si>
  <si>
    <t>Hispanic</t>
  </si>
  <si>
    <t>Year</t>
  </si>
  <si>
    <t>Region</t>
  </si>
  <si>
    <t>Gender</t>
  </si>
  <si>
    <t>Cohort Size</t>
  </si>
  <si>
    <t>6-year</t>
  </si>
  <si>
    <t>Statewide</t>
  </si>
  <si>
    <t>F</t>
  </si>
  <si>
    <t>M</t>
  </si>
  <si>
    <t>Description</t>
  </si>
  <si>
    <t>Total</t>
  </si>
  <si>
    <t>Other</t>
  </si>
  <si>
    <t>4-Yr</t>
  </si>
  <si>
    <t>2-Yr</t>
  </si>
  <si>
    <t>Public</t>
  </si>
  <si>
    <t>Two-Year Public Colleges</t>
  </si>
  <si>
    <t>Metroplex</t>
  </si>
  <si>
    <t>Northwest</t>
  </si>
  <si>
    <t>South Texas</t>
  </si>
  <si>
    <t>Gulf Coast</t>
  </si>
  <si>
    <t>Four-Year Public Institutions</t>
  </si>
  <si>
    <t>Southeast</t>
  </si>
  <si>
    <t>Upper East</t>
  </si>
  <si>
    <t>Upper Rio Grande</t>
  </si>
  <si>
    <t>Independent Institutions</t>
  </si>
  <si>
    <t>Source: THECB and Institutional Data</t>
  </si>
  <si>
    <t>Back to Contents</t>
  </si>
  <si>
    <t>Occupation Title</t>
  </si>
  <si>
    <t>High Growth in:</t>
  </si>
  <si>
    <t>Jobs</t>
  </si>
  <si>
    <t>Change (New Jobs)</t>
  </si>
  <si>
    <t>Percent Change</t>
  </si>
  <si>
    <t>Percent</t>
  </si>
  <si>
    <t>Registered Nurses</t>
  </si>
  <si>
    <t>Certificate</t>
  </si>
  <si>
    <t>Bachelor's</t>
  </si>
  <si>
    <t>Map</t>
  </si>
  <si>
    <t>P</t>
  </si>
  <si>
    <t>Source: Texas Workforce Commission</t>
  </si>
  <si>
    <t>ALAMO CCD NW VISTA COLLEGE</t>
  </si>
  <si>
    <t>COASTAL BEND COLLEGE</t>
  </si>
  <si>
    <t>DEL MAR COLLEGE</t>
  </si>
  <si>
    <t>TEXAS A&amp;M UNIV-CORPUS CHRISTI</t>
  </si>
  <si>
    <t>TEXAS A&amp;M UNIV-KINGSVILLE</t>
  </si>
  <si>
    <t>TEXAS A&amp;M UNIV-SAN ANTONIO</t>
  </si>
  <si>
    <t>U. OF TEXAS AT BROWNSVILLE</t>
  </si>
  <si>
    <t>U. OF TEXAS AT SAN ANTONIO</t>
  </si>
  <si>
    <t>SCHREINER UNIVERSITY</t>
  </si>
  <si>
    <t>ST. MARY'S UNIVERSITY</t>
  </si>
  <si>
    <t>TEXAS LUTHERAN UNIVERSITY</t>
  </si>
  <si>
    <t>TRINITY UNIVERSITY</t>
  </si>
  <si>
    <t>UNIV OF THE INCARNATE WORD</t>
  </si>
  <si>
    <t>College Enrollment Status</t>
  </si>
  <si>
    <t>1.Did not attend immediately</t>
  </si>
  <si>
    <t>2.Started at two-year</t>
  </si>
  <si>
    <t>3.Started at four-year</t>
  </si>
  <si>
    <t>Region Total</t>
  </si>
  <si>
    <t>Total, All Occupations</t>
  </si>
  <si>
    <t>4-Yr Insts</t>
  </si>
  <si>
    <t>2-Yr Insts</t>
  </si>
  <si>
    <t xml:space="preserve">Total </t>
  </si>
  <si>
    <t>Total In Region Enrollment</t>
  </si>
  <si>
    <t xml:space="preserve">THECB Region </t>
  </si>
  <si>
    <t>Enrolled In Region</t>
  </si>
  <si>
    <t>Enrolled Out of Region</t>
  </si>
  <si>
    <t>Who Earned a Degree or Certificate Within Six Years of HS Graduation *</t>
  </si>
  <si>
    <t>High School Grads</t>
  </si>
  <si>
    <t>Enrolled Immediately</t>
  </si>
  <si>
    <t>Based on Highest Degree Earned</t>
  </si>
  <si>
    <t>Awards from 4-year and 2-year public and independent institutions</t>
  </si>
  <si>
    <t>THECB Region</t>
  </si>
  <si>
    <t>College Graduation Status and Highest Degree Granting Institution</t>
  </si>
  <si>
    <t>ABILENE CHRISTIAN UNIVERSITY</t>
  </si>
  <si>
    <t>ANGELO STATE UNIVERSITY</t>
  </si>
  <si>
    <t>AUSTIN COLLEGE</t>
  </si>
  <si>
    <t>BAYLOR UNIVERSITY</t>
  </si>
  <si>
    <t>CONCORDIA UNIVERSITY TEXAS</t>
  </si>
  <si>
    <t>DALLAS BAPTIST UNIVERSITY</t>
  </si>
  <si>
    <t>EAST TEXAS BAPTIST UNIVERSITY</t>
  </si>
  <si>
    <t>HARDIN-SIMMONS UNIVERSITY</t>
  </si>
  <si>
    <t>HOWARD PAYNE UNIVERSITY</t>
  </si>
  <si>
    <t>LAMAR UNIVERSITY</t>
  </si>
  <si>
    <t>LETOURNEAU UNIVERSITY</t>
  </si>
  <si>
    <t>LUBBOCK CHRISTIAN UNIVERSITY</t>
  </si>
  <si>
    <t>MCMURRY UNIVERSITY</t>
  </si>
  <si>
    <t>MIDWESTERN STATE UNIVERSITY</t>
  </si>
  <si>
    <t>PRAIRIE VIEW A&amp;M UNIVERSITY</t>
  </si>
  <si>
    <t>RICE UNIVERSITY</t>
  </si>
  <si>
    <t>SAM HOUSTON STATE UNIVERSITY</t>
  </si>
  <si>
    <t>SOUTHERN METHODIST UNIVERSITY</t>
  </si>
  <si>
    <t>SOUTHWESTERN ASSEM OF GOD UNIV</t>
  </si>
  <si>
    <t>SOUTHWESTERN UNIVERSITY</t>
  </si>
  <si>
    <t>ST. EDWARD'S UNIVERSITY</t>
  </si>
  <si>
    <t>STEPHEN F. AUSTIN STATE UNIV</t>
  </si>
  <si>
    <t>SUL ROSS STATE UNIVERSITY</t>
  </si>
  <si>
    <t>TAMU SYSTEM HLTH SCI CTR</t>
  </si>
  <si>
    <t>TARLETON STATE UNIVERSITY</t>
  </si>
  <si>
    <t>TEXAS A&amp;M UNIV AT GALVESTON</t>
  </si>
  <si>
    <t>TEXAS A&amp;M UNIV-CENTRAL TEXAS</t>
  </si>
  <si>
    <t>TEXAS A&amp;M UNIVERSITY</t>
  </si>
  <si>
    <t>TEXAS A&amp;M UNIVERSITY-COMMERCE</t>
  </si>
  <si>
    <t>TEXAS CHRISTIAN UNIVERSITY</t>
  </si>
  <si>
    <t>TEXAS SOUTHERN UNIVERSITY</t>
  </si>
  <si>
    <t>TEXAS STATE UNIVERSITY</t>
  </si>
  <si>
    <t>TEXAS TECH UNIV HLTH SCI CTR</t>
  </si>
  <si>
    <t>TEXAS TECH UNIVERSITY</t>
  </si>
  <si>
    <t>TEXAS WOMAN'S UNIVERSITY</t>
  </si>
  <si>
    <t>U. OF HOUSTON-CLEAR LAKE</t>
  </si>
  <si>
    <t>U. OF TEXAS AT ARLINGTON</t>
  </si>
  <si>
    <t>U. OF TEXAS AT AUSTIN</t>
  </si>
  <si>
    <t>U. OF TEXAS AT DALLAS</t>
  </si>
  <si>
    <t>U. OF TEXAS AT EL PASO</t>
  </si>
  <si>
    <t>U. OF TEXAS AT TYLER</t>
  </si>
  <si>
    <t>UNIV OF MARY HARDIN-BAYLOR</t>
  </si>
  <si>
    <t>UNIVERSITY OF DALLAS</t>
  </si>
  <si>
    <t>UNIVERSITY OF HOUSTON</t>
  </si>
  <si>
    <t>UNIVERSITY OF NORTH TEXAS</t>
  </si>
  <si>
    <t>WAYLAND BAPTIST UNIVERSITY</t>
  </si>
  <si>
    <t>WEST TEXAS A&amp;M UNIVERSITY</t>
  </si>
  <si>
    <t>ALAMO CCD SAN ANTONIO COLLEGE</t>
  </si>
  <si>
    <t>AMARILLO COLLEGE</t>
  </si>
  <si>
    <t>AUSTIN COMMUNITY COLLEGE</t>
  </si>
  <si>
    <t>CENTRAL TEXAS COLLEGE</t>
  </si>
  <si>
    <t>CISCO COLLEGE</t>
  </si>
  <si>
    <t>CLARENDON COLLEGE</t>
  </si>
  <si>
    <t>COLLIN CO COMM COLL DISTRICT</t>
  </si>
  <si>
    <t>DCCCD CEDAR VALLEY COLLEGE</t>
  </si>
  <si>
    <t>DCCCD EL CENTRO COLLEGE</t>
  </si>
  <si>
    <t>DCCCD NORTH LAKE COLLEGE</t>
  </si>
  <si>
    <t>DCCCD RICHLAND COLLEGE</t>
  </si>
  <si>
    <t>EL PASO COMMUNITY COLLEGE DIST</t>
  </si>
  <si>
    <t>GALVESTON COLLEGE</t>
  </si>
  <si>
    <t>HILL COLLEGE</t>
  </si>
  <si>
    <t>HOUSTON COMMUNITY COLLEGE</t>
  </si>
  <si>
    <t>HOWARD COLLEGE</t>
  </si>
  <si>
    <t>KILGORE COLLEGE</t>
  </si>
  <si>
    <t>LONE STAR COLLEGE - N. HARRIS</t>
  </si>
  <si>
    <t>MCLENNAN COMMUNITY COLLEGE</t>
  </si>
  <si>
    <t>MIDLAND COLLEGE</t>
  </si>
  <si>
    <t>NAVARRO COLLEGE</t>
  </si>
  <si>
    <t>NORTH CENTRAL TEXAS COLLEGE</t>
  </si>
  <si>
    <t>NORTHEAST TEXAS COMM COLLEGE</t>
  </si>
  <si>
    <t>ODESSA COLLEGE</t>
  </si>
  <si>
    <t>PARIS JUNIOR COLLEGE</t>
  </si>
  <si>
    <t>RANGER COLLEGE</t>
  </si>
  <si>
    <t>SOUTH PLAINS COLLEGE</t>
  </si>
  <si>
    <t>TARRANT CO NORTHEAST CAMPUS</t>
  </si>
  <si>
    <t>TARRANT CO SOUTH CAMPUS</t>
  </si>
  <si>
    <t>TEXAS STATE T. C. WACO</t>
  </si>
  <si>
    <t>TEXAS STATE T. C. WEST TEXAS</t>
  </si>
  <si>
    <t>TRINITY VALLEY COMM COLLEGE</t>
  </si>
  <si>
    <t>TYLER JUNIOR COLLEGE</t>
  </si>
  <si>
    <t>VERNON COLLEGE</t>
  </si>
  <si>
    <t>WEATHERFORD COLLEGE</t>
  </si>
  <si>
    <t>WESTERN TEXAS COLLEGE</t>
  </si>
  <si>
    <t>WHARTON COUNTY JUNIOR COLLEGE</t>
  </si>
  <si>
    <t>Source: TEA, THECB</t>
  </si>
  <si>
    <t>DCCCD EASTFIELD COLLEGE</t>
  </si>
  <si>
    <t>FRANK PHILLIPS COLLEGE</t>
  </si>
  <si>
    <t>GRAYSON COLLEGE</t>
  </si>
  <si>
    <t>Enrollment</t>
  </si>
  <si>
    <t>High 
Plains</t>
  </si>
  <si>
    <t>Region 1</t>
  </si>
  <si>
    <t>Certificate or higher attainment</t>
  </si>
  <si>
    <t>Population age 25-34 (PUMS 1-year estimate, ACS)</t>
  </si>
  <si>
    <t>SOUTHWESTERN CHRISTIAN COLLEGE</t>
  </si>
  <si>
    <t>Others</t>
  </si>
  <si>
    <t>Leading occupations typically requiring an associate's degree or higher*</t>
  </si>
  <si>
    <t xml:space="preserve">White </t>
  </si>
  <si>
    <t xml:space="preserve">Male </t>
  </si>
  <si>
    <t>Public Health Related Institutions</t>
  </si>
  <si>
    <t>Public Two-Year Colleges</t>
  </si>
  <si>
    <t>Public Four-Year  Institutions</t>
  </si>
  <si>
    <t>Associates</t>
  </si>
  <si>
    <t>Master's</t>
  </si>
  <si>
    <t xml:space="preserve">Educational attainment (% cert or higher) </t>
  </si>
  <si>
    <t>Economically Disadvantaged</t>
  </si>
  <si>
    <t>Pell</t>
  </si>
  <si>
    <t>N/A</t>
  </si>
  <si>
    <t>Region of HE Institution</t>
  </si>
  <si>
    <t>Associate</t>
  </si>
  <si>
    <t>HS Graduates</t>
  </si>
  <si>
    <t>Independent</t>
  </si>
  <si>
    <t>Total Two-Year Public</t>
  </si>
  <si>
    <t>Total Four-Year Public</t>
  </si>
  <si>
    <t>Total Independent</t>
  </si>
  <si>
    <t>In Region</t>
  </si>
  <si>
    <t>Out of Region</t>
  </si>
  <si>
    <t>Number of HS Grads Enrolling in HE</t>
  </si>
  <si>
    <t>6-Year Grad Rates</t>
  </si>
  <si>
    <t>Age 0-17</t>
  </si>
  <si>
    <t>Age 18-24</t>
  </si>
  <si>
    <t>Age 25-34</t>
  </si>
  <si>
    <t>Other*</t>
  </si>
  <si>
    <t>Age</t>
  </si>
  <si>
    <t>Population age 25-34 ('2014' TSDC projections, 0.5 migration scenario)</t>
  </si>
  <si>
    <t>Certificate or higher attainment - 2015 regional estimates inflated to 2030 level</t>
  </si>
  <si>
    <t>*Economically Disadvantaged</t>
  </si>
  <si>
    <t>All Institutions (All Sectors) Total</t>
  </si>
  <si>
    <t>Public Institutions (all Sectors) Total</t>
  </si>
  <si>
    <t>Projections for 2020, 2025, 2030 to reach 60x30</t>
  </si>
  <si>
    <t>Associate Degree</t>
  </si>
  <si>
    <t>Bachelor's or Higher</t>
  </si>
  <si>
    <t>Bachelor's or Higher Degree</t>
  </si>
  <si>
    <t xml:space="preserve">Percentage Earned </t>
  </si>
  <si>
    <t>% Bachelor's or Higher</t>
  </si>
  <si>
    <t xml:space="preserve">Earned Both Bachelor's or Higher &amp; Associate**  </t>
  </si>
  <si>
    <t>Public 2-yr</t>
  </si>
  <si>
    <t>Public 4-yr</t>
  </si>
  <si>
    <t>% of Enrollment</t>
  </si>
  <si>
    <t>Source: American Community Survey, US Census Bureau and THECB.</t>
  </si>
  <si>
    <t>Source:  THECB</t>
  </si>
  <si>
    <t>Projections for 2020, 2025, 2030 to Reach 60x30 Targets</t>
  </si>
  <si>
    <t>Workbook Table of Contents</t>
  </si>
  <si>
    <t>Educated Population</t>
  </si>
  <si>
    <t>**Economically Disadvantaged</t>
  </si>
  <si>
    <t>Six-Year Graduation Rates - Percentage of First Time Undergraduate Students that Graduate within 6 Years</t>
  </si>
  <si>
    <t>Source: THECB</t>
  </si>
  <si>
    <t>All Areas</t>
  </si>
  <si>
    <t>Math</t>
  </si>
  <si>
    <t>Writing</t>
  </si>
  <si>
    <t>Reading</t>
  </si>
  <si>
    <t xml:space="preserve"> TSI Assessment Area</t>
  </si>
  <si>
    <t>High School Graduates Meeting Texas Success Initiative (TSI) Standards</t>
  </si>
  <si>
    <t>% Public Univ</t>
  </si>
  <si>
    <t>Trackable HS Grads</t>
  </si>
  <si>
    <t>Number</t>
  </si>
  <si>
    <t>% Independent</t>
  </si>
  <si>
    <t>Total Enrolled in Higher Ed</t>
  </si>
  <si>
    <t>Total High School Grads</t>
  </si>
  <si>
    <t>Total HS Graduates</t>
  </si>
  <si>
    <t>Current Estimates of Regional Population and Population Projections for 2020, 2025, 2030</t>
  </si>
  <si>
    <t>Current Estimates of 60x30 Educated Population and Projections for 2020, 2025, 2030</t>
  </si>
  <si>
    <t>High School to College - Increase the Percentage of Texas High School Graduates Enrolling in Higher Education</t>
  </si>
  <si>
    <t>Regional Map of Institutions of Higher Education</t>
  </si>
  <si>
    <t>Completion by Institution - #</t>
  </si>
  <si>
    <t>Completion by Institution - %</t>
  </si>
  <si>
    <t>HS to College - College Readiness</t>
  </si>
  <si>
    <t>#</t>
  </si>
  <si>
    <t xml:space="preserve">% </t>
  </si>
  <si>
    <r>
      <t xml:space="preserve">* Projections of future benchmarks outlined in </t>
    </r>
    <r>
      <rPr>
        <b/>
        <sz val="10"/>
        <color rgb="FF005F84"/>
        <rFont val="Tahoma"/>
        <family val="2"/>
      </rPr>
      <t>blue</t>
    </r>
  </si>
  <si>
    <t xml:space="preserve">Statewide Hispanic </t>
  </si>
  <si>
    <t>Statewide African American</t>
  </si>
  <si>
    <t>Statewide Economically Disadvantaged</t>
  </si>
  <si>
    <t>Statewide Male</t>
  </si>
  <si>
    <t>Ten-year graduation rates can be found in topic workbooks in regional portal (http://www.txhighereddata.org/reports/performance/regions/)</t>
  </si>
  <si>
    <t xml:space="preserve">* Four-year graduation rates are reported in THECB's Accountability system (http://www.txhigheredaccountability.org/acctpublic/). </t>
  </si>
  <si>
    <t xml:space="preserve">* Other includes Asian, Native American and all other race/ethnicities reported </t>
  </si>
  <si>
    <t>**Economically Disadvantaged students only include students completing a certificate, associate, or bachelor's degree.</t>
  </si>
  <si>
    <t>* Economically Disadvantaged students only include students completing a certificate, associate, or bachelor's degree.</t>
  </si>
  <si>
    <t>HS to College - 60x30TX Target</t>
  </si>
  <si>
    <t xml:space="preserve">Six-Year Graduation Rates </t>
  </si>
  <si>
    <t>College Readiness - Increase the Percentage of Texas Higher Education Students Ready for College</t>
  </si>
  <si>
    <t>Certificate or higher attainment - 2015 regional estimates inflated to 2020 level</t>
  </si>
  <si>
    <t>Certificate or higher attainment  - 2015 regional estimates inflated to 2025 level</t>
  </si>
  <si>
    <t>Statewide - Total Completions</t>
  </si>
  <si>
    <t xml:space="preserve">For additional years of data, see the Higher Education Accountability System: http://www.txhigheredaccountability.org/acctpublic/ </t>
  </si>
  <si>
    <t>Race/ Ethnicity</t>
  </si>
  <si>
    <t>Enroll in Public 2-year</t>
  </si>
  <si>
    <t>Enroll in Public Univ</t>
  </si>
  <si>
    <t>Enroll in Independent</t>
  </si>
  <si>
    <t>% Total Enrolled in Higher Ed</t>
  </si>
  <si>
    <t>*Note: Assessment instrument and policies changed in 2015.</t>
  </si>
  <si>
    <t>Sector</t>
  </si>
  <si>
    <t>Number of Completions at Each Institution in Region</t>
  </si>
  <si>
    <t>Percentage of Completions by Race/Ethnicity and Gender at Each Institution in Region</t>
  </si>
  <si>
    <t>Enrollment in Institutions In Region and at Institutions Out of Region</t>
  </si>
  <si>
    <r>
      <rPr>
        <b/>
        <i/>
        <sz val="10"/>
        <color theme="1"/>
        <rFont val="Tahoma"/>
        <family val="2"/>
      </rPr>
      <t>Number</t>
    </r>
    <r>
      <rPr>
        <b/>
        <sz val="10"/>
        <color theme="1"/>
        <rFont val="Tahoma"/>
        <family val="2"/>
      </rPr>
      <t xml:space="preserve"> of Higher Education Completions at Each Institution In Region.</t>
    </r>
  </si>
  <si>
    <t>Regional Completion Targets*</t>
  </si>
  <si>
    <t>Students Completing Higher Education in Region</t>
  </si>
  <si>
    <r>
      <rPr>
        <b/>
        <i/>
        <sz val="10"/>
        <color theme="1"/>
        <rFont val="Tahoma"/>
        <family val="2"/>
      </rPr>
      <t>Percentage</t>
    </r>
    <r>
      <rPr>
        <b/>
        <sz val="10"/>
        <color theme="1"/>
        <rFont val="Tahoma"/>
        <family val="2"/>
      </rPr>
      <t xml:space="preserve"> of Completions by Race/Ethnicity and Gender at Each Institution In Region.</t>
    </r>
  </si>
  <si>
    <t>Percentage of HS Grads Enrolled in Higher Education</t>
  </si>
  <si>
    <t>Enrollment in Institutions of Higher Education</t>
  </si>
  <si>
    <t>Enrollment in Institutions of Higher Education In Region</t>
  </si>
  <si>
    <t>Region - Total Completions</t>
  </si>
  <si>
    <t>This workbook provides data relevant to the goals and targets of 60x30TX for your region, as well as data on population, educational attainment, enrollment in higher education, higher education outcomes and labor market information.</t>
  </si>
  <si>
    <t xml:space="preserve">Statewide </t>
  </si>
  <si>
    <t>5,632</t>
  </si>
  <si>
    <t>9,851</t>
  </si>
  <si>
    <t>6,111</t>
  </si>
  <si>
    <t>10,163</t>
  </si>
  <si>
    <t>6,757</t>
  </si>
  <si>
    <t>10,546</t>
  </si>
  <si>
    <t>TARRANT CO SOUTHEAST CAMPUS</t>
  </si>
  <si>
    <t>Enrollment in High Plains Institutions and at Institutions Out of Region</t>
  </si>
  <si>
    <t>High Plains To:</t>
  </si>
  <si>
    <t>Central</t>
  </si>
  <si>
    <t>West</t>
  </si>
  <si>
    <t>Loan Officers</t>
  </si>
  <si>
    <t>Students from Region's High Schools</t>
  </si>
  <si>
    <t>High Plains Totals</t>
  </si>
  <si>
    <t>HS Grads in HE*</t>
  </si>
  <si>
    <t>HS Grads**</t>
  </si>
  <si>
    <t>**** Associates degree could be earned at any institution.</t>
  </si>
  <si>
    <t>% Public       2 yr</t>
  </si>
  <si>
    <t>Regional Context Data Workbook - High Plains Region</t>
  </si>
  <si>
    <t>Content</t>
  </si>
  <si>
    <t>Population Projections</t>
  </si>
  <si>
    <t>Enrollment at Institutions in Region</t>
  </si>
  <si>
    <t>Enrollment In and Out of Region</t>
  </si>
  <si>
    <t>Occupation Growth</t>
  </si>
  <si>
    <t>This page provides a map of all the public and independent institutions of higher education in your region. Geographic location is important to consider in terms of access to higher education. The map may be especially useful in your planning around the high school to higher education direct enrollment target.</t>
  </si>
  <si>
    <t xml:space="preserve">This page presents the most recent estimates of population in your region, as well as projections of population in three age groups - 0-17 years, 18-24 years, and the critical 60X30TX age group - 25-34 years. Projections of the proportion of the population with a postsecondary credential needed to reach the 60x30 Goal are closely linked to population growth.  </t>
  </si>
  <si>
    <t>This page presents the most recent estimates of the proportion of residents, ages 25-34, who have earned any higher education credential. We refer to this proportion as the "60x30 educated population".  Projections of the educated population in 2020, 2025 and 2030 are based on current attainment levels in each region and projected changes in regional population.</t>
  </si>
  <si>
    <t>This page presents the percentage of first-time undergraduates (FTUG) enrolled full-time at public universities that complete a bachelor's degree or enrolled at community and technical colleges (CTCs)  that complete a certificate, associate degree, or above within 6 years of initial enrollment.*  Further breakdowns by gender and race/ethnicity are provided.</t>
  </si>
  <si>
    <t>continued next page</t>
  </si>
  <si>
    <t>* Public high school students who graduate in the school year prior to entering public or independent higher education in the fall semester</t>
  </si>
  <si>
    <t>**Includes high school graduates minus non-trackable students. Non-trackable graduates have non-standard ID numbers that will not find a match at Texas higher education institutions</t>
  </si>
  <si>
    <t>60x30TX proposes that by 2030, 65% of high school graduates will enroll in an institution of higher education by the first fall after their graduation. The next three pages present data that emphasize the path from high school to higher education in your region. It includes the high school-to-higher education targets at the state and regional level, current levels of direct enrollment in higher education by sector, and data about the degrees earned by students who attended high school in your region.</t>
  </si>
  <si>
    <t xml:space="preserve">This page provides data on enrollment at institutions of higher education in your region. The graph highlights the disparity in enrollment among male and female students. Data are presented by race/ethnicity and sector for your region.  </t>
  </si>
  <si>
    <t>% of HS Graduates in Higher Ed Meeting TSI Standards</t>
  </si>
  <si>
    <t>Projected educational attainment (% cert or higher postsecondary degree)</t>
  </si>
  <si>
    <t>UT MEDICAL BRANCH GALVESTON</t>
  </si>
  <si>
    <t>UT HEALTH SCI CENTER-HOUSTON</t>
  </si>
  <si>
    <t>TEXAS STATE T. C. HARLINGEN</t>
  </si>
  <si>
    <t>TEMPLE COLLEGE</t>
  </si>
  <si>
    <t>SOUTHWESTERN ADVENTIST UNIV</t>
  </si>
  <si>
    <t>LONE STAR COLLEGE - KINGWOOD</t>
  </si>
  <si>
    <t>LEE COLLEGE</t>
  </si>
  <si>
    <t>DCCCD BROOKHAVEN COLLEGE</t>
  </si>
  <si>
    <t>BLINN COLLEGE DISTRICT</t>
  </si>
  <si>
    <t>Public Institutions (All Sectors) Total</t>
  </si>
  <si>
    <t>This page provides data about enrollment in higher education among students who completed high school or were residing in your region prior to enrollment. The tables and graphs highlight changes in 4-year and 2-year enrollment between 2000 and 2017.  Data are broken out by sector and race/ethnicity.</t>
  </si>
  <si>
    <t>Student Enrollment in Higher Education by Residence Prior to Enrollment</t>
  </si>
  <si>
    <t xml:space="preserve">This page shows how many students from your region enroll in higher education institutions located in the same region and how many enroll in institutions outside of the region.  For enrollment in your region, data are provided for each institution. </t>
  </si>
  <si>
    <t>Average Annual Earnings of FY 2007 Graduates over 10 Years</t>
  </si>
  <si>
    <t>Year (Years after Graduation)</t>
  </si>
  <si>
    <t>2007 Graduates</t>
  </si>
  <si>
    <t>% Found with Earnings</t>
  </si>
  <si>
    <t>Highest Degree or Award</t>
  </si>
  <si>
    <t>2012 (5 years)</t>
  </si>
  <si>
    <t>2017 (10 years)</t>
  </si>
  <si>
    <t>Baccalaureate</t>
  </si>
  <si>
    <t>Doctoral</t>
  </si>
  <si>
    <t>Professional</t>
  </si>
  <si>
    <t>Source: TWC, THECB</t>
  </si>
  <si>
    <t>Enrollment - Region of Residence</t>
  </si>
  <si>
    <t>Completion Targets Submitted to the THECB August 2018</t>
  </si>
  <si>
    <t>https://www.census.gov/acs/www/data/data-tables-and-tools/data-profiles/2017/</t>
  </si>
  <si>
    <t>*Occupations with 500 or more jobs in 2016.</t>
  </si>
  <si>
    <t>Occupations Adding the Most New Jobs or Growing the Fastest, 2016-2026, High Plains</t>
  </si>
  <si>
    <t>Occupations Adding the Most New Jobs or Growing the Fastest in a Region, 2016-2026.</t>
  </si>
  <si>
    <t>This page provides data from the Texas Workforce Commission that projects the occupations that will add the greatest number of jobs from now until 2026.   The table below identifies occupations with greatest growth in absolute number of jobs as well as occupations with highest percentage of growth.</t>
  </si>
  <si>
    <t>General and Operations Managers</t>
  </si>
  <si>
    <t>Elementary School Teachers, Except Special Ed.</t>
  </si>
  <si>
    <t>Secondary School Teachers, Except Special and Career/Technical Education</t>
  </si>
  <si>
    <t>Accountants and Auditors</t>
  </si>
  <si>
    <t>Medical and Health Services Managers</t>
  </si>
  <si>
    <t>Training and Development Specialists</t>
  </si>
  <si>
    <t>Child, Family, and School Social Workers</t>
  </si>
  <si>
    <t>This page presents (1) THECB's regional completion targets, (2) the actual number of completions at each institution of higher education in your region, (3) institutional completion targets as identified by institutions and submitted to the THECB, and (4) the number of regional completions by level of credential for the most recent year (2018). 
   The statewide completion goal is to produce 550,000 certificates or associate, bachelor's and master's degrees (CABMs) in 2030. Within that goal, there are additional completion targets for Hispanic (285,000), African American (76,000), male (275,000) and economically disadvantaged (246,000) student populations. Breakouts of the most recent data on completions are presented by race/ethnicity and gender to assist in monitoring progress toward 60X30TX targets for Hispanic, African American, male, and economically disadvantaged students. It is important to note that the data for economically disadvantaged students includes only undergraduate degrees (certificate, associate, bachelor's).
   Institutions submitted completion targets to THECB in August 2018. These targets are displayed for 2020, 2025, and 2030 in the columns highlighted in blue below.
   Data on completions by level provides information about the mix of certificates and degrees among different student populations in your region.</t>
  </si>
  <si>
    <t>Completions (Certificate, Associate, Bachelor's, Master's) by Institution of Higher Education - Race/Ethnicity, Gender, Economically Disadvantaged Students - FY 2018</t>
  </si>
  <si>
    <t>Completions by Level - FY 2018</t>
  </si>
  <si>
    <t>Completions by Economically Disadvantaged Students- FY 2018</t>
  </si>
  <si>
    <t>Percent of High School Graduates (2017-2018) enrolling in Higher Education (Fall 2018)</t>
  </si>
  <si>
    <t>2018 Regional Residents' Enrollments in Higher Education</t>
  </si>
  <si>
    <t>Enrolled in HE</t>
  </si>
  <si>
    <t>HE Degree or Certificate in Texas</t>
  </si>
  <si>
    <t xml:space="preserve">8th Grade Cohort </t>
  </si>
  <si>
    <t>High School Graduate in FY11-13</t>
  </si>
  <si>
    <t>High School Graduates (2017-2018) Enrolling in Higher Education (Fall 2018) by Race/Ethnicity</t>
  </si>
  <si>
    <r>
      <t xml:space="preserve">2008 </t>
    </r>
    <r>
      <rPr>
        <b/>
        <i/>
        <sz val="10"/>
        <color theme="1"/>
        <rFont val="Tahoma"/>
        <family val="2"/>
      </rPr>
      <t>(1 year)</t>
    </r>
  </si>
  <si>
    <t>Six-Year Graduation Rates of First Time Undergraduates (FTUG) at Public Universities (Bachelor's Degrees)- Fall 2012 Cohort</t>
  </si>
  <si>
    <t>Six-Year Graduation Rates of First Time Undergraduates (FTUG) at Public CTCs (Certificate, Associate or above) - Fall 2012 Cohort</t>
  </si>
  <si>
    <t>SUL ROSS RIO GRANDE COLLEGE</t>
  </si>
  <si>
    <t>TEXAS WESLEYAN UNIVERSITY</t>
  </si>
  <si>
    <t>U. OF HOUSTON-DOWNTOWN</t>
  </si>
  <si>
    <t>U. OF TEXAS PERMIAN BASIN</t>
  </si>
  <si>
    <t>LONE STAR COLLEGE - CY-FAIR</t>
  </si>
  <si>
    <t>LONE STAR COLLEGE - UNIV PARK</t>
  </si>
  <si>
    <t>SAN JACINTO COLLEGE CEN CAMPUS</t>
  </si>
  <si>
    <t>TEXARKANA COLLEGE</t>
  </si>
  <si>
    <t>SOUTHWEST COLLEGIATE INSTITUTE</t>
  </si>
  <si>
    <t>FY 2010, 2011, &amp; 2012 Public HS Graduates who Earned a Degree or Certificate within Six Years of HS Graduation</t>
  </si>
  <si>
    <t>2010, 2011, &amp; 2012 High School Graduates by Region</t>
  </si>
  <si>
    <t>Occupations Adding the Most New Jobs or Growing the Fastest In a Region, 2016-2026</t>
  </si>
  <si>
    <r>
      <rPr>
        <b/>
        <i/>
        <sz val="10"/>
        <color theme="1"/>
        <rFont val="Tahoma"/>
        <family val="2"/>
      </rPr>
      <t>60x30 Educated Population Goal: By 2030, at least 60 percent of Texans ages 25-34 will have a certificate or degree</t>
    </r>
    <r>
      <rPr>
        <b/>
        <sz val="10"/>
        <color theme="1"/>
        <rFont val="Tahoma"/>
        <family val="2"/>
      </rPr>
      <t xml:space="preserve">
Educational Attainment of Texas Residents Ages 25-34, 2017 to 2030, by Higher Education Region
2017 is Actual Data, 2020, 2025, and 2030 are Projections
</t>
    </r>
  </si>
  <si>
    <t>***Counts are combined totals for 2010, 2011, and 2012 high school graduates.</t>
  </si>
  <si>
    <t xml:space="preserve"> Percent of High School Graduates Enrolling in Higher Education the Following Fall</t>
  </si>
  <si>
    <t>Source: 2018 Texas Population Projections, Texas Demographic Center, https://demographics.texas.gov/</t>
  </si>
  <si>
    <t>This page presents (1) the percent of completions awarded to different race/ethnicities and gender in your region and recommend: the percent of completions awarded by race/ethnicity and gender of students in your region (2) the percent of regional completions by level of credential. 
   The statewide completion goal is to produce 550,000 certificates or associate, bachelor's and master's degrees (CABMs) in 2030. Within that goal, there are additional completion targets for Hispanic (285,000), African American (76,000), male (275,000) and economically disadvantaged (246,000) student populations. Breakouts of the most recent data on completions are presented by race/ethnicity and gender to assist in monitoring progress toward 60X30TX targets for Hispanic, African American, male, and economically disadvantaged students. It is important to note that the data for economically disadvantaged students includes only undergraduate degrees (certificate, associate, bachelor's).
   Data on completions by level provides information about the mix of certificates and degrees among different student populations in your region.</t>
  </si>
  <si>
    <r>
      <rPr>
        <i/>
        <sz val="10"/>
        <color theme="1"/>
        <rFont val="Tahoma"/>
        <family val="2"/>
      </rPr>
      <t>60x30TX</t>
    </r>
    <r>
      <rPr>
        <sz val="10"/>
        <color theme="1"/>
        <rFont val="Tahoma"/>
        <family val="2"/>
      </rPr>
      <t xml:space="preserve"> proposes that by 2030, 65% of high school graduates will enroll in an institution of higher education by the first fall after their graduation. This page presents data that emphasize the path from high school to higher education in your region. The first table below follows a cohort of 8th grade students from 2008 until 2018. It shows the proportion of that cohort who graduated from high school, enrolled in higher education and completed a certificate or degree.  The second graph compares the percent of high school graduates meeting college readiness (referred to as TSI readiness) in math, writing and reading in the state and in your region. The last set of graphs presents levels of college readiness over the last three years. </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</si>
</sst>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quot;$&quot;* #,##0.00_);_(&quot;$&quot;* \(#,##0.00\);_(&quot;$&quot;* &quot;-&quot;??_);_(@_)"/>
    <numFmt numFmtId="43" formatCode="_(* #,##0.00_);_(* \(#,##0.00\);_(* &quot;-&quot;??_);_(@_)"/>
    <numFmt numFmtId="164" formatCode="0.0%"/>
    <numFmt numFmtId="165" formatCode="_(* #,##0_);_(* \(#,##0\);_(* &quot;-&quot;??_);_(@_)"/>
    <numFmt numFmtId="166" formatCode="0.0"/>
    <numFmt numFmtId="167" formatCode="_(* #,##0.000_);_(* \(#,##0.000\);_(* &quot;-&quot;??_);_(@_)"/>
    <numFmt numFmtId="168" formatCode="_(&quot;$&quot;* #,##0_);_(&quot;$&quot;* \(#,##0\);_(&quot;$&quot;* &quot;-&quot;??_);_(@_)"/>
  </numFmts>
  <fonts count="65" x14ac:knownFonts="1">
    <font>
      <sz val="11"/>
      <color theme="1"/>
      <name val="Calibri"/>
      <family val="2"/>
      <scheme val="minor"/>
    </font>
    <font>
      <sz val="11"/>
      <color indexed="8"/>
      <name val="Calibri"/>
      <family val="2"/>
    </font>
    <font>
      <sz val="11"/>
      <color indexed="8"/>
      <name val="Calibri"/>
      <family val="2"/>
    </font>
    <font>
      <sz val="10"/>
      <name val="MS Sans Serif"/>
      <family val="2"/>
    </font>
    <font>
      <sz val="10"/>
      <name val="Tahoma"/>
      <family val="2"/>
    </font>
    <font>
      <sz val="11"/>
      <color indexed="8"/>
      <name val="Calibri"/>
      <family val="2"/>
    </font>
    <font>
      <b/>
      <sz val="10"/>
      <color indexed="8"/>
      <name val="Tahoma"/>
      <family val="2"/>
    </font>
    <font>
      <b/>
      <sz val="10"/>
      <name val="Tahoma"/>
      <family val="2"/>
    </font>
    <font>
      <sz val="10"/>
      <name val="Arial"/>
      <family val="2"/>
    </font>
    <font>
      <sz val="11"/>
      <name val="Tahoma"/>
      <family val="2"/>
    </font>
    <font>
      <b/>
      <i/>
      <sz val="10"/>
      <name val="Tahoma"/>
      <family val="2"/>
    </font>
    <font>
      <sz val="10"/>
      <name val="Arial"/>
      <family val="2"/>
    </font>
    <font>
      <sz val="11"/>
      <color theme="1"/>
      <name val="Calibri"/>
      <family val="2"/>
      <scheme val="minor"/>
    </font>
    <font>
      <sz val="8"/>
      <color theme="1"/>
      <name val="Arial"/>
      <family val="2"/>
    </font>
    <font>
      <sz val="11"/>
      <color theme="0"/>
      <name val="Calibri"/>
      <family val="2"/>
      <scheme val="minor"/>
    </font>
    <font>
      <sz val="8"/>
      <color theme="0"/>
      <name val="Arial"/>
      <family val="2"/>
    </font>
    <font>
      <sz val="11"/>
      <color rgb="FF9C0006"/>
      <name val="Calibri"/>
      <family val="2"/>
      <scheme val="minor"/>
    </font>
    <font>
      <sz val="8"/>
      <color rgb="FF9C0006"/>
      <name val="Arial"/>
      <family val="2"/>
    </font>
    <font>
      <b/>
      <sz val="11"/>
      <color rgb="FFFA7D00"/>
      <name val="Calibri"/>
      <family val="2"/>
      <scheme val="minor"/>
    </font>
    <font>
      <b/>
      <sz val="8"/>
      <color rgb="FFFA7D00"/>
      <name val="Arial"/>
      <family val="2"/>
    </font>
    <font>
      <b/>
      <sz val="11"/>
      <color theme="0"/>
      <name val="Calibri"/>
      <family val="2"/>
      <scheme val="minor"/>
    </font>
    <font>
      <b/>
      <sz val="8"/>
      <color theme="0"/>
      <name val="Arial"/>
      <family val="2"/>
    </font>
    <font>
      <i/>
      <sz val="11"/>
      <color rgb="FF7F7F7F"/>
      <name val="Calibri"/>
      <family val="2"/>
      <scheme val="minor"/>
    </font>
    <font>
      <i/>
      <sz val="8"/>
      <color rgb="FF7F7F7F"/>
      <name val="Arial"/>
      <family val="2"/>
    </font>
    <font>
      <sz val="11"/>
      <color rgb="FF006100"/>
      <name val="Calibri"/>
      <family val="2"/>
      <scheme val="minor"/>
    </font>
    <font>
      <sz val="8"/>
      <color rgb="FF006100"/>
      <name val="Arial"/>
      <family val="2"/>
    </font>
    <font>
      <b/>
      <sz val="15"/>
      <color theme="3"/>
      <name val="Calibri"/>
      <family val="2"/>
      <scheme val="minor"/>
    </font>
    <font>
      <b/>
      <sz val="15"/>
      <color theme="3"/>
      <name val="Arial"/>
      <family val="2"/>
    </font>
    <font>
      <b/>
      <sz val="13"/>
      <color theme="3"/>
      <name val="Calibri"/>
      <family val="2"/>
      <scheme val="minor"/>
    </font>
    <font>
      <b/>
      <sz val="13"/>
      <color theme="3"/>
      <name val="Arial"/>
      <family val="2"/>
    </font>
    <font>
      <b/>
      <sz val="11"/>
      <color theme="3"/>
      <name val="Calibri"/>
      <family val="2"/>
      <scheme val="minor"/>
    </font>
    <font>
      <b/>
      <sz val="11"/>
      <color theme="3"/>
      <name val="Arial"/>
      <family val="2"/>
    </font>
    <font>
      <u/>
      <sz val="11"/>
      <color theme="10"/>
      <name val="Calibri"/>
      <family val="2"/>
    </font>
    <font>
      <u/>
      <sz val="10"/>
      <color theme="10"/>
      <name val="Arial"/>
      <family val="2"/>
    </font>
    <font>
      <sz val="11"/>
      <color rgb="FF3F3F76"/>
      <name val="Calibri"/>
      <family val="2"/>
      <scheme val="minor"/>
    </font>
    <font>
      <sz val="8"/>
      <color rgb="FF3F3F76"/>
      <name val="Arial"/>
      <family val="2"/>
    </font>
    <font>
      <sz val="11"/>
      <color rgb="FFFA7D00"/>
      <name val="Calibri"/>
      <family val="2"/>
      <scheme val="minor"/>
    </font>
    <font>
      <sz val="8"/>
      <color rgb="FFFA7D00"/>
      <name val="Arial"/>
      <family val="2"/>
    </font>
    <font>
      <sz val="11"/>
      <color rgb="FF9C6500"/>
      <name val="Calibri"/>
      <family val="2"/>
      <scheme val="minor"/>
    </font>
    <font>
      <sz val="8"/>
      <color rgb="FF9C6500"/>
      <name val="Arial"/>
      <family val="2"/>
    </font>
    <font>
      <sz val="10"/>
      <color theme="1"/>
      <name val="Arial"/>
      <family val="2"/>
    </font>
    <font>
      <sz val="11"/>
      <color rgb="FF000000"/>
      <name val="Calibri"/>
      <family val="2"/>
      <scheme val="minor"/>
    </font>
    <font>
      <b/>
      <sz val="11"/>
      <color rgb="FF3F3F3F"/>
      <name val="Calibri"/>
      <family val="2"/>
      <scheme val="minor"/>
    </font>
    <font>
      <b/>
      <sz val="8"/>
      <color rgb="FF3F3F3F"/>
      <name val="Arial"/>
      <family val="2"/>
    </font>
    <font>
      <b/>
      <sz val="18"/>
      <color theme="3"/>
      <name val="Cambria"/>
      <family val="2"/>
      <scheme val="major"/>
    </font>
    <font>
      <b/>
      <sz val="11"/>
      <color theme="1"/>
      <name val="Calibri"/>
      <family val="2"/>
      <scheme val="minor"/>
    </font>
    <font>
      <b/>
      <sz val="8"/>
      <color theme="1"/>
      <name val="Arial"/>
      <family val="2"/>
    </font>
    <font>
      <sz val="11"/>
      <color rgb="FFFF0000"/>
      <name val="Calibri"/>
      <family val="2"/>
      <scheme val="minor"/>
    </font>
    <font>
      <sz val="8"/>
      <color rgb="FFFF0000"/>
      <name val="Arial"/>
      <family val="2"/>
    </font>
    <font>
      <sz val="11"/>
      <color theme="1"/>
      <name val="Tahoma"/>
      <family val="2"/>
    </font>
    <font>
      <b/>
      <sz val="11"/>
      <color theme="1"/>
      <name val="Tahoma"/>
      <family val="2"/>
    </font>
    <font>
      <b/>
      <sz val="10"/>
      <color theme="1"/>
      <name val="Tahoma"/>
      <family val="2"/>
    </font>
    <font>
      <sz val="10"/>
      <color theme="1"/>
      <name val="Tahoma"/>
      <family val="2"/>
    </font>
    <font>
      <sz val="11"/>
      <color theme="0"/>
      <name val="Tahoma"/>
      <family val="2"/>
    </font>
    <font>
      <u/>
      <sz val="10"/>
      <color theme="10"/>
      <name val="Tahoma"/>
      <family val="2"/>
    </font>
    <font>
      <sz val="10"/>
      <color theme="0"/>
      <name val="Tahoma"/>
      <family val="2"/>
    </font>
    <font>
      <sz val="10"/>
      <color theme="1"/>
      <name val="Wingdings 2"/>
      <family val="1"/>
      <charset val="2"/>
    </font>
    <font>
      <sz val="10"/>
      <color theme="1"/>
      <name val="Calibri"/>
      <family val="2"/>
      <scheme val="minor"/>
    </font>
    <font>
      <b/>
      <sz val="10"/>
      <color theme="0"/>
      <name val="Tahoma"/>
      <family val="2"/>
    </font>
    <font>
      <i/>
      <sz val="10"/>
      <color theme="1"/>
      <name val="Tahoma"/>
      <family val="2"/>
    </font>
    <font>
      <b/>
      <i/>
      <sz val="10"/>
      <color theme="1"/>
      <name val="Tahoma"/>
      <family val="2"/>
    </font>
    <font>
      <sz val="10"/>
      <color theme="0" tint="-4.9989318521683403E-2"/>
      <name val="Tahoma"/>
      <family val="2"/>
    </font>
    <font>
      <b/>
      <sz val="10"/>
      <color rgb="FF005F84"/>
      <name val="Tahoma"/>
      <family val="2"/>
    </font>
    <font>
      <sz val="10"/>
      <color rgb="FFFF0000"/>
      <name val="Tahoma"/>
      <family val="2"/>
    </font>
    <font>
      <u/>
      <sz val="10"/>
      <color theme="1"/>
      <name val="Tahoma"/>
      <family val="2"/>
    </font>
  </fonts>
  <fills count="40">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FC9E4C"/>
        <bgColor indexed="64"/>
      </patternFill>
    </fill>
    <fill>
      <patternFill patternType="solid">
        <fgColor rgb="FF005F84"/>
        <bgColor indexed="64"/>
      </patternFill>
    </fill>
    <fill>
      <patternFill patternType="solid">
        <fgColor theme="0" tint="-4.9989318521683403E-2"/>
        <bgColor indexed="64"/>
      </patternFill>
    </fill>
    <fill>
      <patternFill patternType="solid">
        <fgColor rgb="FFEDF3F9"/>
        <bgColor indexed="64"/>
      </patternFill>
    </fill>
    <fill>
      <patternFill patternType="solid">
        <fgColor theme="0" tint="-0.14999847407452621"/>
        <bgColor indexed="64"/>
      </patternFill>
    </fill>
    <fill>
      <patternFill patternType="solid">
        <fgColor rgb="FFF26B31"/>
        <bgColor indexed="64"/>
      </patternFill>
    </fill>
  </fills>
  <borders count="127">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rgb="FF000000"/>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right/>
      <top style="thin">
        <color rgb="FF000000"/>
      </top>
      <bottom/>
      <diagonal/>
    </border>
    <border>
      <left/>
      <right/>
      <top style="thin">
        <color rgb="FF000000"/>
      </top>
      <bottom style="thin">
        <color rgb="FF000000"/>
      </bottom>
      <diagonal/>
    </border>
    <border>
      <left style="thin">
        <color indexed="64"/>
      </left>
      <right style="thin">
        <color indexed="64"/>
      </right>
      <top style="thick">
        <color rgb="FF005F84"/>
      </top>
      <bottom style="thin">
        <color indexed="64"/>
      </bottom>
      <diagonal/>
    </border>
    <border>
      <left style="thin">
        <color indexed="64"/>
      </left>
      <right style="thick">
        <color rgb="FF005F84"/>
      </right>
      <top style="thick">
        <color rgb="FF005F84"/>
      </top>
      <bottom style="thin">
        <color indexed="64"/>
      </bottom>
      <diagonal/>
    </border>
    <border>
      <left style="thin">
        <color indexed="64"/>
      </left>
      <right style="thick">
        <color rgb="FF005F84"/>
      </right>
      <top style="thin">
        <color indexed="64"/>
      </top>
      <bottom style="thin">
        <color indexed="64"/>
      </bottom>
      <diagonal/>
    </border>
    <border>
      <left style="thick">
        <color rgb="FF005F84"/>
      </left>
      <right style="thin">
        <color indexed="64"/>
      </right>
      <top style="thin">
        <color indexed="64"/>
      </top>
      <bottom style="thin">
        <color indexed="64"/>
      </bottom>
      <diagonal/>
    </border>
    <border>
      <left style="thick">
        <color rgb="FF005F84"/>
      </left>
      <right style="thin">
        <color indexed="64"/>
      </right>
      <top style="thin">
        <color indexed="64"/>
      </top>
      <bottom style="thick">
        <color rgb="FF005F84"/>
      </bottom>
      <diagonal/>
    </border>
    <border>
      <left style="thin">
        <color indexed="64"/>
      </left>
      <right style="thin">
        <color indexed="64"/>
      </right>
      <top style="thin">
        <color indexed="64"/>
      </top>
      <bottom style="thick">
        <color rgb="FF005F84"/>
      </bottom>
      <diagonal/>
    </border>
    <border>
      <left style="thin">
        <color indexed="64"/>
      </left>
      <right style="thick">
        <color rgb="FF005F84"/>
      </right>
      <top style="thin">
        <color indexed="64"/>
      </top>
      <bottom style="thick">
        <color rgb="FF005F84"/>
      </bottom>
      <diagonal/>
    </border>
    <border>
      <left style="thin">
        <color theme="0"/>
      </left>
      <right style="thin">
        <color indexed="64"/>
      </right>
      <top/>
      <bottom style="thin">
        <color indexed="64"/>
      </bottom>
      <diagonal/>
    </border>
    <border>
      <left style="thin">
        <color indexed="64"/>
      </left>
      <right style="thin">
        <color indexed="64"/>
      </right>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rgb="FF000000"/>
      </left>
      <right style="thin">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rgb="FF005F84"/>
      </top>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rgb="FF000000"/>
      </left>
      <right style="thin">
        <color rgb="FF000000"/>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ck">
        <color rgb="FF005F84"/>
      </left>
      <right style="thin">
        <color indexed="64"/>
      </right>
      <top style="thick">
        <color rgb="FF005F84"/>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rgb="FF000000"/>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auto="1"/>
      </left>
      <right style="thin">
        <color indexed="64"/>
      </right>
      <top style="thin">
        <color auto="1"/>
      </top>
      <bottom style="hair">
        <color auto="1"/>
      </bottom>
      <diagonal/>
    </border>
    <border>
      <left style="thin">
        <color auto="1"/>
      </left>
      <right style="thin">
        <color indexed="64"/>
      </right>
      <top style="hair">
        <color auto="1"/>
      </top>
      <bottom style="thin">
        <color indexed="64"/>
      </bottom>
      <diagonal/>
    </border>
    <border>
      <left style="thin">
        <color theme="0"/>
      </left>
      <right style="thin">
        <color indexed="64"/>
      </right>
      <top style="thin">
        <color indexed="64"/>
      </top>
      <bottom/>
      <diagonal/>
    </border>
    <border>
      <left style="thin">
        <color rgb="FF005F84"/>
      </left>
      <right style="thin">
        <color indexed="64"/>
      </right>
      <top style="thin">
        <color rgb="FF005F84"/>
      </top>
      <bottom style="medium">
        <color rgb="FF005F84"/>
      </bottom>
      <diagonal/>
    </border>
    <border>
      <left style="thin">
        <color indexed="64"/>
      </left>
      <right/>
      <top style="thin">
        <color indexed="64"/>
      </top>
      <bottom style="medium">
        <color rgb="FF005F84"/>
      </bottom>
      <diagonal/>
    </border>
    <border>
      <left style="medium">
        <color rgb="FF005F84"/>
      </left>
      <right style="thin">
        <color indexed="64"/>
      </right>
      <top style="thin">
        <color indexed="64"/>
      </top>
      <bottom style="medium">
        <color rgb="FF005F84"/>
      </bottom>
      <diagonal/>
    </border>
    <border>
      <left style="thin">
        <color indexed="64"/>
      </left>
      <right style="medium">
        <color rgb="FF005F84"/>
      </right>
      <top style="thin">
        <color indexed="64"/>
      </top>
      <bottom style="thin">
        <color indexed="64"/>
      </bottom>
      <diagonal/>
    </border>
    <border>
      <left style="medium">
        <color rgb="FF005F84"/>
      </left>
      <right style="thin">
        <color indexed="64"/>
      </right>
      <top style="thin">
        <color indexed="64"/>
      </top>
      <bottom style="thin">
        <color indexed="64"/>
      </bottom>
      <diagonal/>
    </border>
    <border>
      <left style="medium">
        <color rgb="FF005F84"/>
      </left>
      <right style="thin">
        <color indexed="64"/>
      </right>
      <top/>
      <bottom style="thin">
        <color indexed="64"/>
      </bottom>
      <diagonal/>
    </border>
    <border>
      <left style="medium">
        <color rgb="FF005F84"/>
      </left>
      <right style="thin">
        <color indexed="64"/>
      </right>
      <top/>
      <bottom/>
      <diagonal/>
    </border>
    <border>
      <left style="medium">
        <color rgb="FF005F84"/>
      </left>
      <right style="thin">
        <color indexed="64"/>
      </right>
      <top style="thin">
        <color indexed="64"/>
      </top>
      <bottom/>
      <diagonal/>
    </border>
    <border>
      <left style="thin">
        <color indexed="64"/>
      </left>
      <right style="medium">
        <color rgb="FF005F84"/>
      </right>
      <top style="medium">
        <color rgb="FF005F84"/>
      </top>
      <bottom style="thin">
        <color indexed="64"/>
      </bottom>
      <diagonal/>
    </border>
    <border>
      <left style="thin">
        <color indexed="64"/>
      </left>
      <right style="thin">
        <color indexed="64"/>
      </right>
      <top style="medium">
        <color rgb="FF005F84"/>
      </top>
      <bottom style="thin">
        <color indexed="64"/>
      </bottom>
      <diagonal/>
    </border>
    <border>
      <left style="medium">
        <color rgb="FF005F84"/>
      </left>
      <right style="thin">
        <color indexed="64"/>
      </right>
      <top style="medium">
        <color rgb="FF005F84"/>
      </top>
      <bottom/>
      <diagonal/>
    </border>
    <border>
      <left style="thin">
        <color indexed="64"/>
      </left>
      <right style="medium">
        <color rgb="FF005F84"/>
      </right>
      <top style="thin">
        <color indexed="64"/>
      </top>
      <bottom/>
      <diagonal/>
    </border>
    <border>
      <left style="thin">
        <color indexed="64"/>
      </left>
      <right style="medium">
        <color rgb="FF005F84"/>
      </right>
      <top style="thin">
        <color rgb="FF005F84"/>
      </top>
      <bottom style="medium">
        <color rgb="FF005F84"/>
      </bottom>
      <diagonal/>
    </border>
    <border>
      <left style="medium">
        <color indexed="64"/>
      </left>
      <right style="thin">
        <color indexed="64"/>
      </right>
      <top style="thick">
        <color rgb="FF005F84"/>
      </top>
      <bottom style="thin">
        <color indexed="64"/>
      </bottom>
      <diagonal/>
    </border>
    <border>
      <left style="medium">
        <color indexed="64"/>
      </left>
      <right style="thin">
        <color indexed="64"/>
      </right>
      <top style="thin">
        <color indexed="64"/>
      </top>
      <bottom style="thick">
        <color rgb="FF005F84"/>
      </bottom>
      <diagonal/>
    </border>
    <border>
      <left style="medium">
        <color indexed="64"/>
      </left>
      <right/>
      <top style="thin">
        <color indexed="64"/>
      </top>
      <bottom/>
      <diagonal/>
    </border>
    <border>
      <left style="thin">
        <color rgb="FF005F84"/>
      </left>
      <right style="thin">
        <color indexed="64"/>
      </right>
      <top style="thin">
        <color rgb="FF005F84"/>
      </top>
      <bottom style="thin">
        <color indexed="64"/>
      </bottom>
      <diagonal/>
    </border>
    <border>
      <left style="thin">
        <color indexed="64"/>
      </left>
      <right style="thin">
        <color indexed="64"/>
      </right>
      <top style="thin">
        <color rgb="FF005F84"/>
      </top>
      <bottom style="thin">
        <color indexed="64"/>
      </bottom>
      <diagonal/>
    </border>
    <border>
      <left style="thin">
        <color indexed="64"/>
      </left>
      <right style="thin">
        <color rgb="FF005F84"/>
      </right>
      <top style="thin">
        <color rgb="FF005F84"/>
      </top>
      <bottom style="thin">
        <color indexed="64"/>
      </bottom>
      <diagonal/>
    </border>
    <border>
      <left style="thin">
        <color rgb="FF005F84"/>
      </left>
      <right style="thin">
        <color indexed="64"/>
      </right>
      <top style="thin">
        <color indexed="64"/>
      </top>
      <bottom style="thin">
        <color indexed="64"/>
      </bottom>
      <diagonal/>
    </border>
    <border>
      <left style="thin">
        <color indexed="64"/>
      </left>
      <right style="thin">
        <color rgb="FF005F84"/>
      </right>
      <top style="thin">
        <color indexed="64"/>
      </top>
      <bottom style="thin">
        <color indexed="64"/>
      </bottom>
      <diagonal/>
    </border>
    <border>
      <left style="thin">
        <color rgb="FF005F84"/>
      </left>
      <right style="thin">
        <color indexed="64"/>
      </right>
      <top style="thin">
        <color indexed="64"/>
      </top>
      <bottom style="thin">
        <color rgb="FF005F84"/>
      </bottom>
      <diagonal/>
    </border>
    <border>
      <left style="thin">
        <color indexed="64"/>
      </left>
      <right style="thin">
        <color indexed="64"/>
      </right>
      <top style="thin">
        <color indexed="64"/>
      </top>
      <bottom style="thin">
        <color rgb="FF005F84"/>
      </bottom>
      <diagonal/>
    </border>
    <border>
      <left style="thin">
        <color indexed="64"/>
      </left>
      <right style="thin">
        <color rgb="FF005F84"/>
      </right>
      <top style="thin">
        <color indexed="64"/>
      </top>
      <bottom style="thin">
        <color rgb="FF005F8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rgb="FF000000"/>
      </right>
      <top/>
      <bottom style="thin">
        <color rgb="FF000000"/>
      </bottom>
      <diagonal/>
    </border>
    <border>
      <left style="medium">
        <color indexed="64"/>
      </left>
      <right style="medium">
        <color indexed="64"/>
      </right>
      <top/>
      <bottom style="thin">
        <color rgb="FF000000"/>
      </bottom>
      <diagonal/>
    </border>
    <border>
      <left style="thin">
        <color rgb="FF000000"/>
      </left>
      <right style="medium">
        <color rgb="FF000000"/>
      </right>
      <top style="medium">
        <color indexed="64"/>
      </top>
      <bottom style="thin">
        <color rgb="FF000000"/>
      </bottom>
      <diagonal/>
    </border>
    <border>
      <left style="thin">
        <color rgb="FF000000"/>
      </left>
      <right style="medium">
        <color indexed="64"/>
      </right>
      <top style="thin">
        <color rgb="FF000000"/>
      </top>
      <bottom style="medium">
        <color indexed="64"/>
      </bottom>
      <diagonal/>
    </border>
    <border>
      <left style="thin">
        <color indexed="64"/>
      </left>
      <right/>
      <top style="thin">
        <color indexed="64"/>
      </top>
      <bottom style="thin">
        <color rgb="FF005F84"/>
      </bottom>
      <diagonal/>
    </border>
    <border>
      <left/>
      <right/>
      <top style="thin">
        <color indexed="64"/>
      </top>
      <bottom style="thin">
        <color rgb="FF005F84"/>
      </bottom>
      <diagonal/>
    </border>
    <border>
      <left/>
      <right style="thin">
        <color indexed="64"/>
      </right>
      <top style="thin">
        <color indexed="64"/>
      </top>
      <bottom style="thin">
        <color rgb="FF005F84"/>
      </bottom>
      <diagonal/>
    </border>
    <border>
      <left style="thin">
        <color indexed="64"/>
      </left>
      <right/>
      <top style="thin">
        <color rgb="FF005F84"/>
      </top>
      <bottom/>
      <diagonal/>
    </border>
    <border>
      <left/>
      <right style="thin">
        <color indexed="64"/>
      </right>
      <top style="thin">
        <color rgb="FF005F84"/>
      </top>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s>
  <cellStyleXfs count="136">
    <xf numFmtId="0" fontId="0" fillId="0" borderId="0"/>
    <xf numFmtId="0" fontId="12"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2"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2"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2"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2"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2"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2"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2"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2"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2"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2"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2"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4" fillId="14" borderId="0" applyNumberFormat="0" applyBorder="0" applyAlignment="0" applyProtection="0"/>
    <xf numFmtId="0" fontId="15" fillId="14" borderId="0" applyNumberFormat="0" applyBorder="0" applyAlignment="0" applyProtection="0"/>
    <xf numFmtId="0" fontId="14" fillId="15" borderId="0" applyNumberFormat="0" applyBorder="0" applyAlignment="0" applyProtection="0"/>
    <xf numFmtId="0" fontId="15" fillId="15" borderId="0" applyNumberFormat="0" applyBorder="0" applyAlignment="0" applyProtection="0"/>
    <xf numFmtId="0" fontId="14" fillId="16" borderId="0" applyNumberFormat="0" applyBorder="0" applyAlignment="0" applyProtection="0"/>
    <xf numFmtId="0" fontId="15" fillId="16" borderId="0" applyNumberFormat="0" applyBorder="0" applyAlignment="0" applyProtection="0"/>
    <xf numFmtId="0" fontId="14" fillId="17" borderId="0" applyNumberFormat="0" applyBorder="0" applyAlignment="0" applyProtection="0"/>
    <xf numFmtId="0" fontId="15" fillId="17" borderId="0" applyNumberFormat="0" applyBorder="0" applyAlignment="0" applyProtection="0"/>
    <xf numFmtId="0" fontId="14" fillId="18" borderId="0" applyNumberFormat="0" applyBorder="0" applyAlignment="0" applyProtection="0"/>
    <xf numFmtId="0" fontId="15" fillId="18" borderId="0" applyNumberFormat="0" applyBorder="0" applyAlignment="0" applyProtection="0"/>
    <xf numFmtId="0" fontId="14" fillId="19" borderId="0" applyNumberFormat="0" applyBorder="0" applyAlignment="0" applyProtection="0"/>
    <xf numFmtId="0" fontId="15" fillId="19" borderId="0" applyNumberFormat="0" applyBorder="0" applyAlignment="0" applyProtection="0"/>
    <xf numFmtId="0" fontId="14" fillId="20" borderId="0" applyNumberFormat="0" applyBorder="0" applyAlignment="0" applyProtection="0"/>
    <xf numFmtId="0" fontId="15" fillId="20" borderId="0" applyNumberFormat="0" applyBorder="0" applyAlignment="0" applyProtection="0"/>
    <xf numFmtId="0" fontId="14" fillId="21" borderId="0" applyNumberFormat="0" applyBorder="0" applyAlignment="0" applyProtection="0"/>
    <xf numFmtId="0" fontId="15" fillId="21" borderId="0" applyNumberFormat="0" applyBorder="0" applyAlignment="0" applyProtection="0"/>
    <xf numFmtId="0" fontId="14" fillId="22" borderId="0" applyNumberFormat="0" applyBorder="0" applyAlignment="0" applyProtection="0"/>
    <xf numFmtId="0" fontId="15" fillId="22" borderId="0" applyNumberFormat="0" applyBorder="0" applyAlignment="0" applyProtection="0"/>
    <xf numFmtId="0" fontId="14" fillId="23" borderId="0" applyNumberFormat="0" applyBorder="0" applyAlignment="0" applyProtection="0"/>
    <xf numFmtId="0" fontId="15" fillId="23" borderId="0" applyNumberFormat="0" applyBorder="0" applyAlignment="0" applyProtection="0"/>
    <xf numFmtId="0" fontId="14" fillId="24" borderId="0" applyNumberFormat="0" applyBorder="0" applyAlignment="0" applyProtection="0"/>
    <xf numFmtId="0" fontId="15" fillId="24" borderId="0" applyNumberFormat="0" applyBorder="0" applyAlignment="0" applyProtection="0"/>
    <xf numFmtId="0" fontId="14" fillId="25" borderId="0" applyNumberFormat="0" applyBorder="0" applyAlignment="0" applyProtection="0"/>
    <xf numFmtId="0" fontId="15" fillId="25" borderId="0" applyNumberFormat="0" applyBorder="0" applyAlignment="0" applyProtection="0"/>
    <xf numFmtId="0" fontId="16" fillId="26" borderId="0" applyNumberFormat="0" applyBorder="0" applyAlignment="0" applyProtection="0"/>
    <xf numFmtId="0" fontId="17" fillId="26" borderId="0" applyNumberFormat="0" applyBorder="0" applyAlignment="0" applyProtection="0"/>
    <xf numFmtId="0" fontId="18" fillId="27" borderId="16" applyNumberFormat="0" applyAlignment="0" applyProtection="0"/>
    <xf numFmtId="0" fontId="19" fillId="27" borderId="16" applyNumberFormat="0" applyAlignment="0" applyProtection="0"/>
    <xf numFmtId="0" fontId="20" fillId="28" borderId="17" applyNumberFormat="0" applyAlignment="0" applyProtection="0"/>
    <xf numFmtId="0" fontId="21" fillId="28" borderId="17" applyNumberFormat="0" applyAlignment="0" applyProtection="0"/>
    <xf numFmtId="43" fontId="1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29" borderId="0" applyNumberFormat="0" applyBorder="0" applyAlignment="0" applyProtection="0"/>
    <xf numFmtId="0" fontId="25" fillId="29" borderId="0" applyNumberFormat="0" applyBorder="0" applyAlignment="0" applyProtection="0"/>
    <xf numFmtId="0" fontId="26" fillId="0" borderId="18" applyNumberFormat="0" applyFill="0" applyAlignment="0" applyProtection="0"/>
    <xf numFmtId="0" fontId="27" fillId="0" borderId="18" applyNumberFormat="0" applyFill="0" applyAlignment="0" applyProtection="0"/>
    <xf numFmtId="0" fontId="28" fillId="0" borderId="19" applyNumberFormat="0" applyFill="0" applyAlignment="0" applyProtection="0"/>
    <xf numFmtId="0" fontId="29" fillId="0" borderId="19" applyNumberFormat="0" applyFill="0" applyAlignment="0" applyProtection="0"/>
    <xf numFmtId="0" fontId="30" fillId="0" borderId="20" applyNumberFormat="0" applyFill="0" applyAlignment="0" applyProtection="0"/>
    <xf numFmtId="0" fontId="31" fillId="0" borderId="20" applyNumberFormat="0" applyFill="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4" fillId="30" borderId="16" applyNumberFormat="0" applyAlignment="0" applyProtection="0"/>
    <xf numFmtId="0" fontId="35" fillId="30" borderId="16" applyNumberFormat="0" applyAlignment="0" applyProtection="0"/>
    <xf numFmtId="0" fontId="36" fillId="0" borderId="21" applyNumberFormat="0" applyFill="0" applyAlignment="0" applyProtection="0"/>
    <xf numFmtId="0" fontId="37" fillId="0" borderId="21" applyNumberFormat="0" applyFill="0" applyAlignment="0" applyProtection="0"/>
    <xf numFmtId="0" fontId="38" fillId="31" borderId="0" applyNumberFormat="0" applyBorder="0" applyAlignment="0" applyProtection="0"/>
    <xf numFmtId="0" fontId="39" fillId="31" borderId="0" applyNumberFormat="0" applyBorder="0" applyAlignment="0" applyProtection="0"/>
    <xf numFmtId="0" fontId="8" fillId="0" borderId="0"/>
    <xf numFmtId="0" fontId="3" fillId="0" borderId="0"/>
    <xf numFmtId="0" fontId="3" fillId="0" borderId="0"/>
    <xf numFmtId="0" fontId="3" fillId="0" borderId="0"/>
    <xf numFmtId="0" fontId="8" fillId="0" borderId="0"/>
    <xf numFmtId="0" fontId="40" fillId="0" borderId="0"/>
    <xf numFmtId="0" fontId="3" fillId="0" borderId="0"/>
    <xf numFmtId="0" fontId="40" fillId="0" borderId="0"/>
    <xf numFmtId="0" fontId="3" fillId="0" borderId="0"/>
    <xf numFmtId="0" fontId="8" fillId="0" borderId="0"/>
    <xf numFmtId="0" fontId="3" fillId="0" borderId="0"/>
    <xf numFmtId="0" fontId="12" fillId="0" borderId="0"/>
    <xf numFmtId="0" fontId="5" fillId="0" borderId="0"/>
    <xf numFmtId="0" fontId="12" fillId="0" borderId="0"/>
    <xf numFmtId="0" fontId="8" fillId="0" borderId="0"/>
    <xf numFmtId="0" fontId="2" fillId="0" borderId="0"/>
    <xf numFmtId="0" fontId="12" fillId="0" borderId="0"/>
    <xf numFmtId="0" fontId="2" fillId="0" borderId="0"/>
    <xf numFmtId="0" fontId="8" fillId="0" borderId="0"/>
    <xf numFmtId="0" fontId="1" fillId="0" borderId="0"/>
    <xf numFmtId="0" fontId="3" fillId="0" borderId="0"/>
    <xf numFmtId="0" fontId="11" fillId="0" borderId="0"/>
    <xf numFmtId="0" fontId="12" fillId="0" borderId="0"/>
    <xf numFmtId="0" fontId="41" fillId="0" borderId="0"/>
    <xf numFmtId="0" fontId="8" fillId="0" borderId="0"/>
    <xf numFmtId="0" fontId="8" fillId="0" borderId="0"/>
    <xf numFmtId="0" fontId="8" fillId="0" borderId="0"/>
    <xf numFmtId="0" fontId="13" fillId="0" borderId="0"/>
    <xf numFmtId="0" fontId="13" fillId="0" borderId="0"/>
    <xf numFmtId="0" fontId="12" fillId="32" borderId="22" applyNumberFormat="0" applyFont="0" applyAlignment="0" applyProtection="0"/>
    <xf numFmtId="0" fontId="13" fillId="32" borderId="22" applyNumberFormat="0" applyFont="0" applyAlignment="0" applyProtection="0"/>
    <xf numFmtId="0" fontId="13" fillId="32" borderId="22" applyNumberFormat="0" applyFont="0" applyAlignment="0" applyProtection="0"/>
    <xf numFmtId="0" fontId="42" fillId="27" borderId="23" applyNumberFormat="0" applyAlignment="0" applyProtection="0"/>
    <xf numFmtId="0" fontId="43" fillId="27" borderId="23" applyNumberFormat="0" applyAlignment="0" applyProtection="0"/>
    <xf numFmtId="9" fontId="40" fillId="0" borderId="0" applyFont="0" applyFill="0" applyBorder="0" applyAlignment="0" applyProtection="0"/>
    <xf numFmtId="0" fontId="44" fillId="0" borderId="0" applyNumberFormat="0" applyFill="0" applyBorder="0" applyAlignment="0" applyProtection="0"/>
    <xf numFmtId="0" fontId="45" fillId="0" borderId="24" applyNumberFormat="0" applyFill="0" applyAlignment="0" applyProtection="0"/>
    <xf numFmtId="0" fontId="46" fillId="0" borderId="24" applyNumberFormat="0" applyFill="0" applyAlignment="0" applyProtection="0"/>
    <xf numFmtId="0" fontId="47" fillId="0" borderId="0" applyNumberFormat="0" applyFill="0" applyBorder="0" applyAlignment="0" applyProtection="0"/>
    <xf numFmtId="0" fontId="48" fillId="0" borderId="0" applyNumberFormat="0" applyFill="0" applyBorder="0" applyAlignment="0" applyProtection="0"/>
    <xf numFmtId="9" fontId="12" fillId="0" borderId="0" applyFont="0" applyFill="0" applyBorder="0" applyAlignment="0" applyProtection="0"/>
    <xf numFmtId="43" fontId="3" fillId="0" borderId="0" applyFont="0" applyFill="0" applyBorder="0" applyAlignment="0" applyProtection="0"/>
    <xf numFmtId="0" fontId="1" fillId="0" borderId="0"/>
    <xf numFmtId="44" fontId="12" fillId="0" borderId="0" applyFont="0" applyFill="0" applyBorder="0" applyAlignment="0" applyProtection="0"/>
  </cellStyleXfs>
  <cellXfs count="802">
    <xf numFmtId="0" fontId="0" fillId="0" borderId="0" xfId="0"/>
    <xf numFmtId="0" fontId="49" fillId="0" borderId="0" xfId="0" applyFont="1"/>
    <xf numFmtId="0" fontId="50" fillId="0" borderId="0" xfId="0" applyFont="1"/>
    <xf numFmtId="0" fontId="52" fillId="0" borderId="0" xfId="0" applyFont="1"/>
    <xf numFmtId="0" fontId="9" fillId="0" borderId="0" xfId="92" applyFont="1" applyBorder="1" applyAlignment="1">
      <alignment horizontal="center" vertical="center" wrapText="1"/>
    </xf>
    <xf numFmtId="0" fontId="50" fillId="0" borderId="0" xfId="0" applyFont="1" applyAlignment="1"/>
    <xf numFmtId="0" fontId="53" fillId="0" borderId="0" xfId="0" applyFont="1" applyFill="1" applyBorder="1" applyAlignment="1">
      <alignment vertical="center"/>
    </xf>
    <xf numFmtId="3" fontId="4" fillId="0" borderId="2" xfId="92" applyNumberFormat="1" applyFont="1" applyBorder="1"/>
    <xf numFmtId="0" fontId="0" fillId="0" borderId="0" xfId="0" applyFill="1"/>
    <xf numFmtId="0" fontId="52" fillId="0" borderId="0" xfId="0" applyFont="1"/>
    <xf numFmtId="0" fontId="51" fillId="0" borderId="0" xfId="0" applyFont="1" applyAlignment="1">
      <alignment vertical="center"/>
    </xf>
    <xf numFmtId="0" fontId="54" fillId="0" borderId="0" xfId="82" applyFont="1" applyAlignment="1" applyProtection="1"/>
    <xf numFmtId="0" fontId="51" fillId="0" borderId="0" xfId="0" applyFont="1" applyAlignment="1"/>
    <xf numFmtId="0" fontId="55" fillId="0" borderId="0" xfId="0" applyFont="1" applyFill="1" applyBorder="1" applyAlignment="1"/>
    <xf numFmtId="0" fontId="4" fillId="0" borderId="0" xfId="112" applyFont="1" applyAlignment="1">
      <alignment wrapText="1"/>
    </xf>
    <xf numFmtId="0" fontId="4" fillId="0" borderId="4" xfId="112" applyFont="1" applyBorder="1"/>
    <xf numFmtId="0" fontId="4" fillId="0" borderId="5" xfId="112" applyFont="1" applyBorder="1"/>
    <xf numFmtId="3" fontId="4" fillId="0" borderId="1" xfId="112" applyNumberFormat="1" applyFont="1" applyBorder="1"/>
    <xf numFmtId="0" fontId="56" fillId="0" borderId="1" xfId="0" applyFont="1" applyBorder="1" applyAlignment="1">
      <alignment horizontal="center" vertical="top" wrapText="1"/>
    </xf>
    <xf numFmtId="0" fontId="7" fillId="0" borderId="8" xfId="105" applyFont="1" applyBorder="1" applyAlignment="1">
      <alignment horizontal="center" vertical="center" wrapText="1"/>
    </xf>
    <xf numFmtId="0" fontId="57" fillId="0" borderId="0" xfId="0" applyFont="1"/>
    <xf numFmtId="0" fontId="0" fillId="0" borderId="0" xfId="0"/>
    <xf numFmtId="0" fontId="51" fillId="0" borderId="0" xfId="0" applyFont="1"/>
    <xf numFmtId="0" fontId="4" fillId="0" borderId="6" xfId="112" applyFont="1" applyBorder="1" applyAlignment="1">
      <alignment horizontal="center" wrapText="1"/>
    </xf>
    <xf numFmtId="0" fontId="4" fillId="0" borderId="3" xfId="112" applyFont="1" applyFill="1" applyBorder="1" applyAlignment="1">
      <alignment horizontal="center" vertical="center"/>
    </xf>
    <xf numFmtId="165" fontId="4" fillId="0" borderId="11" xfId="67" applyNumberFormat="1" applyFont="1" applyFill="1" applyBorder="1" applyAlignment="1">
      <alignment horizontal="left"/>
    </xf>
    <xf numFmtId="165" fontId="4" fillId="0" borderId="15" xfId="67" applyNumberFormat="1" applyFont="1" applyFill="1" applyBorder="1" applyAlignment="1">
      <alignment horizontal="center"/>
    </xf>
    <xf numFmtId="165" fontId="4" fillId="0" borderId="10" xfId="67" applyNumberFormat="1" applyFont="1" applyFill="1" applyBorder="1" applyAlignment="1">
      <alignment horizontal="center"/>
    </xf>
    <xf numFmtId="0" fontId="4" fillId="0" borderId="4" xfId="112" applyFont="1" applyFill="1" applyBorder="1" applyAlignment="1">
      <alignment horizontal="center" vertical="center"/>
    </xf>
    <xf numFmtId="0" fontId="4" fillId="0" borderId="1" xfId="0" applyFont="1" applyBorder="1"/>
    <xf numFmtId="165" fontId="4" fillId="0" borderId="1" xfId="67" applyNumberFormat="1" applyFont="1" applyBorder="1"/>
    <xf numFmtId="0" fontId="7" fillId="0" borderId="1" xfId="0" applyFont="1" applyBorder="1"/>
    <xf numFmtId="165" fontId="7" fillId="0" borderId="1" xfId="67" applyNumberFormat="1" applyFont="1" applyBorder="1"/>
    <xf numFmtId="0" fontId="7" fillId="0" borderId="9" xfId="0" applyFont="1" applyBorder="1" applyAlignment="1">
      <alignment horizontal="center" vertical="center"/>
    </xf>
    <xf numFmtId="3" fontId="4" fillId="0" borderId="2" xfId="0" applyNumberFormat="1" applyFont="1" applyBorder="1"/>
    <xf numFmtId="0" fontId="4" fillId="0" borderId="9" xfId="0" applyFont="1" applyBorder="1"/>
    <xf numFmtId="0" fontId="4" fillId="0" borderId="9" xfId="92" applyFont="1" applyBorder="1"/>
    <xf numFmtId="0" fontId="7" fillId="0" borderId="13" xfId="92" applyFont="1" applyBorder="1"/>
    <xf numFmtId="3" fontId="7" fillId="0" borderId="12" xfId="92" applyNumberFormat="1" applyFont="1" applyBorder="1"/>
    <xf numFmtId="0" fontId="4" fillId="0" borderId="9" xfId="105" applyFont="1" applyFill="1" applyBorder="1" applyAlignment="1"/>
    <xf numFmtId="0" fontId="52" fillId="0" borderId="9" xfId="105" applyFont="1" applyBorder="1"/>
    <xf numFmtId="0" fontId="7" fillId="0" borderId="13" xfId="105" applyFont="1" applyBorder="1"/>
    <xf numFmtId="3" fontId="7" fillId="0" borderId="14" xfId="105" applyNumberFormat="1" applyFont="1" applyBorder="1"/>
    <xf numFmtId="3" fontId="7" fillId="0" borderId="12" xfId="105" applyNumberFormat="1" applyFont="1" applyBorder="1"/>
    <xf numFmtId="0" fontId="7" fillId="33" borderId="25" xfId="0" applyFont="1" applyFill="1" applyBorder="1" applyAlignment="1">
      <alignment horizontal="center" wrapText="1"/>
    </xf>
    <xf numFmtId="0" fontId="4" fillId="0" borderId="0" xfId="0" applyFont="1"/>
    <xf numFmtId="165" fontId="0" fillId="0" borderId="0" xfId="67" applyNumberFormat="1" applyFont="1"/>
    <xf numFmtId="0" fontId="0" fillId="0" borderId="0" xfId="67" applyNumberFormat="1" applyFont="1"/>
    <xf numFmtId="164" fontId="52" fillId="0" borderId="0" xfId="132" applyNumberFormat="1" applyFont="1" applyBorder="1" applyAlignment="1">
      <alignment vertical="top" wrapText="1"/>
    </xf>
    <xf numFmtId="0" fontId="7" fillId="33" borderId="3" xfId="0" applyFont="1" applyFill="1" applyBorder="1" applyAlignment="1">
      <alignment horizontal="center" wrapText="1"/>
    </xf>
    <xf numFmtId="0" fontId="51" fillId="0" borderId="0" xfId="0" applyFont="1" applyBorder="1" applyAlignment="1"/>
    <xf numFmtId="0" fontId="7" fillId="33" borderId="0" xfId="0" applyFont="1" applyFill="1" applyBorder="1" applyAlignment="1">
      <alignment horizontal="center" wrapText="1"/>
    </xf>
    <xf numFmtId="0" fontId="7" fillId="33" borderId="25" xfId="0" applyFont="1" applyFill="1" applyBorder="1" applyAlignment="1">
      <alignment wrapText="1"/>
    </xf>
    <xf numFmtId="0" fontId="7" fillId="33" borderId="1" xfId="0" applyFont="1" applyFill="1" applyBorder="1" applyAlignment="1">
      <alignment wrapText="1"/>
    </xf>
    <xf numFmtId="0" fontId="52" fillId="0" borderId="1" xfId="0" applyFont="1" applyBorder="1" applyAlignment="1">
      <alignment vertical="top" wrapText="1"/>
    </xf>
    <xf numFmtId="3" fontId="52" fillId="0" borderId="1" xfId="0" applyNumberFormat="1" applyFont="1" applyBorder="1" applyAlignment="1">
      <alignment vertical="top" wrapText="1"/>
    </xf>
    <xf numFmtId="9" fontId="52" fillId="0" borderId="1" xfId="0" applyNumberFormat="1" applyFont="1" applyBorder="1" applyAlignment="1">
      <alignment vertical="top" wrapText="1"/>
    </xf>
    <xf numFmtId="3" fontId="4" fillId="0" borderId="0" xfId="112" applyNumberFormat="1" applyFont="1" applyAlignment="1">
      <alignment wrapText="1"/>
    </xf>
    <xf numFmtId="0" fontId="7" fillId="0" borderId="0" xfId="112" applyFont="1" applyAlignment="1">
      <alignment wrapText="1"/>
    </xf>
    <xf numFmtId="0" fontId="7" fillId="33" borderId="27" xfId="0" applyFont="1" applyFill="1" applyBorder="1" applyAlignment="1">
      <alignment horizontal="center" wrapText="1"/>
    </xf>
    <xf numFmtId="0" fontId="4" fillId="0" borderId="9" xfId="0" applyFont="1" applyFill="1" applyBorder="1"/>
    <xf numFmtId="3" fontId="7" fillId="0" borderId="6" xfId="105" applyNumberFormat="1" applyFont="1" applyFill="1" applyBorder="1" applyAlignment="1">
      <alignment horizontal="right" vertical="center" wrapText="1"/>
    </xf>
    <xf numFmtId="0" fontId="4" fillId="0" borderId="0" xfId="0" applyFont="1" applyFill="1"/>
    <xf numFmtId="0" fontId="7" fillId="33" borderId="26" xfId="0" applyFont="1" applyFill="1" applyBorder="1" applyAlignment="1">
      <alignment wrapText="1"/>
    </xf>
    <xf numFmtId="0" fontId="0" fillId="0" borderId="0" xfId="0" applyFill="1" applyBorder="1" applyAlignment="1">
      <alignment horizontal="left" vertical="top" wrapText="1"/>
    </xf>
    <xf numFmtId="0" fontId="0" fillId="0" borderId="0" xfId="0" applyFill="1" applyBorder="1" applyAlignment="1">
      <alignment vertical="top" wrapText="1"/>
    </xf>
    <xf numFmtId="0" fontId="50" fillId="0" borderId="0" xfId="0" applyFont="1" applyBorder="1" applyAlignment="1"/>
    <xf numFmtId="0" fontId="4" fillId="0" borderId="0" xfId="0" applyFont="1" applyFill="1" applyBorder="1" applyAlignment="1">
      <alignment vertical="center" wrapText="1"/>
    </xf>
    <xf numFmtId="0" fontId="10" fillId="0" borderId="0" xfId="0" applyFont="1" applyBorder="1" applyAlignment="1">
      <alignment horizontal="center"/>
    </xf>
    <xf numFmtId="0" fontId="10" fillId="0" borderId="1" xfId="0" applyFont="1" applyBorder="1" applyAlignment="1">
      <alignment horizontal="center" wrapText="1"/>
    </xf>
    <xf numFmtId="0" fontId="10" fillId="0" borderId="1" xfId="0" applyFont="1" applyBorder="1" applyAlignment="1">
      <alignment horizontal="center"/>
    </xf>
    <xf numFmtId="0" fontId="10" fillId="0" borderId="1" xfId="0" applyFont="1" applyFill="1" applyBorder="1" applyAlignment="1">
      <alignment horizontal="center"/>
    </xf>
    <xf numFmtId="0" fontId="10" fillId="0" borderId="0" xfId="0" applyFont="1" applyFill="1" applyBorder="1" applyAlignment="1">
      <alignment horizontal="center"/>
    </xf>
    <xf numFmtId="0" fontId="51" fillId="0" borderId="0" xfId="0" applyFont="1" applyAlignment="1">
      <alignment horizontal="left"/>
    </xf>
    <xf numFmtId="3" fontId="7" fillId="0" borderId="7" xfId="105" applyNumberFormat="1" applyFont="1" applyBorder="1" applyAlignment="1">
      <alignment horizontal="center" vertical="center" wrapText="1"/>
    </xf>
    <xf numFmtId="0" fontId="52" fillId="0" borderId="10" xfId="0" applyFont="1" applyBorder="1" applyAlignment="1">
      <alignment vertical="top" wrapText="1"/>
    </xf>
    <xf numFmtId="0" fontId="7" fillId="0" borderId="51" xfId="100" applyNumberFormat="1" applyFont="1" applyBorder="1" applyAlignment="1">
      <alignment horizontal="center" wrapText="1"/>
    </xf>
    <xf numFmtId="0" fontId="7" fillId="0" borderId="52" xfId="100" applyNumberFormat="1" applyFont="1" applyBorder="1" applyAlignment="1">
      <alignment horizontal="center" wrapText="1"/>
    </xf>
    <xf numFmtId="0" fontId="49" fillId="0" borderId="0" xfId="0" applyFont="1" applyFill="1"/>
    <xf numFmtId="0" fontId="49" fillId="0" borderId="0" xfId="0" applyFont="1" applyBorder="1"/>
    <xf numFmtId="0" fontId="55" fillId="0" borderId="0" xfId="0" applyFont="1" applyFill="1" applyBorder="1" applyAlignment="1">
      <alignment vertical="center"/>
    </xf>
    <xf numFmtId="0" fontId="52" fillId="0" borderId="0" xfId="0" applyFont="1" applyBorder="1"/>
    <xf numFmtId="10" fontId="52" fillId="0" borderId="0" xfId="132" applyNumberFormat="1" applyFont="1"/>
    <xf numFmtId="3" fontId="52" fillId="0" borderId="1" xfId="0" applyNumberFormat="1" applyFont="1" applyBorder="1" applyAlignment="1">
      <alignment horizontal="left"/>
    </xf>
    <xf numFmtId="3" fontId="52" fillId="0" borderId="5" xfId="0" applyNumberFormat="1" applyFont="1" applyBorder="1"/>
    <xf numFmtId="3" fontId="52" fillId="0" borderId="1" xfId="0" applyNumberFormat="1" applyFont="1" applyBorder="1"/>
    <xf numFmtId="164" fontId="52" fillId="0" borderId="1" xfId="0" applyNumberFormat="1" applyFont="1" applyFill="1" applyBorder="1"/>
    <xf numFmtId="3" fontId="52" fillId="0" borderId="3" xfId="0" applyNumberFormat="1" applyFont="1" applyBorder="1" applyAlignment="1">
      <alignment horizontal="left"/>
    </xf>
    <xf numFmtId="164" fontId="52" fillId="0" borderId="3" xfId="0" applyNumberFormat="1" applyFont="1" applyFill="1" applyBorder="1"/>
    <xf numFmtId="0" fontId="52" fillId="37" borderId="1" xfId="0" applyFont="1" applyFill="1" applyBorder="1"/>
    <xf numFmtId="3" fontId="52" fillId="37" borderId="1" xfId="0" applyNumberFormat="1" applyFont="1" applyFill="1" applyBorder="1"/>
    <xf numFmtId="164" fontId="52" fillId="37" borderId="1" xfId="0" applyNumberFormat="1" applyFont="1" applyFill="1" applyBorder="1"/>
    <xf numFmtId="3" fontId="52" fillId="37" borderId="1" xfId="0" applyNumberFormat="1" applyFont="1" applyFill="1" applyBorder="1" applyAlignment="1">
      <alignment horizontal="left"/>
    </xf>
    <xf numFmtId="3" fontId="52" fillId="37" borderId="0" xfId="0" applyNumberFormat="1" applyFont="1" applyFill="1" applyBorder="1" applyAlignment="1">
      <alignment horizontal="left"/>
    </xf>
    <xf numFmtId="3" fontId="52" fillId="37" borderId="3" xfId="0" applyNumberFormat="1" applyFont="1" applyFill="1" applyBorder="1"/>
    <xf numFmtId="165" fontId="49" fillId="0" borderId="0" xfId="67" applyNumberFormat="1" applyFont="1" applyBorder="1"/>
    <xf numFmtId="165" fontId="49" fillId="0" borderId="0" xfId="0" applyNumberFormat="1" applyFont="1"/>
    <xf numFmtId="165" fontId="49" fillId="0" borderId="0" xfId="0" applyNumberFormat="1" applyFont="1" applyFill="1" applyBorder="1"/>
    <xf numFmtId="165" fontId="49" fillId="0" borderId="0" xfId="0" applyNumberFormat="1" applyFont="1" applyBorder="1"/>
    <xf numFmtId="0" fontId="49" fillId="0" borderId="0" xfId="0" applyFont="1" applyFill="1" applyBorder="1"/>
    <xf numFmtId="0" fontId="52" fillId="0" borderId="0" xfId="0" applyFont="1" applyBorder="1" applyAlignment="1">
      <alignment vertical="top" wrapText="1"/>
    </xf>
    <xf numFmtId="0" fontId="6" fillId="0" borderId="52" xfId="111" applyFont="1" applyFill="1" applyBorder="1" applyAlignment="1">
      <alignment vertical="center"/>
    </xf>
    <xf numFmtId="0" fontId="6" fillId="0" borderId="52" xfId="111" applyFont="1" applyBorder="1" applyAlignment="1">
      <alignment vertical="center"/>
    </xf>
    <xf numFmtId="0" fontId="6" fillId="0" borderId="54" xfId="111" applyFont="1" applyBorder="1" applyAlignment="1">
      <alignment vertical="center"/>
    </xf>
    <xf numFmtId="165" fontId="52" fillId="0" borderId="0" xfId="0" applyNumberFormat="1" applyFont="1"/>
    <xf numFmtId="165" fontId="52" fillId="0" borderId="67" xfId="67" applyNumberFormat="1" applyFont="1" applyBorder="1" applyAlignment="1">
      <alignment horizontal="right" vertical="top" wrapText="1"/>
    </xf>
    <xf numFmtId="165" fontId="52" fillId="0" borderId="57" xfId="67" applyNumberFormat="1" applyFont="1" applyBorder="1" applyAlignment="1">
      <alignment horizontal="right" vertical="top" wrapText="1"/>
    </xf>
    <xf numFmtId="165" fontId="52" fillId="0" borderId="67" xfId="67" applyNumberFormat="1" applyFont="1" applyBorder="1" applyAlignment="1">
      <alignment horizontal="right" vertical="center" wrapText="1"/>
    </xf>
    <xf numFmtId="165" fontId="52" fillId="0" borderId="57" xfId="67" applyNumberFormat="1" applyFont="1" applyBorder="1" applyAlignment="1">
      <alignment horizontal="right" vertical="center" wrapText="1"/>
    </xf>
    <xf numFmtId="164" fontId="52" fillId="0" borderId="68" xfId="132" applyNumberFormat="1" applyFont="1" applyBorder="1" applyAlignment="1">
      <alignment horizontal="right" vertical="top" wrapText="1"/>
    </xf>
    <xf numFmtId="164" fontId="52" fillId="0" borderId="56" xfId="132" applyNumberFormat="1" applyFont="1" applyBorder="1" applyAlignment="1">
      <alignment horizontal="right" vertical="top" wrapText="1"/>
    </xf>
    <xf numFmtId="165" fontId="52" fillId="0" borderId="59" xfId="67" applyNumberFormat="1" applyFont="1" applyBorder="1" applyAlignment="1">
      <alignment horizontal="right" vertical="top" wrapText="1"/>
    </xf>
    <xf numFmtId="0" fontId="52" fillId="0" borderId="1" xfId="0" applyFont="1" applyBorder="1"/>
    <xf numFmtId="0" fontId="51" fillId="0" borderId="11" xfId="67" applyNumberFormat="1" applyFont="1" applyFill="1" applyBorder="1" applyAlignment="1">
      <alignment horizontal="center"/>
    </xf>
    <xf numFmtId="3" fontId="52" fillId="0" borderId="11" xfId="67" applyNumberFormat="1" applyFont="1" applyFill="1" applyBorder="1" applyAlignment="1">
      <alignment horizontal="center"/>
    </xf>
    <xf numFmtId="3" fontId="52" fillId="37" borderId="1" xfId="67" applyNumberFormat="1" applyFont="1" applyFill="1" applyBorder="1" applyAlignment="1">
      <alignment horizontal="center"/>
    </xf>
    <xf numFmtId="0" fontId="7" fillId="0" borderId="0" xfId="0" applyFont="1" applyFill="1" applyBorder="1" applyAlignment="1">
      <alignment vertical="center"/>
    </xf>
    <xf numFmtId="0" fontId="52" fillId="0" borderId="0" xfId="0" applyFont="1" applyFill="1"/>
    <xf numFmtId="0" fontId="51" fillId="0" borderId="1" xfId="0" applyFont="1" applyBorder="1"/>
    <xf numFmtId="165" fontId="52" fillId="0" borderId="5" xfId="67" applyNumberFormat="1" applyFont="1" applyBorder="1"/>
    <xf numFmtId="165" fontId="52" fillId="0" borderId="0" xfId="67" applyNumberFormat="1" applyFont="1" applyBorder="1"/>
    <xf numFmtId="165" fontId="52" fillId="0" borderId="1" xfId="67" applyNumberFormat="1" applyFont="1" applyBorder="1"/>
    <xf numFmtId="165" fontId="52" fillId="0" borderId="1" xfId="67" applyNumberFormat="1" applyFont="1" applyBorder="1" applyAlignment="1">
      <alignment horizontal="right"/>
    </xf>
    <xf numFmtId="165" fontId="52" fillId="0" borderId="1" xfId="0" applyNumberFormat="1" applyFont="1" applyBorder="1" applyAlignment="1">
      <alignment vertical="center"/>
    </xf>
    <xf numFmtId="165" fontId="52" fillId="0" borderId="0" xfId="0" applyNumberFormat="1" applyFont="1" applyBorder="1" applyAlignment="1">
      <alignment vertical="center"/>
    </xf>
    <xf numFmtId="0" fontId="52" fillId="0" borderId="0" xfId="0" applyFont="1" applyBorder="1" applyAlignment="1">
      <alignment horizontal="right" vertical="center"/>
    </xf>
    <xf numFmtId="0" fontId="52" fillId="0" borderId="14" xfId="0" applyFont="1" applyBorder="1"/>
    <xf numFmtId="0" fontId="7" fillId="0" borderId="0" xfId="0" applyFont="1" applyFill="1" applyBorder="1" applyAlignment="1">
      <alignment vertical="center" wrapText="1"/>
    </xf>
    <xf numFmtId="0" fontId="52" fillId="0" borderId="9" xfId="0" applyFont="1" applyBorder="1"/>
    <xf numFmtId="3" fontId="52" fillId="0" borderId="0" xfId="67" applyNumberFormat="1" applyFont="1" applyBorder="1"/>
    <xf numFmtId="3" fontId="52" fillId="0" borderId="12" xfId="67" applyNumberFormat="1" applyFont="1" applyBorder="1"/>
    <xf numFmtId="0" fontId="52" fillId="0" borderId="11" xfId="0" applyFont="1" applyFill="1" applyBorder="1" applyAlignment="1">
      <alignment horizontal="right"/>
    </xf>
    <xf numFmtId="3" fontId="52" fillId="0" borderId="15" xfId="67" applyNumberFormat="1" applyFont="1" applyBorder="1"/>
    <xf numFmtId="3" fontId="52" fillId="0" borderId="1" xfId="67" applyNumberFormat="1" applyFont="1" applyBorder="1"/>
    <xf numFmtId="165" fontId="52" fillId="0" borderId="0" xfId="0" applyNumberFormat="1" applyFont="1" applyFill="1" applyBorder="1"/>
    <xf numFmtId="165" fontId="52" fillId="0" borderId="0" xfId="0" applyNumberFormat="1" applyFont="1" applyBorder="1"/>
    <xf numFmtId="0" fontId="52" fillId="0" borderId="0" xfId="0" applyFont="1" applyFill="1" applyBorder="1"/>
    <xf numFmtId="165" fontId="52" fillId="0" borderId="0" xfId="0" applyNumberFormat="1" applyFont="1" applyFill="1"/>
    <xf numFmtId="3" fontId="52" fillId="0" borderId="0" xfId="0" applyNumberFormat="1" applyFont="1" applyBorder="1"/>
    <xf numFmtId="0" fontId="52" fillId="0" borderId="9" xfId="0" applyFont="1" applyFill="1" applyBorder="1"/>
    <xf numFmtId="3" fontId="52" fillId="0" borderId="0" xfId="0" applyNumberFormat="1" applyFont="1" applyBorder="1" applyAlignment="1">
      <alignment horizontal="right"/>
    </xf>
    <xf numFmtId="3" fontId="52" fillId="0" borderId="15" xfId="0" applyNumberFormat="1" applyFont="1" applyBorder="1"/>
    <xf numFmtId="3" fontId="61" fillId="0" borderId="0" xfId="67" applyNumberFormat="1" applyFont="1" applyBorder="1"/>
    <xf numFmtId="3" fontId="61" fillId="0" borderId="4" xfId="0" applyNumberFormat="1" applyFont="1" applyBorder="1"/>
    <xf numFmtId="3" fontId="52" fillId="0" borderId="14" xfId="0" applyNumberFormat="1" applyFont="1" applyBorder="1"/>
    <xf numFmtId="0" fontId="52" fillId="0" borderId="0" xfId="0" applyFont="1" applyFill="1" applyBorder="1" applyAlignment="1">
      <alignment horizontal="right"/>
    </xf>
    <xf numFmtId="0" fontId="52" fillId="0" borderId="1" xfId="0" applyFont="1" applyBorder="1" applyAlignment="1">
      <alignment horizontal="right"/>
    </xf>
    <xf numFmtId="0" fontId="52" fillId="0" borderId="0" xfId="0" applyFont="1" applyBorder="1" applyAlignment="1">
      <alignment horizontal="right"/>
    </xf>
    <xf numFmtId="0" fontId="52" fillId="0" borderId="0" xfId="0" applyFont="1" applyFill="1" applyBorder="1" applyAlignment="1">
      <alignment horizontal="left"/>
    </xf>
    <xf numFmtId="3" fontId="52" fillId="0" borderId="0" xfId="0" applyNumberFormat="1" applyFont="1" applyFill="1" applyBorder="1"/>
    <xf numFmtId="0" fontId="52" fillId="0" borderId="0" xfId="0" applyFont="1" applyBorder="1" applyAlignment="1">
      <alignment horizontal="center"/>
    </xf>
    <xf numFmtId="0" fontId="50" fillId="0" borderId="0" xfId="0" applyFont="1" applyFill="1" applyAlignment="1">
      <alignment horizontal="left"/>
    </xf>
    <xf numFmtId="164" fontId="49" fillId="0" borderId="0" xfId="132" applyNumberFormat="1" applyFont="1" applyBorder="1"/>
    <xf numFmtId="165" fontId="49" fillId="0" borderId="0" xfId="67" applyNumberFormat="1" applyFont="1" applyFill="1" applyBorder="1"/>
    <xf numFmtId="0" fontId="51" fillId="0" borderId="0" xfId="0" applyFont="1" applyFill="1" applyBorder="1"/>
    <xf numFmtId="0" fontId="52" fillId="0" borderId="2" xfId="0" applyFont="1" applyBorder="1"/>
    <xf numFmtId="164" fontId="52" fillId="0" borderId="1" xfId="132" applyNumberFormat="1" applyFont="1" applyBorder="1"/>
    <xf numFmtId="0" fontId="52" fillId="0" borderId="0" xfId="0" applyFont="1" applyBorder="1" applyAlignment="1">
      <alignment vertical="center"/>
    </xf>
    <xf numFmtId="164" fontId="52" fillId="0" borderId="0" xfId="132" applyNumberFormat="1" applyFont="1" applyBorder="1"/>
    <xf numFmtId="0" fontId="52" fillId="0" borderId="0" xfId="0" applyFont="1" applyFill="1" applyBorder="1" applyAlignment="1">
      <alignment vertical="center"/>
    </xf>
    <xf numFmtId="165" fontId="52" fillId="0" borderId="0" xfId="67" applyNumberFormat="1" applyFont="1" applyFill="1" applyBorder="1"/>
    <xf numFmtId="165" fontId="52" fillId="0" borderId="7" xfId="67" applyNumberFormat="1" applyFont="1" applyBorder="1"/>
    <xf numFmtId="164" fontId="52" fillId="0" borderId="7" xfId="132" applyNumberFormat="1" applyFont="1" applyBorder="1"/>
    <xf numFmtId="0" fontId="52" fillId="0" borderId="15" xfId="0" applyFont="1" applyBorder="1"/>
    <xf numFmtId="0" fontId="63" fillId="0" borderId="0" xfId="0" applyFont="1" applyFill="1"/>
    <xf numFmtId="164" fontId="52" fillId="0" borderId="1" xfId="132" applyNumberFormat="1" applyFont="1" applyBorder="1" applyAlignment="1">
      <alignment vertical="top" wrapText="1"/>
    </xf>
    <xf numFmtId="165" fontId="52" fillId="0" borderId="1" xfId="67" applyNumberFormat="1" applyFont="1" applyBorder="1" applyAlignment="1">
      <alignment vertical="top" wrapText="1"/>
    </xf>
    <xf numFmtId="164" fontId="52" fillId="0" borderId="0" xfId="132" applyNumberFormat="1" applyFont="1"/>
    <xf numFmtId="0" fontId="52" fillId="0" borderId="0" xfId="0" applyFont="1" applyAlignment="1">
      <alignment horizontal="center" vertical="center"/>
    </xf>
    <xf numFmtId="0" fontId="52" fillId="0" borderId="26" xfId="0" applyFont="1" applyBorder="1" applyAlignment="1">
      <alignment vertical="top" wrapText="1"/>
    </xf>
    <xf numFmtId="0" fontId="52" fillId="0" borderId="36" xfId="0" applyFont="1" applyBorder="1" applyAlignment="1">
      <alignment vertical="top" wrapText="1"/>
    </xf>
    <xf numFmtId="0" fontId="52" fillId="0" borderId="35" xfId="0" applyFont="1" applyBorder="1" applyAlignment="1">
      <alignment vertical="top" wrapText="1"/>
    </xf>
    <xf numFmtId="0" fontId="52" fillId="0" borderId="31" xfId="0" applyFont="1" applyBorder="1" applyAlignment="1">
      <alignment vertical="top" wrapText="1"/>
    </xf>
    <xf numFmtId="0" fontId="49" fillId="0" borderId="0" xfId="0" applyFont="1" applyFill="1" applyAlignment="1">
      <alignment wrapText="1"/>
    </xf>
    <xf numFmtId="0" fontId="64" fillId="0" borderId="0" xfId="0" applyFont="1" applyFill="1" applyAlignment="1">
      <alignment horizontal="center" vertical="center" wrapText="1"/>
    </xf>
    <xf numFmtId="0" fontId="52" fillId="0" borderId="0" xfId="0" applyFont="1" applyFill="1" applyAlignment="1">
      <alignment wrapText="1"/>
    </xf>
    <xf numFmtId="0" fontId="51" fillId="0" borderId="1" xfId="0" applyFont="1" applyBorder="1" applyAlignment="1">
      <alignment horizontal="right"/>
    </xf>
    <xf numFmtId="165" fontId="52" fillId="0" borderId="1" xfId="67" applyNumberFormat="1" applyFont="1" applyFill="1" applyBorder="1"/>
    <xf numFmtId="165" fontId="51" fillId="0" borderId="1" xfId="67" applyNumberFormat="1" applyFont="1" applyBorder="1" applyAlignment="1">
      <alignment horizontal="right"/>
    </xf>
    <xf numFmtId="43" fontId="52" fillId="0" borderId="0" xfId="67" applyFont="1" applyBorder="1"/>
    <xf numFmtId="0" fontId="7" fillId="0" borderId="11" xfId="0" applyFont="1" applyBorder="1"/>
    <xf numFmtId="0" fontId="7" fillId="0" borderId="8" xfId="0" applyFont="1" applyFill="1" applyBorder="1" applyAlignment="1">
      <alignment vertical="center"/>
    </xf>
    <xf numFmtId="165" fontId="51" fillId="0" borderId="11" xfId="67" applyNumberFormat="1" applyFont="1" applyBorder="1" applyAlignment="1">
      <alignment horizontal="right"/>
    </xf>
    <xf numFmtId="0" fontId="52" fillId="0" borderId="0" xfId="0" applyFont="1" applyAlignment="1"/>
    <xf numFmtId="0" fontId="51" fillId="0" borderId="0" xfId="0" applyFont="1" applyBorder="1" applyAlignment="1">
      <alignment vertical="top"/>
    </xf>
    <xf numFmtId="0" fontId="64" fillId="0" borderId="0" xfId="0" applyFont="1" applyAlignment="1">
      <alignment horizontal="center" vertical="center" wrapText="1"/>
    </xf>
    <xf numFmtId="0" fontId="51" fillId="0" borderId="11" xfId="0" applyFont="1" applyBorder="1" applyAlignment="1">
      <alignment horizontal="right"/>
    </xf>
    <xf numFmtId="0" fontId="0" fillId="0" borderId="0" xfId="0"/>
    <xf numFmtId="165" fontId="52" fillId="36" borderId="1" xfId="67" applyNumberFormat="1" applyFont="1" applyFill="1" applyBorder="1"/>
    <xf numFmtId="165" fontId="4" fillId="36" borderId="51" xfId="67" applyNumberFormat="1" applyFont="1" applyFill="1" applyBorder="1" applyAlignment="1">
      <alignment horizontal="right" wrapText="1"/>
    </xf>
    <xf numFmtId="3" fontId="4" fillId="0" borderId="51" xfId="0" applyNumberFormat="1" applyFont="1" applyBorder="1" applyAlignment="1">
      <alignment horizontal="right"/>
    </xf>
    <xf numFmtId="3" fontId="4" fillId="0" borderId="52" xfId="0" applyNumberFormat="1" applyFont="1" applyBorder="1" applyAlignment="1">
      <alignment horizontal="right"/>
    </xf>
    <xf numFmtId="165" fontId="4" fillId="0" borderId="51" xfId="67" applyNumberFormat="1" applyFont="1" applyBorder="1" applyAlignment="1">
      <alignment horizontal="right"/>
    </xf>
    <xf numFmtId="165" fontId="4" fillId="0" borderId="52" xfId="67" applyNumberFormat="1" applyFont="1" applyBorder="1" applyAlignment="1">
      <alignment horizontal="right"/>
    </xf>
    <xf numFmtId="165" fontId="4" fillId="36" borderId="52" xfId="67" applyNumberFormat="1" applyFont="1" applyFill="1" applyBorder="1" applyAlignment="1">
      <alignment horizontal="right" wrapText="1"/>
    </xf>
    <xf numFmtId="165" fontId="4" fillId="36" borderId="51" xfId="67" applyNumberFormat="1" applyFont="1" applyFill="1" applyBorder="1" applyAlignment="1">
      <alignment horizontal="right"/>
    </xf>
    <xf numFmtId="165" fontId="4" fillId="36" borderId="52" xfId="67" applyNumberFormat="1" applyFont="1" applyFill="1" applyBorder="1" applyAlignment="1">
      <alignment horizontal="right"/>
    </xf>
    <xf numFmtId="3" fontId="4" fillId="36" borderId="51" xfId="0" applyNumberFormat="1" applyFont="1" applyFill="1" applyBorder="1" applyAlignment="1">
      <alignment horizontal="right"/>
    </xf>
    <xf numFmtId="3" fontId="4" fillId="36" borderId="52" xfId="0" applyNumberFormat="1" applyFont="1" applyFill="1" applyBorder="1" applyAlignment="1">
      <alignment horizontal="right"/>
    </xf>
    <xf numFmtId="165" fontId="4" fillId="36" borderId="53" xfId="67" applyNumberFormat="1" applyFont="1" applyFill="1" applyBorder="1" applyAlignment="1">
      <alignment horizontal="right" wrapText="1"/>
    </xf>
    <xf numFmtId="165" fontId="4" fillId="36" borderId="54" xfId="67" applyNumberFormat="1" applyFont="1" applyFill="1" applyBorder="1" applyAlignment="1">
      <alignment horizontal="right" wrapText="1"/>
    </xf>
    <xf numFmtId="165" fontId="4" fillId="36" borderId="53" xfId="67" applyNumberFormat="1" applyFont="1" applyFill="1" applyBorder="1" applyAlignment="1">
      <alignment horizontal="right"/>
    </xf>
    <xf numFmtId="165" fontId="4" fillId="36" borderId="54" xfId="67" applyNumberFormat="1" applyFont="1" applyFill="1" applyBorder="1" applyAlignment="1">
      <alignment horizontal="right"/>
    </xf>
    <xf numFmtId="3" fontId="4" fillId="36" borderId="53" xfId="0" applyNumberFormat="1" applyFont="1" applyFill="1" applyBorder="1" applyAlignment="1">
      <alignment horizontal="right"/>
    </xf>
    <xf numFmtId="3" fontId="4" fillId="36" borderId="54" xfId="0" applyNumberFormat="1" applyFont="1" applyFill="1" applyBorder="1" applyAlignment="1">
      <alignment horizontal="right"/>
    </xf>
    <xf numFmtId="0" fontId="7" fillId="0" borderId="11" xfId="100" applyNumberFormat="1" applyFont="1" applyBorder="1"/>
    <xf numFmtId="0" fontId="7" fillId="36" borderId="11" xfId="100" applyNumberFormat="1" applyFont="1" applyFill="1" applyBorder="1"/>
    <xf numFmtId="0" fontId="52" fillId="0" borderId="0" xfId="0" applyFont="1" applyFill="1" applyBorder="1" applyAlignment="1">
      <alignment vertical="top" wrapText="1"/>
    </xf>
    <xf numFmtId="0" fontId="52" fillId="0" borderId="0" xfId="0" applyFont="1" applyFill="1" applyBorder="1" applyAlignment="1">
      <alignment wrapText="1"/>
    </xf>
    <xf numFmtId="0" fontId="55" fillId="0" borderId="0" xfId="0" applyFont="1" applyFill="1" applyBorder="1" applyAlignment="1">
      <alignment horizontal="center"/>
    </xf>
    <xf numFmtId="165" fontId="52" fillId="0" borderId="2" xfId="67" applyNumberFormat="1" applyFont="1" applyBorder="1"/>
    <xf numFmtId="165" fontId="51" fillId="0" borderId="2" xfId="67" applyNumberFormat="1" applyFont="1" applyBorder="1"/>
    <xf numFmtId="165" fontId="52" fillId="0" borderId="0" xfId="67" applyNumberFormat="1" applyFont="1"/>
    <xf numFmtId="164" fontId="52" fillId="0" borderId="0" xfId="0" applyNumberFormat="1" applyFont="1"/>
    <xf numFmtId="165" fontId="52" fillId="0" borderId="1" xfId="0" applyNumberFormat="1" applyFont="1" applyBorder="1"/>
    <xf numFmtId="0" fontId="52" fillId="0" borderId="0" xfId="0" applyFont="1" applyFill="1" applyAlignment="1">
      <alignment horizontal="center"/>
    </xf>
    <xf numFmtId="0" fontId="6" fillId="0" borderId="51" xfId="111" applyFont="1" applyFill="1" applyBorder="1" applyAlignment="1">
      <alignment horizontal="right" vertical="center"/>
    </xf>
    <xf numFmtId="0" fontId="6" fillId="0" borderId="53" xfId="111" applyFont="1" applyFill="1" applyBorder="1" applyAlignment="1">
      <alignment horizontal="right" vertical="center"/>
    </xf>
    <xf numFmtId="165" fontId="52" fillId="36" borderId="57" xfId="67" applyNumberFormat="1" applyFont="1" applyFill="1" applyBorder="1" applyAlignment="1">
      <alignment horizontal="right" vertical="center" wrapText="1"/>
    </xf>
    <xf numFmtId="164" fontId="52" fillId="36" borderId="56" xfId="132" applyNumberFormat="1" applyFont="1" applyFill="1" applyBorder="1" applyAlignment="1">
      <alignment horizontal="right" vertical="top" wrapText="1"/>
    </xf>
    <xf numFmtId="165" fontId="52" fillId="36" borderId="57" xfId="67" applyNumberFormat="1" applyFont="1" applyFill="1" applyBorder="1" applyAlignment="1">
      <alignment horizontal="right" vertical="top" wrapText="1"/>
    </xf>
    <xf numFmtId="165" fontId="52" fillId="36" borderId="59" xfId="67" applyNumberFormat="1" applyFont="1" applyFill="1" applyBorder="1" applyAlignment="1">
      <alignment horizontal="right" vertical="top" wrapText="1"/>
    </xf>
    <xf numFmtId="165" fontId="52" fillId="36" borderId="58" xfId="67" applyNumberFormat="1" applyFont="1" applyFill="1" applyBorder="1" applyAlignment="1">
      <alignment horizontal="right" vertical="center" wrapText="1"/>
    </xf>
    <xf numFmtId="164" fontId="52" fillId="36" borderId="69" xfId="132" applyNumberFormat="1" applyFont="1" applyFill="1" applyBorder="1" applyAlignment="1">
      <alignment horizontal="right" vertical="top" wrapText="1"/>
    </xf>
    <xf numFmtId="165" fontId="52" fillId="36" borderId="58" xfId="67" applyNumberFormat="1" applyFont="1" applyFill="1" applyBorder="1" applyAlignment="1">
      <alignment horizontal="right" vertical="top" wrapText="1"/>
    </xf>
    <xf numFmtId="165" fontId="52" fillId="36" borderId="60" xfId="67" applyNumberFormat="1" applyFont="1" applyFill="1" applyBorder="1" applyAlignment="1">
      <alignment horizontal="right" vertical="top" wrapText="1"/>
    </xf>
    <xf numFmtId="0" fontId="7" fillId="0" borderId="15" xfId="0" applyFont="1" applyBorder="1" applyAlignment="1">
      <alignment horizontal="center"/>
    </xf>
    <xf numFmtId="0" fontId="7" fillId="0" borderId="15" xfId="0" applyFont="1" applyBorder="1" applyAlignment="1">
      <alignment horizontal="center" wrapText="1"/>
    </xf>
    <xf numFmtId="0" fontId="7" fillId="0" borderId="10" xfId="0" applyFont="1" applyBorder="1" applyAlignment="1">
      <alignment horizontal="center"/>
    </xf>
    <xf numFmtId="0" fontId="7" fillId="0" borderId="0" xfId="0" applyFont="1" applyBorder="1" applyAlignment="1">
      <alignment horizontal="center"/>
    </xf>
    <xf numFmtId="0" fontId="7" fillId="36" borderId="1" xfId="0" applyFont="1" applyFill="1" applyBorder="1" applyAlignment="1">
      <alignment horizontal="center" wrapText="1"/>
    </xf>
    <xf numFmtId="0" fontId="7" fillId="0" borderId="1" xfId="0" applyFont="1" applyBorder="1" applyAlignment="1">
      <alignment horizontal="center" wrapText="1"/>
    </xf>
    <xf numFmtId="0" fontId="7" fillId="0" borderId="1" xfId="0" applyFont="1" applyBorder="1" applyAlignment="1">
      <alignment horizontal="center"/>
    </xf>
    <xf numFmtId="0" fontId="51" fillId="0" borderId="1" xfId="0" applyFont="1" applyBorder="1" applyAlignment="1">
      <alignment horizontal="right" wrapText="1"/>
    </xf>
    <xf numFmtId="0" fontId="51" fillId="0" borderId="3" xfId="0" applyFont="1" applyBorder="1" applyAlignment="1">
      <alignment horizontal="center" wrapText="1"/>
    </xf>
    <xf numFmtId="0" fontId="7" fillId="0" borderId="9" xfId="0" applyFont="1" applyBorder="1"/>
    <xf numFmtId="0" fontId="51" fillId="0" borderId="9" xfId="0" applyFont="1" applyBorder="1" applyAlignment="1">
      <alignment horizontal="right"/>
    </xf>
    <xf numFmtId="0" fontId="51" fillId="0" borderId="8" xfId="0" applyFont="1" applyBorder="1" applyAlignment="1">
      <alignment horizontal="right"/>
    </xf>
    <xf numFmtId="0" fontId="51" fillId="0" borderId="13" xfId="0" applyFont="1" applyBorder="1" applyAlignment="1">
      <alignment horizontal="right"/>
    </xf>
    <xf numFmtId="0" fontId="52" fillId="0" borderId="11" xfId="0" applyFont="1" applyBorder="1"/>
    <xf numFmtId="0" fontId="51" fillId="0" borderId="10" xfId="0" applyFont="1" applyFill="1" applyBorder="1"/>
    <xf numFmtId="0" fontId="52" fillId="0" borderId="10" xfId="0" applyFont="1" applyBorder="1"/>
    <xf numFmtId="0" fontId="51" fillId="0" borderId="1" xfId="0" applyFont="1" applyBorder="1" applyAlignment="1">
      <alignment horizontal="right" vertical="center"/>
    </xf>
    <xf numFmtId="0" fontId="55" fillId="0" borderId="7" xfId="0" applyFont="1" applyFill="1" applyBorder="1" applyAlignment="1">
      <alignment vertical="center"/>
    </xf>
    <xf numFmtId="0" fontId="52" fillId="0" borderId="7" xfId="0" applyFont="1" applyFill="1" applyBorder="1"/>
    <xf numFmtId="0" fontId="52" fillId="0" borderId="6" xfId="0" applyFont="1" applyFill="1" applyBorder="1"/>
    <xf numFmtId="0" fontId="51" fillId="0" borderId="1" xfId="0" applyFont="1" applyBorder="1" applyAlignment="1">
      <alignment horizontal="left" indent="1"/>
    </xf>
    <xf numFmtId="0" fontId="64" fillId="0" borderId="7" xfId="0" applyFont="1" applyFill="1" applyBorder="1" applyAlignment="1">
      <alignment horizontal="center" vertical="center" wrapText="1"/>
    </xf>
    <xf numFmtId="0" fontId="52" fillId="0" borderId="7" xfId="0" applyFont="1" applyFill="1" applyBorder="1" applyAlignment="1">
      <alignment wrapText="1"/>
    </xf>
    <xf numFmtId="0" fontId="49" fillId="0" borderId="0" xfId="0" applyFont="1" applyAlignment="1">
      <alignment wrapText="1"/>
    </xf>
    <xf numFmtId="0" fontId="52" fillId="0" borderId="11" xfId="0" applyFont="1" applyBorder="1" applyAlignment="1">
      <alignment wrapText="1"/>
    </xf>
    <xf numFmtId="0" fontId="51" fillId="0" borderId="73" xfId="0" applyFont="1" applyBorder="1" applyAlignment="1">
      <alignment horizontal="center" vertical="center" wrapText="1"/>
    </xf>
    <xf numFmtId="0" fontId="51" fillId="0" borderId="74" xfId="0" applyFont="1" applyBorder="1" applyAlignment="1">
      <alignment horizontal="center" vertical="center" wrapText="1"/>
    </xf>
    <xf numFmtId="165" fontId="52" fillId="0" borderId="51" xfId="67" applyNumberFormat="1" applyFont="1" applyFill="1" applyBorder="1"/>
    <xf numFmtId="165" fontId="52" fillId="0" borderId="52" xfId="67" applyNumberFormat="1" applyFont="1" applyBorder="1"/>
    <xf numFmtId="165" fontId="52" fillId="0" borderId="53" xfId="67" applyNumberFormat="1" applyFont="1" applyFill="1" applyBorder="1"/>
    <xf numFmtId="0" fontId="51" fillId="36" borderId="75" xfId="0" applyFont="1" applyFill="1" applyBorder="1" applyAlignment="1">
      <alignment horizontal="center" vertical="center" wrapText="1"/>
    </xf>
    <xf numFmtId="0" fontId="51" fillId="36" borderId="76" xfId="0" applyFont="1" applyFill="1" applyBorder="1" applyAlignment="1">
      <alignment horizontal="center" vertical="center" wrapText="1"/>
    </xf>
    <xf numFmtId="0" fontId="51" fillId="36" borderId="74" xfId="0" applyFont="1" applyFill="1" applyBorder="1" applyAlignment="1">
      <alignment horizontal="center" vertical="center" wrapText="1"/>
    </xf>
    <xf numFmtId="0" fontId="51" fillId="38" borderId="78" xfId="0" applyFont="1" applyFill="1" applyBorder="1" applyAlignment="1">
      <alignment horizontal="center" vertical="center" wrapText="1"/>
    </xf>
    <xf numFmtId="0" fontId="51" fillId="36" borderId="73" xfId="0" applyFont="1" applyFill="1" applyBorder="1" applyAlignment="1">
      <alignment horizontal="center" vertical="center" wrapText="1"/>
    </xf>
    <xf numFmtId="0" fontId="51" fillId="36" borderId="79" xfId="0" applyFont="1" applyFill="1" applyBorder="1" applyAlignment="1">
      <alignment horizontal="center" vertical="center" wrapText="1"/>
    </xf>
    <xf numFmtId="0" fontId="51" fillId="36" borderId="80" xfId="0" applyFont="1" applyFill="1" applyBorder="1" applyAlignment="1">
      <alignment horizontal="center" vertical="center" wrapText="1"/>
    </xf>
    <xf numFmtId="0" fontId="51" fillId="38" borderId="70" xfId="0" applyFont="1" applyFill="1" applyBorder="1" applyAlignment="1">
      <alignment horizontal="center" vertical="center" wrapText="1"/>
    </xf>
    <xf numFmtId="0" fontId="52" fillId="0" borderId="7" xfId="0" applyFont="1" applyBorder="1"/>
    <xf numFmtId="0" fontId="52" fillId="0" borderId="6" xfId="0" applyFont="1" applyBorder="1"/>
    <xf numFmtId="165" fontId="52" fillId="0" borderId="9" xfId="67" applyNumberFormat="1" applyFont="1" applyBorder="1"/>
    <xf numFmtId="165" fontId="52" fillId="36" borderId="51" xfId="67" applyNumberFormat="1" applyFont="1" applyFill="1" applyBorder="1"/>
    <xf numFmtId="165" fontId="52" fillId="36" borderId="52" xfId="67" applyNumberFormat="1" applyFont="1" applyFill="1" applyBorder="1"/>
    <xf numFmtId="165" fontId="52" fillId="36" borderId="53" xfId="67" applyNumberFormat="1" applyFont="1" applyFill="1" applyBorder="1"/>
    <xf numFmtId="165" fontId="52" fillId="36" borderId="77" xfId="67" applyNumberFormat="1" applyFont="1" applyFill="1" applyBorder="1"/>
    <xf numFmtId="165" fontId="52" fillId="36" borderId="54" xfId="67" applyNumberFormat="1" applyFont="1" applyFill="1" applyBorder="1"/>
    <xf numFmtId="164" fontId="52" fillId="36" borderId="51" xfId="132" applyNumberFormat="1" applyFont="1" applyFill="1" applyBorder="1" applyAlignment="1"/>
    <xf numFmtId="164" fontId="52" fillId="36" borderId="53" xfId="132" applyNumberFormat="1" applyFont="1" applyFill="1" applyBorder="1" applyAlignment="1"/>
    <xf numFmtId="165" fontId="52" fillId="38" borderId="71" xfId="0" applyNumberFormat="1" applyFont="1" applyFill="1" applyBorder="1" applyAlignment="1">
      <alignment wrapText="1"/>
    </xf>
    <xf numFmtId="165" fontId="52" fillId="38" borderId="64" xfId="0" applyNumberFormat="1" applyFont="1" applyFill="1" applyBorder="1" applyAlignment="1">
      <alignment wrapText="1"/>
    </xf>
    <xf numFmtId="0" fontId="4" fillId="0" borderId="1" xfId="112" applyFont="1" applyBorder="1" applyAlignment="1">
      <alignment wrapText="1"/>
    </xf>
    <xf numFmtId="9" fontId="4" fillId="0" borderId="52" xfId="132" applyFont="1" applyBorder="1" applyAlignment="1">
      <alignment horizontal="right"/>
    </xf>
    <xf numFmtId="0" fontId="52" fillId="0" borderId="0" xfId="0" applyFont="1" applyAlignment="1">
      <alignment vertical="center"/>
    </xf>
    <xf numFmtId="9" fontId="4" fillId="36" borderId="52" xfId="132" applyFont="1" applyFill="1" applyBorder="1" applyAlignment="1">
      <alignment horizontal="right"/>
    </xf>
    <xf numFmtId="164" fontId="4" fillId="0" borderId="6" xfId="116" applyNumberFormat="1" applyFont="1" applyBorder="1" applyAlignment="1">
      <alignment horizontal="center"/>
    </xf>
    <xf numFmtId="164" fontId="4" fillId="0" borderId="3" xfId="116" applyNumberFormat="1" applyFont="1" applyBorder="1" applyAlignment="1">
      <alignment horizontal="center"/>
    </xf>
    <xf numFmtId="164" fontId="4" fillId="0" borderId="2" xfId="116" applyNumberFormat="1" applyFont="1" applyBorder="1" applyAlignment="1">
      <alignment horizontal="center"/>
    </xf>
    <xf numFmtId="164" fontId="4" fillId="0" borderId="4" xfId="116" applyNumberFormat="1" applyFont="1" applyBorder="1" applyAlignment="1">
      <alignment horizontal="center"/>
    </xf>
    <xf numFmtId="164" fontId="4" fillId="0" borderId="5" xfId="116" applyNumberFormat="1" applyFont="1" applyBorder="1" applyAlignment="1">
      <alignment horizontal="center"/>
    </xf>
    <xf numFmtId="0" fontId="51" fillId="37" borderId="81" xfId="67" applyNumberFormat="1" applyFont="1" applyFill="1" applyBorder="1" applyAlignment="1">
      <alignment horizontal="center"/>
    </xf>
    <xf numFmtId="0" fontId="51" fillId="37" borderId="37" xfId="67" applyNumberFormat="1" applyFont="1" applyFill="1" applyBorder="1" applyAlignment="1">
      <alignment horizontal="center"/>
    </xf>
    <xf numFmtId="0" fontId="51" fillId="37" borderId="38" xfId="67" applyNumberFormat="1" applyFont="1" applyFill="1" applyBorder="1" applyAlignment="1">
      <alignment horizontal="center"/>
    </xf>
    <xf numFmtId="3" fontId="52" fillId="37" borderId="40" xfId="67" applyNumberFormat="1" applyFont="1" applyFill="1" applyBorder="1" applyAlignment="1">
      <alignment horizontal="center"/>
    </xf>
    <xf numFmtId="3" fontId="52" fillId="37" borderId="39" xfId="67" applyNumberFormat="1" applyFont="1" applyFill="1" applyBorder="1" applyAlignment="1">
      <alignment horizontal="center"/>
    </xf>
    <xf numFmtId="3" fontId="52" fillId="37" borderId="41" xfId="67" applyNumberFormat="1" applyFont="1" applyFill="1" applyBorder="1" applyAlignment="1">
      <alignment horizontal="center"/>
    </xf>
    <xf numFmtId="3" fontId="52" fillId="37" borderId="42" xfId="67" applyNumberFormat="1" applyFont="1" applyFill="1" applyBorder="1" applyAlignment="1">
      <alignment horizontal="center"/>
    </xf>
    <xf numFmtId="3" fontId="52" fillId="37" borderId="43" xfId="67" applyNumberFormat="1" applyFont="1" applyFill="1" applyBorder="1" applyAlignment="1">
      <alignment horizontal="center"/>
    </xf>
    <xf numFmtId="1" fontId="51" fillId="37" borderId="37" xfId="67" applyNumberFormat="1" applyFont="1" applyFill="1" applyBorder="1" applyAlignment="1">
      <alignment horizontal="center"/>
    </xf>
    <xf numFmtId="1" fontId="51" fillId="37" borderId="38" xfId="67" applyNumberFormat="1" applyFont="1" applyFill="1" applyBorder="1" applyAlignment="1">
      <alignment horizontal="center"/>
    </xf>
    <xf numFmtId="9" fontId="52" fillId="37" borderId="42" xfId="132" applyNumberFormat="1" applyFont="1" applyFill="1" applyBorder="1" applyAlignment="1">
      <alignment horizontal="center"/>
    </xf>
    <xf numFmtId="9" fontId="52" fillId="37" borderId="43" xfId="132" applyNumberFormat="1" applyFont="1" applyFill="1" applyBorder="1" applyAlignment="1">
      <alignment horizontal="center"/>
    </xf>
    <xf numFmtId="165" fontId="51" fillId="0" borderId="13" xfId="67" applyNumberFormat="1" applyFont="1" applyBorder="1" applyAlignment="1">
      <alignment horizontal="center"/>
    </xf>
    <xf numFmtId="0" fontId="7" fillId="0" borderId="11" xfId="100" applyNumberFormat="1" applyFont="1" applyBorder="1" applyAlignment="1">
      <alignment horizontal="center" wrapText="1"/>
    </xf>
    <xf numFmtId="0" fontId="7" fillId="0" borderId="11" xfId="100" applyNumberFormat="1" applyFont="1" applyFill="1" applyBorder="1"/>
    <xf numFmtId="165" fontId="52" fillId="0" borderId="11" xfId="67" applyNumberFormat="1" applyFont="1" applyBorder="1"/>
    <xf numFmtId="165" fontId="52" fillId="36" borderId="11" xfId="67" applyNumberFormat="1" applyFont="1" applyFill="1" applyBorder="1"/>
    <xf numFmtId="9" fontId="4" fillId="0" borderId="1" xfId="132" applyFont="1" applyBorder="1" applyAlignment="1">
      <alignment horizontal="right"/>
    </xf>
    <xf numFmtId="9" fontId="4" fillId="36" borderId="1" xfId="132" applyFont="1" applyFill="1" applyBorder="1" applyAlignment="1">
      <alignment horizontal="right"/>
    </xf>
    <xf numFmtId="165" fontId="51" fillId="0" borderId="73" xfId="67" applyNumberFormat="1" applyFont="1" applyBorder="1" applyAlignment="1">
      <alignment horizontal="center"/>
    </xf>
    <xf numFmtId="165" fontId="51" fillId="0" borderId="79" xfId="67" applyNumberFormat="1" applyFont="1" applyBorder="1" applyAlignment="1">
      <alignment horizontal="center"/>
    </xf>
    <xf numFmtId="165" fontId="51" fillId="0" borderId="80" xfId="67" applyNumberFormat="1" applyFont="1" applyBorder="1" applyAlignment="1">
      <alignment horizontal="center"/>
    </xf>
    <xf numFmtId="9" fontId="4" fillId="0" borderId="51" xfId="132" applyFont="1" applyBorder="1" applyAlignment="1">
      <alignment horizontal="right"/>
    </xf>
    <xf numFmtId="9" fontId="4" fillId="36" borderId="51" xfId="132" applyFont="1" applyFill="1" applyBorder="1" applyAlignment="1">
      <alignment horizontal="right"/>
    </xf>
    <xf numFmtId="9" fontId="4" fillId="36" borderId="53" xfId="132" applyFont="1" applyFill="1" applyBorder="1" applyAlignment="1">
      <alignment horizontal="right"/>
    </xf>
    <xf numFmtId="9" fontId="4" fillId="36" borderId="77" xfId="132" applyFont="1" applyFill="1" applyBorder="1" applyAlignment="1">
      <alignment horizontal="right"/>
    </xf>
    <xf numFmtId="9" fontId="4" fillId="36" borderId="54" xfId="132" applyFont="1" applyFill="1" applyBorder="1" applyAlignment="1">
      <alignment horizontal="right"/>
    </xf>
    <xf numFmtId="0" fontId="4" fillId="0" borderId="3" xfId="116" applyFont="1" applyBorder="1" applyAlignment="1">
      <alignment horizontal="center"/>
    </xf>
    <xf numFmtId="0" fontId="4" fillId="0" borderId="4" xfId="116" applyFont="1" applyBorder="1" applyAlignment="1">
      <alignment horizontal="center"/>
    </xf>
    <xf numFmtId="165" fontId="52" fillId="0" borderId="84" xfId="67" applyNumberFormat="1" applyFont="1" applyBorder="1" applyAlignment="1">
      <alignment horizontal="right" vertical="top" wrapText="1"/>
    </xf>
    <xf numFmtId="0" fontId="6" fillId="0" borderId="73" xfId="111" applyFont="1" applyFill="1" applyBorder="1" applyAlignment="1">
      <alignment horizontal="right" vertical="center"/>
    </xf>
    <xf numFmtId="0" fontId="6" fillId="0" borderId="80" xfId="111" applyFont="1" applyFill="1" applyBorder="1" applyAlignment="1">
      <alignment vertical="center"/>
    </xf>
    <xf numFmtId="3" fontId="52" fillId="0" borderId="11" xfId="0" applyNumberFormat="1" applyFont="1" applyBorder="1"/>
    <xf numFmtId="0" fontId="51" fillId="0" borderId="8" xfId="0" applyFont="1" applyBorder="1" applyAlignment="1">
      <alignment vertical="center"/>
    </xf>
    <xf numFmtId="0" fontId="51" fillId="0" borderId="6" xfId="0" applyFont="1" applyBorder="1" applyAlignment="1">
      <alignment vertical="center"/>
    </xf>
    <xf numFmtId="0" fontId="51" fillId="0" borderId="8" xfId="0" applyFont="1" applyBorder="1" applyAlignment="1">
      <alignment vertical="center" wrapText="1"/>
    </xf>
    <xf numFmtId="0" fontId="51" fillId="0" borderId="6" xfId="0" applyFont="1" applyBorder="1" applyAlignment="1">
      <alignment vertical="center" wrapText="1"/>
    </xf>
    <xf numFmtId="0" fontId="7" fillId="36" borderId="3" xfId="0" applyFont="1" applyFill="1" applyBorder="1" applyAlignment="1">
      <alignment horizontal="center" wrapText="1"/>
    </xf>
    <xf numFmtId="165" fontId="52" fillId="0" borderId="7" xfId="67" applyNumberFormat="1" applyFont="1" applyBorder="1" applyAlignment="1">
      <alignment horizontal="center"/>
    </xf>
    <xf numFmtId="165" fontId="52" fillId="0" borderId="82" xfId="67" applyNumberFormat="1" applyFont="1" applyBorder="1" applyAlignment="1">
      <alignment horizontal="center"/>
    </xf>
    <xf numFmtId="164" fontId="52" fillId="0" borderId="1" xfId="132" applyNumberFormat="1" applyFont="1" applyBorder="1" applyAlignment="1">
      <alignment horizontal="right" vertical="top" wrapText="1"/>
    </xf>
    <xf numFmtId="165" fontId="52" fillId="0" borderId="1" xfId="67" applyNumberFormat="1" applyFont="1" applyBorder="1" applyAlignment="1">
      <alignment horizontal="right" vertical="top" wrapText="1"/>
    </xf>
    <xf numFmtId="164" fontId="52" fillId="0" borderId="0" xfId="132" applyNumberFormat="1" applyFont="1" applyAlignment="1">
      <alignment horizontal="right"/>
    </xf>
    <xf numFmtId="164" fontId="52" fillId="0" borderId="1" xfId="132" applyNumberFormat="1" applyFont="1" applyBorder="1" applyAlignment="1">
      <alignment horizontal="right"/>
    </xf>
    <xf numFmtId="166" fontId="4" fillId="0" borderId="1" xfId="112" applyNumberFormat="1" applyFont="1" applyBorder="1"/>
    <xf numFmtId="0" fontId="7" fillId="0" borderId="3" xfId="112" applyFont="1" applyBorder="1"/>
    <xf numFmtId="0" fontId="7" fillId="0" borderId="87" xfId="112" applyFont="1" applyBorder="1"/>
    <xf numFmtId="0" fontId="7" fillId="34" borderId="88" xfId="0" applyFont="1" applyFill="1" applyBorder="1" applyAlignment="1">
      <alignment vertical="center"/>
    </xf>
    <xf numFmtId="0" fontId="63" fillId="0" borderId="0" xfId="0" applyFont="1"/>
    <xf numFmtId="164" fontId="4" fillId="0" borderId="3" xfId="132" applyNumberFormat="1" applyFont="1" applyBorder="1" applyAlignment="1">
      <alignment horizontal="center"/>
    </xf>
    <xf numFmtId="165" fontId="4" fillId="0" borderId="2" xfId="67" applyNumberFormat="1" applyFont="1" applyBorder="1"/>
    <xf numFmtId="3" fontId="52" fillId="0" borderId="0" xfId="0" applyNumberFormat="1" applyFont="1"/>
    <xf numFmtId="165" fontId="52" fillId="0" borderId="5" xfId="67" applyNumberFormat="1" applyFont="1" applyFill="1" applyBorder="1"/>
    <xf numFmtId="165" fontId="52" fillId="0" borderId="1" xfId="0" applyNumberFormat="1" applyFont="1" applyFill="1" applyBorder="1" applyAlignment="1">
      <alignment vertical="center"/>
    </xf>
    <xf numFmtId="165" fontId="52" fillId="0" borderId="1" xfId="67" applyNumberFormat="1" applyFont="1" applyFill="1" applyBorder="1" applyAlignment="1">
      <alignment horizontal="right"/>
    </xf>
    <xf numFmtId="164" fontId="52" fillId="37" borderId="1" xfId="132" applyNumberFormat="1" applyFont="1" applyFill="1" applyBorder="1" applyAlignment="1">
      <alignment horizontal="center"/>
    </xf>
    <xf numFmtId="164" fontId="52" fillId="37" borderId="39" xfId="132" applyNumberFormat="1" applyFont="1" applyFill="1" applyBorder="1" applyAlignment="1">
      <alignment horizontal="center"/>
    </xf>
    <xf numFmtId="0" fontId="54" fillId="0" borderId="0" xfId="82" applyFont="1" applyFill="1" applyAlignment="1" applyProtection="1"/>
    <xf numFmtId="0" fontId="51" fillId="0" borderId="0" xfId="0" applyFont="1" applyFill="1" applyAlignment="1">
      <alignment horizontal="left"/>
    </xf>
    <xf numFmtId="164" fontId="0" fillId="0" borderId="0" xfId="132" applyNumberFormat="1" applyFont="1"/>
    <xf numFmtId="0" fontId="4" fillId="0" borderId="1" xfId="116" applyFont="1" applyFill="1" applyBorder="1" applyAlignment="1">
      <alignment horizontal="center"/>
    </xf>
    <xf numFmtId="164" fontId="4" fillId="0" borderId="1" xfId="116" applyNumberFormat="1" applyFont="1" applyFill="1" applyBorder="1" applyAlignment="1">
      <alignment horizontal="center"/>
    </xf>
    <xf numFmtId="0" fontId="51" fillId="0" borderId="11" xfId="0" applyFont="1" applyBorder="1" applyAlignment="1"/>
    <xf numFmtId="0" fontId="51" fillId="0" borderId="10" xfId="0" applyFont="1" applyBorder="1" applyAlignment="1"/>
    <xf numFmtId="0" fontId="4" fillId="0" borderId="0" xfId="0" applyFont="1" applyFill="1" applyBorder="1" applyAlignment="1">
      <alignment vertical="top" wrapText="1"/>
    </xf>
    <xf numFmtId="0" fontId="60" fillId="0" borderId="0" xfId="0" applyFont="1"/>
    <xf numFmtId="0" fontId="7" fillId="0" borderId="0" xfId="116" applyFont="1" applyBorder="1" applyAlignment="1">
      <alignment horizontal="center" vertical="center"/>
    </xf>
    <xf numFmtId="0" fontId="4" fillId="0" borderId="0" xfId="116" applyFont="1" applyFill="1" applyBorder="1" applyAlignment="1">
      <alignment horizontal="center"/>
    </xf>
    <xf numFmtId="164" fontId="4" fillId="0" borderId="0" xfId="116" applyNumberFormat="1" applyFont="1" applyFill="1" applyBorder="1" applyAlignment="1">
      <alignment horizontal="center"/>
    </xf>
    <xf numFmtId="9" fontId="52" fillId="0" borderId="0" xfId="132" applyFont="1" applyFill="1" applyBorder="1"/>
    <xf numFmtId="0" fontId="58" fillId="35" borderId="8" xfId="0" applyFont="1" applyFill="1" applyBorder="1" applyAlignment="1">
      <alignment vertical="top"/>
    </xf>
    <xf numFmtId="0" fontId="58" fillId="35" borderId="13" xfId="0" applyFont="1" applyFill="1" applyBorder="1" applyAlignment="1">
      <alignment horizontal="center" vertical="top"/>
    </xf>
    <xf numFmtId="164" fontId="52" fillId="37" borderId="90" xfId="0" applyNumberFormat="1" applyFont="1" applyFill="1" applyBorder="1"/>
    <xf numFmtId="0" fontId="52" fillId="37" borderId="91" xfId="0" applyFont="1" applyFill="1" applyBorder="1"/>
    <xf numFmtId="3" fontId="52" fillId="37" borderId="93" xfId="0" applyNumberFormat="1" applyFont="1" applyFill="1" applyBorder="1"/>
    <xf numFmtId="164" fontId="52" fillId="37" borderId="93" xfId="0" applyNumberFormat="1" applyFont="1" applyFill="1" applyBorder="1"/>
    <xf numFmtId="3" fontId="52" fillId="37" borderId="98" xfId="0" applyNumberFormat="1" applyFont="1" applyFill="1" applyBorder="1"/>
    <xf numFmtId="3" fontId="52" fillId="37" borderId="99" xfId="0" applyNumberFormat="1" applyFont="1" applyFill="1" applyBorder="1"/>
    <xf numFmtId="3" fontId="52" fillId="37" borderId="99" xfId="0" applyNumberFormat="1" applyFont="1" applyFill="1" applyBorder="1" applyAlignment="1">
      <alignment horizontal="left"/>
    </xf>
    <xf numFmtId="3" fontId="52" fillId="37" borderId="101" xfId="0" applyNumberFormat="1" applyFont="1" applyFill="1" applyBorder="1"/>
    <xf numFmtId="164" fontId="52" fillId="37" borderId="102" xfId="0" applyNumberFormat="1" applyFont="1" applyFill="1" applyBorder="1"/>
    <xf numFmtId="3" fontId="52" fillId="0" borderId="5" xfId="0" applyNumberFormat="1" applyFont="1" applyBorder="1" applyAlignment="1">
      <alignment horizontal="left"/>
    </xf>
    <xf numFmtId="3" fontId="4" fillId="0" borderId="0" xfId="0" applyNumberFormat="1" applyFont="1"/>
    <xf numFmtId="165" fontId="52" fillId="0" borderId="10" xfId="67" applyNumberFormat="1" applyFont="1" applyBorder="1"/>
    <xf numFmtId="165" fontId="52" fillId="36" borderId="10" xfId="67" applyNumberFormat="1" applyFont="1" applyFill="1" applyBorder="1"/>
    <xf numFmtId="0" fontId="7" fillId="0" borderId="70" xfId="100" applyNumberFormat="1" applyFont="1" applyBorder="1" applyAlignment="1">
      <alignment horizontal="center" wrapText="1"/>
    </xf>
    <xf numFmtId="165" fontId="52" fillId="0" borderId="71" xfId="67" applyNumberFormat="1" applyFont="1" applyBorder="1"/>
    <xf numFmtId="165" fontId="52" fillId="36" borderId="71" xfId="67" applyNumberFormat="1" applyFont="1" applyFill="1" applyBorder="1"/>
    <xf numFmtId="165" fontId="52" fillId="0" borderId="71" xfId="67" applyNumberFormat="1" applyFont="1" applyFill="1" applyBorder="1"/>
    <xf numFmtId="165" fontId="51" fillId="0" borderId="12" xfId="67" applyNumberFormat="1" applyFont="1" applyBorder="1" applyAlignment="1">
      <alignment horizontal="center"/>
    </xf>
    <xf numFmtId="165" fontId="51" fillId="0" borderId="70" xfId="67" applyNumberFormat="1" applyFont="1" applyBorder="1" applyAlignment="1">
      <alignment horizontal="center"/>
    </xf>
    <xf numFmtId="165" fontId="52" fillId="36" borderId="64" xfId="67" applyNumberFormat="1" applyFont="1" applyFill="1" applyBorder="1"/>
    <xf numFmtId="43" fontId="52" fillId="0" borderId="0" xfId="0" applyNumberFormat="1" applyFont="1"/>
    <xf numFmtId="167" fontId="52" fillId="0" borderId="0" xfId="0" applyNumberFormat="1" applyFont="1"/>
    <xf numFmtId="164" fontId="4" fillId="0" borderId="6" xfId="132" applyNumberFormat="1" applyFont="1" applyBorder="1" applyAlignment="1">
      <alignment horizontal="center"/>
    </xf>
    <xf numFmtId="164" fontId="4" fillId="0" borderId="2" xfId="132" applyNumberFormat="1" applyFont="1" applyBorder="1" applyAlignment="1">
      <alignment horizontal="center"/>
    </xf>
    <xf numFmtId="0" fontId="7" fillId="0" borderId="0" xfId="100" applyNumberFormat="1" applyFont="1" applyBorder="1" applyAlignment="1">
      <alignment horizontal="center" vertical="center"/>
    </xf>
    <xf numFmtId="0" fontId="7" fillId="36" borderId="0" xfId="100" applyNumberFormat="1" applyFont="1" applyFill="1" applyBorder="1"/>
    <xf numFmtId="165" fontId="4" fillId="36" borderId="0" xfId="67" applyNumberFormat="1" applyFont="1" applyFill="1" applyBorder="1" applyAlignment="1">
      <alignment horizontal="right" wrapText="1"/>
    </xf>
    <xf numFmtId="165" fontId="4" fillId="36" borderId="0" xfId="67" applyNumberFormat="1" applyFont="1" applyFill="1" applyBorder="1" applyAlignment="1">
      <alignment horizontal="right"/>
    </xf>
    <xf numFmtId="3" fontId="4" fillId="36" borderId="0" xfId="0" applyNumberFormat="1" applyFont="1" applyFill="1" applyBorder="1" applyAlignment="1">
      <alignment horizontal="right"/>
    </xf>
    <xf numFmtId="164" fontId="7" fillId="0" borderId="1" xfId="132" applyNumberFormat="1" applyFont="1" applyBorder="1"/>
    <xf numFmtId="165" fontId="52" fillId="0" borderId="7" xfId="67" applyNumberFormat="1" applyFont="1" applyFill="1" applyBorder="1" applyAlignment="1">
      <alignment horizontal="center"/>
    </xf>
    <xf numFmtId="0" fontId="6" fillId="0" borderId="53" xfId="134" applyFont="1" applyFill="1" applyBorder="1" applyAlignment="1">
      <alignment horizontal="center" vertical="center"/>
    </xf>
    <xf numFmtId="0" fontId="6" fillId="0" borderId="54" xfId="134" applyFont="1" applyFill="1" applyBorder="1" applyAlignment="1">
      <alignment horizontal="center" vertical="center"/>
    </xf>
    <xf numFmtId="9" fontId="0" fillId="0" borderId="0" xfId="132" applyFont="1"/>
    <xf numFmtId="3" fontId="52" fillId="0" borderId="10" xfId="67" applyNumberFormat="1" applyFont="1" applyBorder="1"/>
    <xf numFmtId="0" fontId="7" fillId="0" borderId="11" xfId="0" applyFont="1" applyBorder="1" applyAlignment="1">
      <alignment horizontal="center"/>
    </xf>
    <xf numFmtId="3" fontId="52" fillId="0" borderId="5" xfId="67" applyNumberFormat="1" applyFont="1" applyBorder="1"/>
    <xf numFmtId="164" fontId="52" fillId="0" borderId="0" xfId="132" applyNumberFormat="1" applyFont="1" applyFill="1" applyBorder="1"/>
    <xf numFmtId="3" fontId="52" fillId="0" borderId="10" xfId="0" applyNumberFormat="1" applyFont="1" applyBorder="1"/>
    <xf numFmtId="3" fontId="52" fillId="0" borderId="11" xfId="0" applyNumberFormat="1" applyFont="1" applyFill="1" applyBorder="1"/>
    <xf numFmtId="3" fontId="52" fillId="0" borderId="1" xfId="67" applyNumberFormat="1" applyFont="1" applyFill="1" applyBorder="1" applyAlignment="1">
      <alignment horizontal="right"/>
    </xf>
    <xf numFmtId="0" fontId="52" fillId="0" borderId="11" xfId="0" applyFont="1" applyBorder="1" applyAlignment="1">
      <alignment horizontal="center"/>
    </xf>
    <xf numFmtId="0" fontId="52" fillId="0" borderId="10" xfId="0" applyFont="1" applyBorder="1" applyAlignment="1">
      <alignment horizontal="center"/>
    </xf>
    <xf numFmtId="0" fontId="51" fillId="0" borderId="11" xfId="0" applyFont="1" applyBorder="1" applyAlignment="1">
      <alignment horizontal="left" vertical="center" wrapText="1"/>
    </xf>
    <xf numFmtId="0" fontId="51" fillId="0" borderId="10" xfId="0" applyFont="1" applyBorder="1" applyAlignment="1">
      <alignment horizontal="left" vertical="center" wrapText="1"/>
    </xf>
    <xf numFmtId="0" fontId="52" fillId="0" borderId="8" xfId="0" applyFont="1" applyBorder="1" applyAlignment="1">
      <alignment horizontal="left"/>
    </xf>
    <xf numFmtId="0" fontId="52" fillId="0" borderId="7" xfId="0" applyFont="1" applyBorder="1" applyAlignment="1">
      <alignment horizontal="left"/>
    </xf>
    <xf numFmtId="0" fontId="52" fillId="0" borderId="6" xfId="0" applyFont="1" applyBorder="1" applyAlignment="1">
      <alignment horizontal="left"/>
    </xf>
    <xf numFmtId="3" fontId="52" fillId="0" borderId="11" xfId="67" applyNumberFormat="1" applyFont="1" applyBorder="1" applyAlignment="1">
      <alignment horizontal="right"/>
    </xf>
    <xf numFmtId="3" fontId="52" fillId="0" borderId="1" xfId="67" applyNumberFormat="1" applyFont="1" applyFill="1" applyBorder="1" applyAlignment="1">
      <alignment horizontal="right" vertical="center"/>
    </xf>
    <xf numFmtId="164" fontId="52" fillId="0" borderId="1" xfId="132" applyNumberFormat="1" applyFont="1" applyBorder="1" applyAlignment="1">
      <alignment horizontal="right" vertical="center"/>
    </xf>
    <xf numFmtId="165" fontId="52" fillId="0" borderId="0" xfId="0" applyNumberFormat="1" applyFont="1" applyFill="1" applyBorder="1" applyAlignment="1">
      <alignment horizontal="right"/>
    </xf>
    <xf numFmtId="165" fontId="52" fillId="0" borderId="0" xfId="0" applyNumberFormat="1" applyFont="1" applyBorder="1" applyAlignment="1">
      <alignment horizontal="right"/>
    </xf>
    <xf numFmtId="3" fontId="52" fillId="0" borderId="1" xfId="0" applyNumberFormat="1" applyFont="1" applyFill="1" applyBorder="1" applyAlignment="1">
      <alignment horizontal="right" vertical="center"/>
    </xf>
    <xf numFmtId="164" fontId="4" fillId="0" borderId="1" xfId="132" applyNumberFormat="1" applyFont="1" applyBorder="1" applyAlignment="1">
      <alignment horizontal="center"/>
    </xf>
    <xf numFmtId="165" fontId="52" fillId="0" borderId="11" xfId="67" applyNumberFormat="1" applyFont="1" applyFill="1" applyBorder="1"/>
    <xf numFmtId="1" fontId="51" fillId="37" borderId="103" xfId="67" applyNumberFormat="1" applyFont="1" applyFill="1" applyBorder="1" applyAlignment="1">
      <alignment horizontal="center"/>
    </xf>
    <xf numFmtId="164" fontId="52" fillId="37" borderId="51" xfId="132" applyNumberFormat="1" applyFont="1" applyFill="1" applyBorder="1" applyAlignment="1">
      <alignment horizontal="center"/>
    </xf>
    <xf numFmtId="9" fontId="52" fillId="37" borderId="104" xfId="132" applyFont="1" applyFill="1" applyBorder="1" applyAlignment="1">
      <alignment horizontal="center"/>
    </xf>
    <xf numFmtId="0" fontId="7" fillId="0" borderId="105" xfId="0" applyFont="1" applyFill="1" applyBorder="1" applyAlignment="1">
      <alignment horizontal="center"/>
    </xf>
    <xf numFmtId="0" fontId="7" fillId="0" borderId="73" xfId="0" applyFont="1" applyFill="1" applyBorder="1" applyAlignment="1">
      <alignment horizontal="center"/>
    </xf>
    <xf numFmtId="0" fontId="7" fillId="0" borderId="79" xfId="0" applyFont="1" applyFill="1" applyBorder="1" applyAlignment="1">
      <alignment horizontal="center"/>
    </xf>
    <xf numFmtId="0" fontId="7" fillId="0" borderId="80" xfId="0" applyFont="1" applyFill="1" applyBorder="1" applyAlignment="1">
      <alignment horizontal="center"/>
    </xf>
    <xf numFmtId="165" fontId="52" fillId="0" borderId="9" xfId="67" applyNumberFormat="1" applyFont="1" applyFill="1" applyBorder="1" applyAlignment="1">
      <alignment horizontal="right"/>
    </xf>
    <xf numFmtId="0" fontId="7" fillId="0" borderId="9" xfId="0" applyFont="1" applyFill="1" applyBorder="1" applyAlignment="1">
      <alignment horizontal="center" wrapText="1"/>
    </xf>
    <xf numFmtId="165" fontId="4" fillId="36" borderId="86" xfId="67" applyNumberFormat="1" applyFont="1" applyFill="1" applyBorder="1" applyAlignment="1">
      <alignment horizontal="right" wrapText="1"/>
    </xf>
    <xf numFmtId="165" fontId="4" fillId="36" borderId="61" xfId="67" applyNumberFormat="1" applyFont="1" applyFill="1" applyBorder="1" applyAlignment="1">
      <alignment horizontal="right" wrapText="1"/>
    </xf>
    <xf numFmtId="165" fontId="4" fillId="36" borderId="86" xfId="67" applyNumberFormat="1" applyFont="1" applyFill="1" applyBorder="1" applyAlignment="1">
      <alignment horizontal="right"/>
    </xf>
    <xf numFmtId="165" fontId="4" fillId="36" borderId="61" xfId="67" applyNumberFormat="1" applyFont="1" applyFill="1" applyBorder="1" applyAlignment="1">
      <alignment horizontal="right"/>
    </xf>
    <xf numFmtId="3" fontId="4" fillId="36" borderId="86" xfId="0" applyNumberFormat="1" applyFont="1" applyFill="1" applyBorder="1" applyAlignment="1">
      <alignment horizontal="right"/>
    </xf>
    <xf numFmtId="3" fontId="4" fillId="36" borderId="61" xfId="0" applyNumberFormat="1" applyFont="1" applyFill="1" applyBorder="1" applyAlignment="1">
      <alignment horizontal="right"/>
    </xf>
    <xf numFmtId="3" fontId="52" fillId="0" borderId="0" xfId="67" applyNumberFormat="1" applyFont="1" applyFill="1" applyBorder="1" applyAlignment="1">
      <alignment horizontal="center"/>
    </xf>
    <xf numFmtId="3" fontId="52" fillId="37" borderId="40" xfId="67" applyNumberFormat="1" applyFont="1" applyFill="1" applyBorder="1" applyAlignment="1">
      <alignment horizontal="right"/>
    </xf>
    <xf numFmtId="3" fontId="52" fillId="37" borderId="1" xfId="67" applyNumberFormat="1" applyFont="1" applyFill="1" applyBorder="1" applyAlignment="1">
      <alignment horizontal="right"/>
    </xf>
    <xf numFmtId="3" fontId="52" fillId="37" borderId="39" xfId="67" applyNumberFormat="1" applyFont="1" applyFill="1" applyBorder="1" applyAlignment="1">
      <alignment horizontal="right"/>
    </xf>
    <xf numFmtId="3" fontId="52" fillId="37" borderId="41" xfId="67" applyNumberFormat="1" applyFont="1" applyFill="1" applyBorder="1" applyAlignment="1">
      <alignment horizontal="right"/>
    </xf>
    <xf numFmtId="3" fontId="52" fillId="37" borderId="42" xfId="67" applyNumberFormat="1" applyFont="1" applyFill="1" applyBorder="1" applyAlignment="1">
      <alignment horizontal="right"/>
    </xf>
    <xf numFmtId="3" fontId="52" fillId="37" borderId="43" xfId="67" applyNumberFormat="1" applyFont="1" applyFill="1" applyBorder="1" applyAlignment="1">
      <alignment horizontal="right"/>
    </xf>
    <xf numFmtId="0" fontId="7" fillId="39" borderId="89" xfId="0" applyFont="1" applyFill="1" applyBorder="1" applyAlignment="1">
      <alignment horizontal="center" vertical="center"/>
    </xf>
    <xf numFmtId="0" fontId="7" fillId="39" borderId="44" xfId="0" applyFont="1" applyFill="1" applyBorder="1" applyAlignment="1">
      <alignment horizontal="center" vertical="center" wrapText="1"/>
    </xf>
    <xf numFmtId="0" fontId="7" fillId="39" borderId="11" xfId="92" applyFont="1" applyFill="1" applyBorder="1" applyAlignment="1">
      <alignment horizontal="left" vertical="center"/>
    </xf>
    <xf numFmtId="0" fontId="55" fillId="39" borderId="10" xfId="92" applyFont="1" applyFill="1" applyBorder="1" applyAlignment="1">
      <alignment horizontal="center" vertical="center"/>
    </xf>
    <xf numFmtId="0" fontId="7" fillId="39" borderId="8" xfId="105" applyFont="1" applyFill="1" applyBorder="1" applyAlignment="1">
      <alignment horizontal="left" vertical="center"/>
    </xf>
    <xf numFmtId="0" fontId="55" fillId="39" borderId="7" xfId="105" applyFont="1" applyFill="1" applyBorder="1" applyAlignment="1">
      <alignment vertical="center"/>
    </xf>
    <xf numFmtId="0" fontId="55" fillId="39" borderId="6" xfId="105" applyFont="1" applyFill="1" applyBorder="1" applyAlignment="1">
      <alignment vertical="center"/>
    </xf>
    <xf numFmtId="0" fontId="55" fillId="39" borderId="11" xfId="0" applyFont="1" applyFill="1" applyBorder="1" applyAlignment="1"/>
    <xf numFmtId="0" fontId="55" fillId="39" borderId="15" xfId="0" applyFont="1" applyFill="1" applyBorder="1" applyAlignment="1"/>
    <xf numFmtId="0" fontId="55" fillId="39" borderId="10" xfId="0" applyFont="1" applyFill="1" applyBorder="1" applyAlignment="1"/>
    <xf numFmtId="0" fontId="6" fillId="0" borderId="114" xfId="111" applyFont="1" applyFill="1" applyBorder="1" applyAlignment="1">
      <alignment horizontal="right" vertical="center"/>
    </xf>
    <xf numFmtId="0" fontId="6" fillId="0" borderId="115" xfId="111" applyFont="1" applyFill="1" applyBorder="1" applyAlignment="1">
      <alignment vertical="center"/>
    </xf>
    <xf numFmtId="165" fontId="52" fillId="0" borderId="116" xfId="67" applyNumberFormat="1" applyFont="1" applyBorder="1" applyAlignment="1">
      <alignment horizontal="right" vertical="center" wrapText="1"/>
    </xf>
    <xf numFmtId="165" fontId="52" fillId="0" borderId="116" xfId="67" applyNumberFormat="1" applyFont="1" applyBorder="1" applyAlignment="1">
      <alignment horizontal="right" vertical="top" wrapText="1"/>
    </xf>
    <xf numFmtId="165" fontId="52" fillId="0" borderId="117" xfId="67" applyNumberFormat="1" applyFont="1" applyBorder="1" applyAlignment="1">
      <alignment horizontal="right" vertical="top" wrapText="1"/>
    </xf>
    <xf numFmtId="165" fontId="52" fillId="0" borderId="58" xfId="67" applyNumberFormat="1" applyFont="1" applyBorder="1" applyAlignment="1">
      <alignment horizontal="right" vertical="center" wrapText="1"/>
    </xf>
    <xf numFmtId="165" fontId="52" fillId="0" borderId="119" xfId="67" applyNumberFormat="1" applyFont="1" applyBorder="1" applyAlignment="1">
      <alignment horizontal="right" vertical="top" wrapText="1"/>
    </xf>
    <xf numFmtId="165" fontId="52" fillId="0" borderId="58" xfId="67" applyNumberFormat="1" applyFont="1" applyBorder="1" applyAlignment="1">
      <alignment horizontal="right" vertical="top" wrapText="1"/>
    </xf>
    <xf numFmtId="165" fontId="52" fillId="0" borderId="60" xfId="67" applyNumberFormat="1" applyFont="1" applyBorder="1" applyAlignment="1">
      <alignment horizontal="right" vertical="top" wrapText="1"/>
    </xf>
    <xf numFmtId="0" fontId="51" fillId="0" borderId="1" xfId="0" applyFont="1" applyFill="1" applyBorder="1"/>
    <xf numFmtId="9" fontId="52" fillId="0" borderId="1" xfId="0" applyNumberFormat="1" applyFont="1" applyFill="1" applyBorder="1"/>
    <xf numFmtId="9" fontId="52" fillId="0" borderId="1" xfId="0" applyNumberFormat="1" applyFont="1" applyBorder="1"/>
    <xf numFmtId="9" fontId="52" fillId="0" borderId="0" xfId="0" applyNumberFormat="1" applyFont="1" applyBorder="1"/>
    <xf numFmtId="9" fontId="52" fillId="0" borderId="0" xfId="0" applyNumberFormat="1" applyFont="1" applyFill="1" applyBorder="1"/>
    <xf numFmtId="3" fontId="52" fillId="0" borderId="15" xfId="67" applyNumberFormat="1" applyFont="1" applyBorder="1" applyAlignment="1">
      <alignment horizontal="right"/>
    </xf>
    <xf numFmtId="3" fontId="52" fillId="0" borderId="10" xfId="67" applyNumberFormat="1" applyFont="1" applyBorder="1" applyAlignment="1">
      <alignment horizontal="right"/>
    </xf>
    <xf numFmtId="3" fontId="52" fillId="0" borderId="11" xfId="67" applyNumberFormat="1" applyFont="1" applyBorder="1"/>
    <xf numFmtId="0" fontId="52" fillId="0" borderId="11" xfId="0" applyFont="1" applyBorder="1" applyAlignment="1">
      <alignment horizontal="right"/>
    </xf>
    <xf numFmtId="0" fontId="7" fillId="0" borderId="7" xfId="0" applyFont="1" applyBorder="1" applyAlignment="1">
      <alignment horizontal="center"/>
    </xf>
    <xf numFmtId="0" fontId="7" fillId="0" borderId="7" xfId="0" applyFont="1" applyBorder="1" applyAlignment="1">
      <alignment horizontal="center" wrapText="1"/>
    </xf>
    <xf numFmtId="0" fontId="7" fillId="0" borderId="6" xfId="0" applyFont="1" applyBorder="1" applyAlignment="1">
      <alignment horizontal="center"/>
    </xf>
    <xf numFmtId="3" fontId="52" fillId="0" borderId="15" xfId="0" applyNumberFormat="1" applyFont="1" applyFill="1" applyBorder="1"/>
    <xf numFmtId="3" fontId="52" fillId="0" borderId="10" xfId="0" applyNumberFormat="1" applyFont="1" applyFill="1" applyBorder="1"/>
    <xf numFmtId="3" fontId="52" fillId="0" borderId="1" xfId="67" applyNumberFormat="1" applyFont="1" applyFill="1" applyBorder="1" applyAlignment="1">
      <alignment horizontal="center"/>
    </xf>
    <xf numFmtId="3" fontId="52" fillId="0" borderId="52" xfId="67" applyNumberFormat="1" applyFont="1" applyFill="1" applyBorder="1" applyAlignment="1">
      <alignment horizontal="center"/>
    </xf>
    <xf numFmtId="3" fontId="52" fillId="37" borderId="51" xfId="67" applyNumberFormat="1" applyFont="1" applyFill="1" applyBorder="1" applyAlignment="1">
      <alignment horizontal="center"/>
    </xf>
    <xf numFmtId="3" fontId="52" fillId="0" borderId="1" xfId="132" applyNumberFormat="1" applyFont="1" applyFill="1" applyBorder="1" applyAlignment="1">
      <alignment horizontal="center"/>
    </xf>
    <xf numFmtId="3" fontId="52" fillId="0" borderId="52" xfId="132" applyNumberFormat="1" applyFont="1" applyFill="1" applyBorder="1" applyAlignment="1">
      <alignment horizontal="center"/>
    </xf>
    <xf numFmtId="164" fontId="52" fillId="38" borderId="71" xfId="132" applyNumberFormat="1" applyFont="1" applyFill="1" applyBorder="1" applyAlignment="1"/>
    <xf numFmtId="164" fontId="52" fillId="38" borderId="64" xfId="132" applyNumberFormat="1" applyFont="1" applyFill="1" applyBorder="1" applyAlignment="1"/>
    <xf numFmtId="164" fontId="52" fillId="36" borderId="1" xfId="132" applyNumberFormat="1" applyFont="1" applyFill="1" applyBorder="1" applyAlignment="1"/>
    <xf numFmtId="164" fontId="52" fillId="36" borderId="52" xfId="132" applyNumberFormat="1" applyFont="1" applyFill="1" applyBorder="1" applyAlignment="1"/>
    <xf numFmtId="164" fontId="52" fillId="36" borderId="77" xfId="132" applyNumberFormat="1" applyFont="1" applyFill="1" applyBorder="1" applyAlignment="1"/>
    <xf numFmtId="164" fontId="52" fillId="36" borderId="54" xfId="132" applyNumberFormat="1" applyFont="1" applyFill="1" applyBorder="1" applyAlignment="1"/>
    <xf numFmtId="0" fontId="7" fillId="0" borderId="49" xfId="0" applyFont="1" applyFill="1" applyBorder="1" applyAlignment="1">
      <alignment horizontal="center"/>
    </xf>
    <xf numFmtId="0" fontId="7" fillId="0" borderId="62" xfId="0" applyFont="1" applyFill="1" applyBorder="1" applyAlignment="1">
      <alignment horizontal="center"/>
    </xf>
    <xf numFmtId="3" fontId="4" fillId="0" borderId="105" xfId="0" applyNumberFormat="1" applyFont="1" applyFill="1" applyBorder="1" applyAlignment="1">
      <alignment horizontal="left"/>
    </xf>
    <xf numFmtId="0" fontId="7" fillId="0" borderId="126" xfId="0" applyFont="1" applyFill="1" applyBorder="1" applyAlignment="1">
      <alignment horizontal="center"/>
    </xf>
    <xf numFmtId="164" fontId="52" fillId="0" borderId="51" xfId="132" applyNumberFormat="1" applyFont="1" applyFill="1" applyBorder="1" applyAlignment="1">
      <alignment horizontal="center"/>
    </xf>
    <xf numFmtId="3" fontId="52" fillId="0" borderId="51" xfId="67" applyNumberFormat="1" applyFont="1" applyFill="1" applyBorder="1" applyAlignment="1">
      <alignment horizontal="center"/>
    </xf>
    <xf numFmtId="3" fontId="52" fillId="0" borderId="51" xfId="132" applyNumberFormat="1" applyFont="1" applyFill="1" applyBorder="1" applyAlignment="1">
      <alignment horizontal="center"/>
    </xf>
    <xf numFmtId="164" fontId="52" fillId="0" borderId="53" xfId="132" applyNumberFormat="1" applyFont="1" applyFill="1" applyBorder="1" applyAlignment="1">
      <alignment horizontal="center"/>
    </xf>
    <xf numFmtId="0" fontId="51" fillId="0" borderId="109" xfId="0" applyFont="1" applyBorder="1"/>
    <xf numFmtId="0" fontId="51" fillId="0" borderId="109" xfId="0" applyFont="1" applyBorder="1" applyAlignment="1">
      <alignment wrapText="1"/>
    </xf>
    <xf numFmtId="168" fontId="51" fillId="0" borderId="1" xfId="135" applyNumberFormat="1" applyFont="1" applyBorder="1" applyAlignment="1">
      <alignment horizontal="center" wrapText="1"/>
    </xf>
    <xf numFmtId="168" fontId="52" fillId="0" borderId="1" xfId="135" applyNumberFormat="1" applyFont="1" applyBorder="1" applyAlignment="1">
      <alignment horizontal="center"/>
    </xf>
    <xf numFmtId="165" fontId="52" fillId="0" borderId="1" xfId="67" applyNumberFormat="1" applyFont="1" applyBorder="1" applyAlignment="1">
      <alignment horizontal="center"/>
    </xf>
    <xf numFmtId="9" fontId="52" fillId="0" borderId="110" xfId="132" applyFont="1" applyBorder="1" applyAlignment="1">
      <alignment horizontal="center"/>
    </xf>
    <xf numFmtId="0" fontId="51" fillId="0" borderId="111" xfId="0" applyFont="1" applyBorder="1"/>
    <xf numFmtId="168" fontId="52" fillId="0" borderId="112" xfId="135" applyNumberFormat="1" applyFont="1" applyBorder="1" applyAlignment="1">
      <alignment horizontal="center"/>
    </xf>
    <xf numFmtId="165" fontId="52" fillId="0" borderId="112" xfId="67" applyNumberFormat="1" applyFont="1" applyBorder="1" applyAlignment="1">
      <alignment horizontal="center"/>
    </xf>
    <xf numFmtId="9" fontId="52" fillId="0" borderId="113" xfId="132" applyFont="1" applyBorder="1" applyAlignment="1">
      <alignment horizontal="center"/>
    </xf>
    <xf numFmtId="0" fontId="0" fillId="0" borderId="0" xfId="0"/>
    <xf numFmtId="0" fontId="0" fillId="0" borderId="0" xfId="0" applyNumberFormat="1"/>
    <xf numFmtId="49" fontId="0" fillId="0" borderId="0" xfId="0" applyNumberFormat="1"/>
    <xf numFmtId="0" fontId="51" fillId="0" borderId="11" xfId="0" applyFont="1" applyBorder="1" applyAlignment="1">
      <alignment horizontal="left"/>
    </xf>
    <xf numFmtId="0" fontId="52" fillId="0" borderId="0" xfId="0" applyFont="1" applyBorder="1" applyAlignment="1">
      <alignment horizontal="left" vertical="top" wrapText="1"/>
    </xf>
    <xf numFmtId="0" fontId="51" fillId="0" borderId="0" xfId="0" applyFont="1" applyAlignment="1">
      <alignment horizontal="left" vertical="center"/>
    </xf>
    <xf numFmtId="0" fontId="51" fillId="0" borderId="8" xfId="0" applyFont="1" applyBorder="1" applyAlignment="1">
      <alignment horizontal="left"/>
    </xf>
    <xf numFmtId="0" fontId="51" fillId="0" borderId="1" xfId="0" applyFont="1" applyBorder="1" applyAlignment="1">
      <alignment horizontal="center"/>
    </xf>
    <xf numFmtId="0" fontId="51" fillId="0" borderId="1" xfId="0" applyFont="1" applyBorder="1" applyAlignment="1">
      <alignment horizontal="center" wrapText="1"/>
    </xf>
    <xf numFmtId="0" fontId="52" fillId="0" borderId="0" xfId="0" applyFont="1" applyFill="1" applyBorder="1" applyAlignment="1">
      <alignment horizontal="left" vertical="top" wrapText="1"/>
    </xf>
    <xf numFmtId="0" fontId="52" fillId="0" borderId="14" xfId="0" applyFont="1" applyFill="1" applyBorder="1" applyAlignment="1">
      <alignment horizontal="left" vertical="top" wrapText="1"/>
    </xf>
    <xf numFmtId="0" fontId="7" fillId="0" borderId="8"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13"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55" fillId="39" borderId="11" xfId="0" applyFont="1" applyFill="1" applyBorder="1" applyAlignment="1">
      <alignment horizontal="center" vertical="center"/>
    </xf>
    <xf numFmtId="0" fontId="55" fillId="39" borderId="15" xfId="0" applyFont="1" applyFill="1" applyBorder="1" applyAlignment="1">
      <alignment horizontal="center" vertical="center"/>
    </xf>
    <xf numFmtId="0" fontId="55" fillId="39" borderId="10" xfId="0" applyFont="1" applyFill="1" applyBorder="1" applyAlignment="1">
      <alignment horizontal="center" vertical="center"/>
    </xf>
    <xf numFmtId="0" fontId="7" fillId="0" borderId="1" xfId="0" applyFont="1" applyFill="1" applyBorder="1" applyAlignment="1">
      <alignment horizontal="center"/>
    </xf>
    <xf numFmtId="0" fontId="4" fillId="0" borderId="3" xfId="112" applyFont="1" applyFill="1" applyBorder="1" applyAlignment="1">
      <alignment horizontal="center" vertical="center" wrapText="1"/>
    </xf>
    <xf numFmtId="0" fontId="4" fillId="0" borderId="4" xfId="112" applyFont="1" applyFill="1" applyBorder="1" applyAlignment="1">
      <alignment horizontal="center" vertical="center" wrapText="1"/>
    </xf>
    <xf numFmtId="0" fontId="4" fillId="0" borderId="5" xfId="112" applyFont="1" applyFill="1" applyBorder="1" applyAlignment="1">
      <alignment horizontal="center" vertical="center" wrapText="1"/>
    </xf>
    <xf numFmtId="165" fontId="4" fillId="0" borderId="3" xfId="67" applyNumberFormat="1" applyFont="1" applyFill="1" applyBorder="1" applyAlignment="1">
      <alignment horizontal="center" vertical="center" wrapText="1"/>
    </xf>
    <xf numFmtId="165" fontId="4" fillId="0" borderId="4" xfId="67" applyNumberFormat="1" applyFont="1" applyFill="1" applyBorder="1" applyAlignment="1">
      <alignment horizontal="center" vertical="center" wrapText="1"/>
    </xf>
    <xf numFmtId="165" fontId="4" fillId="0" borderId="5" xfId="67" applyNumberFormat="1" applyFont="1" applyFill="1" applyBorder="1" applyAlignment="1">
      <alignment horizontal="center" vertical="center" wrapText="1"/>
    </xf>
    <xf numFmtId="0" fontId="7" fillId="0" borderId="3" xfId="116" applyFont="1" applyBorder="1" applyAlignment="1">
      <alignment horizontal="center" vertical="center"/>
    </xf>
    <xf numFmtId="0" fontId="7" fillId="0" borderId="1" xfId="100" applyNumberFormat="1" applyFont="1" applyBorder="1" applyAlignment="1">
      <alignment horizontal="center" vertical="center" wrapText="1"/>
    </xf>
    <xf numFmtId="0" fontId="7" fillId="0" borderId="0" xfId="112" applyFont="1" applyAlignment="1">
      <alignment horizontal="left"/>
    </xf>
    <xf numFmtId="0" fontId="4" fillId="0" borderId="0" xfId="0" applyFont="1" applyFill="1" applyBorder="1" applyAlignment="1">
      <alignment horizontal="left" vertical="top" wrapText="1"/>
    </xf>
    <xf numFmtId="0" fontId="64" fillId="0" borderId="0" xfId="0" applyFont="1"/>
    <xf numFmtId="0" fontId="4" fillId="0" borderId="0" xfId="92" applyFont="1" applyBorder="1" applyAlignment="1">
      <alignment horizontal="left" vertical="center"/>
    </xf>
    <xf numFmtId="0" fontId="4" fillId="0" borderId="0" xfId="92" applyFont="1" applyBorder="1" applyAlignment="1">
      <alignment horizontal="center" vertical="center" wrapText="1"/>
    </xf>
    <xf numFmtId="0" fontId="52" fillId="0" borderId="0" xfId="0" applyFont="1" applyBorder="1" applyAlignment="1">
      <alignment horizontal="left" vertical="center" wrapText="1"/>
    </xf>
    <xf numFmtId="165" fontId="52" fillId="0" borderId="118" xfId="67" applyNumberFormat="1" applyFont="1" applyBorder="1" applyAlignment="1">
      <alignment horizontal="right" vertical="top" wrapText="1"/>
    </xf>
    <xf numFmtId="0" fontId="52" fillId="0" borderId="8" xfId="0" applyFont="1" applyBorder="1"/>
    <xf numFmtId="3" fontId="52" fillId="0" borderId="8" xfId="0" applyNumberFormat="1" applyFont="1" applyBorder="1" applyAlignment="1">
      <alignment horizontal="right"/>
    </xf>
    <xf numFmtId="3" fontId="52" fillId="0" borderId="7" xfId="0" applyNumberFormat="1" applyFont="1" applyBorder="1" applyAlignment="1">
      <alignment horizontal="right"/>
    </xf>
    <xf numFmtId="3" fontId="52" fillId="0" borderId="7" xfId="67" applyNumberFormat="1" applyFont="1" applyBorder="1" applyAlignment="1">
      <alignment horizontal="right"/>
    </xf>
    <xf numFmtId="3" fontId="52" fillId="0" borderId="6" xfId="0" applyNumberFormat="1" applyFont="1" applyBorder="1" applyAlignment="1">
      <alignment horizontal="right"/>
    </xf>
    <xf numFmtId="3" fontId="52" fillId="0" borderId="3" xfId="0" applyNumberFormat="1" applyFont="1" applyBorder="1" applyAlignment="1">
      <alignment horizontal="right"/>
    </xf>
    <xf numFmtId="3" fontId="52" fillId="0" borderId="9" xfId="0" applyNumberFormat="1" applyFont="1" applyBorder="1" applyAlignment="1">
      <alignment horizontal="right"/>
    </xf>
    <xf numFmtId="3" fontId="52" fillId="0" borderId="0" xfId="67" applyNumberFormat="1" applyFont="1" applyBorder="1" applyAlignment="1">
      <alignment horizontal="right"/>
    </xf>
    <xf numFmtId="3" fontId="52" fillId="0" borderId="2" xfId="0" applyNumberFormat="1" applyFont="1" applyBorder="1" applyAlignment="1">
      <alignment horizontal="right"/>
    </xf>
    <xf numFmtId="3" fontId="52" fillId="0" borderId="4" xfId="0" applyNumberFormat="1" applyFont="1" applyBorder="1" applyAlignment="1">
      <alignment horizontal="right"/>
    </xf>
    <xf numFmtId="3" fontId="52" fillId="0" borderId="13" xfId="0" applyNumberFormat="1" applyFont="1" applyBorder="1" applyAlignment="1">
      <alignment horizontal="right"/>
    </xf>
    <xf numFmtId="3" fontId="52" fillId="0" borderId="14" xfId="0" applyNumberFormat="1" applyFont="1" applyBorder="1" applyAlignment="1">
      <alignment horizontal="right"/>
    </xf>
    <xf numFmtId="3" fontId="52" fillId="0" borderId="14" xfId="67" applyNumberFormat="1" applyFont="1" applyBorder="1" applyAlignment="1">
      <alignment horizontal="right"/>
    </xf>
    <xf numFmtId="3" fontId="52" fillId="0" borderId="12" xfId="0" applyNumberFormat="1" applyFont="1" applyBorder="1" applyAlignment="1">
      <alignment horizontal="right"/>
    </xf>
    <xf numFmtId="3" fontId="52" fillId="0" borderId="5" xfId="0" applyNumberFormat="1" applyFont="1" applyBorder="1" applyAlignment="1">
      <alignment horizontal="right"/>
    </xf>
    <xf numFmtId="3" fontId="52" fillId="0" borderId="11" xfId="0" applyNumberFormat="1" applyFont="1" applyBorder="1" applyAlignment="1">
      <alignment horizontal="right"/>
    </xf>
    <xf numFmtId="3" fontId="52" fillId="0" borderId="15" xfId="0" applyNumberFormat="1" applyFont="1" applyBorder="1" applyAlignment="1">
      <alignment horizontal="right"/>
    </xf>
    <xf numFmtId="3" fontId="52" fillId="0" borderId="10" xfId="0" applyNumberFormat="1" applyFont="1" applyBorder="1" applyAlignment="1">
      <alignment horizontal="right"/>
    </xf>
    <xf numFmtId="3" fontId="52" fillId="0" borderId="1" xfId="0" applyNumberFormat="1" applyFont="1" applyBorder="1" applyAlignment="1">
      <alignment horizontal="right"/>
    </xf>
    <xf numFmtId="0" fontId="52" fillId="0" borderId="3" xfId="0" applyFont="1" applyBorder="1"/>
    <xf numFmtId="0" fontId="52" fillId="0" borderId="5" xfId="0" applyFont="1" applyBorder="1"/>
    <xf numFmtId="3" fontId="52" fillId="0" borderId="0" xfId="0" applyNumberFormat="1" applyFont="1" applyBorder="1" applyAlignment="1">
      <alignment horizontal="center"/>
    </xf>
    <xf numFmtId="3" fontId="52" fillId="0" borderId="0" xfId="67" applyNumberFormat="1" applyFont="1" applyBorder="1" applyAlignment="1">
      <alignment horizontal="center"/>
    </xf>
    <xf numFmtId="3" fontId="52" fillId="0" borderId="2" xfId="0" applyNumberFormat="1" applyFont="1" applyBorder="1" applyAlignment="1">
      <alignment horizontal="center"/>
    </xf>
    <xf numFmtId="3" fontId="52" fillId="0" borderId="1" xfId="0" applyNumberFormat="1" applyFont="1" applyFill="1" applyBorder="1" applyAlignment="1">
      <alignment horizontal="right"/>
    </xf>
    <xf numFmtId="3" fontId="52" fillId="0" borderId="8" xfId="0" applyNumberFormat="1" applyFont="1" applyBorder="1" applyAlignment="1">
      <alignment horizontal="center"/>
    </xf>
    <xf numFmtId="164" fontId="52" fillId="0" borderId="6" xfId="132" applyNumberFormat="1" applyFont="1" applyBorder="1"/>
    <xf numFmtId="164" fontId="52" fillId="0" borderId="3" xfId="132" applyNumberFormat="1" applyFont="1" applyBorder="1"/>
    <xf numFmtId="3" fontId="52" fillId="0" borderId="9" xfId="0" applyNumberFormat="1" applyFont="1" applyBorder="1" applyAlignment="1">
      <alignment horizontal="center"/>
    </xf>
    <xf numFmtId="164" fontId="52" fillId="0" borderId="2" xfId="132" applyNumberFormat="1" applyFont="1" applyBorder="1"/>
    <xf numFmtId="164" fontId="52" fillId="0" borderId="4" xfId="132" applyNumberFormat="1" applyFont="1" applyBorder="1"/>
    <xf numFmtId="3" fontId="52" fillId="0" borderId="13" xfId="0" applyNumberFormat="1" applyFont="1" applyBorder="1" applyAlignment="1">
      <alignment horizontal="center"/>
    </xf>
    <xf numFmtId="164" fontId="52" fillId="0" borderId="14" xfId="132" applyNumberFormat="1" applyFont="1" applyBorder="1"/>
    <xf numFmtId="164" fontId="52" fillId="0" borderId="12" xfId="132" applyNumberFormat="1" applyFont="1" applyBorder="1"/>
    <xf numFmtId="164" fontId="52" fillId="0" borderId="5" xfId="132" applyNumberFormat="1" applyFont="1" applyBorder="1"/>
    <xf numFmtId="3" fontId="52" fillId="0" borderId="11" xfId="0" applyNumberFormat="1" applyFont="1" applyBorder="1" applyAlignment="1">
      <alignment horizontal="center"/>
    </xf>
    <xf numFmtId="164" fontId="52" fillId="0" borderId="15" xfId="132" applyNumberFormat="1" applyFont="1" applyBorder="1"/>
    <xf numFmtId="164" fontId="52" fillId="0" borderId="10" xfId="132" applyNumberFormat="1" applyFont="1" applyBorder="1"/>
    <xf numFmtId="3" fontId="52" fillId="0" borderId="9" xfId="0" applyNumberFormat="1" applyFont="1" applyBorder="1"/>
    <xf numFmtId="9" fontId="52" fillId="0" borderId="0" xfId="132" applyFont="1" applyBorder="1"/>
    <xf numFmtId="164" fontId="52" fillId="0" borderId="9" xfId="132" applyNumberFormat="1" applyFont="1" applyFill="1" applyBorder="1"/>
    <xf numFmtId="164" fontId="52" fillId="0" borderId="9" xfId="132" applyNumberFormat="1" applyFont="1" applyBorder="1"/>
    <xf numFmtId="164" fontId="52" fillId="0" borderId="1" xfId="132" applyNumberFormat="1" applyFont="1" applyBorder="1" applyAlignment="1">
      <alignment horizontal="center"/>
    </xf>
    <xf numFmtId="164" fontId="52" fillId="0" borderId="85" xfId="0" applyNumberFormat="1" applyFont="1" applyBorder="1" applyAlignment="1">
      <alignment horizontal="center"/>
    </xf>
    <xf numFmtId="164" fontId="52" fillId="0" borderId="77" xfId="132" applyNumberFormat="1" applyFont="1" applyBorder="1" applyAlignment="1">
      <alignment horizontal="center"/>
    </xf>
    <xf numFmtId="164" fontId="52" fillId="0" borderId="54" xfId="132" applyNumberFormat="1" applyFont="1" applyBorder="1" applyAlignment="1">
      <alignment horizontal="center"/>
    </xf>
    <xf numFmtId="0" fontId="51" fillId="0" borderId="1" xfId="0" applyFont="1" applyFill="1" applyBorder="1" applyAlignment="1">
      <alignment horizontal="left" wrapText="1"/>
    </xf>
    <xf numFmtId="0" fontId="51" fillId="0" borderId="1" xfId="0" applyFont="1" applyFill="1" applyBorder="1" applyAlignment="1">
      <alignment horizontal="center" wrapText="1"/>
    </xf>
    <xf numFmtId="0" fontId="51" fillId="0" borderId="1" xfId="0" applyFont="1" applyFill="1" applyBorder="1" applyAlignment="1">
      <alignment horizontal="center"/>
    </xf>
    <xf numFmtId="165" fontId="51" fillId="0" borderId="5" xfId="67" applyNumberFormat="1" applyFont="1" applyBorder="1" applyAlignment="1">
      <alignment horizontal="center" wrapText="1"/>
    </xf>
    <xf numFmtId="165" fontId="51" fillId="0" borderId="79" xfId="67" applyNumberFormat="1" applyFont="1" applyBorder="1" applyAlignment="1">
      <alignment horizontal="center" wrapText="1"/>
    </xf>
    <xf numFmtId="0" fontId="55" fillId="39" borderId="4" xfId="0" applyFont="1" applyFill="1" applyBorder="1" applyAlignment="1">
      <alignment vertical="center"/>
    </xf>
    <xf numFmtId="165" fontId="52" fillId="0" borderId="125" xfId="67" applyNumberFormat="1" applyFont="1" applyBorder="1"/>
    <xf numFmtId="0" fontId="51" fillId="0" borderId="11" xfId="0" applyFont="1" applyBorder="1" applyAlignment="1">
      <alignment horizontal="left"/>
    </xf>
    <xf numFmtId="0" fontId="51" fillId="0" borderId="15" xfId="0" applyFont="1" applyBorder="1" applyAlignment="1">
      <alignment horizontal="left"/>
    </xf>
    <xf numFmtId="0" fontId="51" fillId="0" borderId="10" xfId="0" applyFont="1" applyBorder="1" applyAlignment="1">
      <alignment horizontal="left"/>
    </xf>
    <xf numFmtId="0" fontId="52" fillId="0" borderId="8" xfId="0" applyFont="1" applyBorder="1" applyAlignment="1">
      <alignment horizontal="left" vertical="top" wrapText="1"/>
    </xf>
    <xf numFmtId="0" fontId="52" fillId="0" borderId="7" xfId="0" applyFont="1" applyBorder="1" applyAlignment="1">
      <alignment horizontal="left" vertical="top" wrapText="1"/>
    </xf>
    <xf numFmtId="0" fontId="52" fillId="0" borderId="6" xfId="0" applyFont="1" applyBorder="1" applyAlignment="1">
      <alignment horizontal="left" vertical="top" wrapText="1"/>
    </xf>
    <xf numFmtId="0" fontId="52" fillId="0" borderId="9" xfId="0" applyFont="1" applyBorder="1" applyAlignment="1">
      <alignment horizontal="left" vertical="top" wrapText="1"/>
    </xf>
    <xf numFmtId="0" fontId="52" fillId="0" borderId="0" xfId="0" applyFont="1" applyBorder="1" applyAlignment="1">
      <alignment horizontal="left" vertical="top" wrapText="1"/>
    </xf>
    <xf numFmtId="0" fontId="52" fillId="0" borderId="2" xfId="0" applyFont="1" applyBorder="1" applyAlignment="1">
      <alignment horizontal="left" vertical="top" wrapText="1"/>
    </xf>
    <xf numFmtId="0" fontId="52" fillId="0" borderId="13" xfId="0" applyFont="1" applyBorder="1" applyAlignment="1">
      <alignment horizontal="left" vertical="top" wrapText="1"/>
    </xf>
    <xf numFmtId="0" fontId="52" fillId="0" borderId="14" xfId="0" applyFont="1" applyBorder="1" applyAlignment="1">
      <alignment horizontal="left" vertical="top" wrapText="1"/>
    </xf>
    <xf numFmtId="0" fontId="52" fillId="0" borderId="12" xfId="0" applyFont="1" applyBorder="1" applyAlignment="1">
      <alignment horizontal="left" vertical="top" wrapText="1"/>
    </xf>
    <xf numFmtId="0" fontId="52" fillId="0" borderId="0" xfId="0" applyFont="1" applyFill="1" applyAlignment="1">
      <alignment horizontal="left" vertical="center"/>
    </xf>
    <xf numFmtId="0" fontId="51" fillId="0" borderId="0" xfId="0" applyFont="1" applyAlignment="1">
      <alignment horizontal="left" vertical="center"/>
    </xf>
    <xf numFmtId="0" fontId="4" fillId="0" borderId="0" xfId="100" applyFont="1" applyFill="1" applyBorder="1" applyAlignment="1">
      <alignment horizontal="left" vertical="center"/>
    </xf>
    <xf numFmtId="0" fontId="52" fillId="0" borderId="0" xfId="0" applyFont="1" applyFill="1" applyAlignment="1">
      <alignment horizontal="left"/>
    </xf>
    <xf numFmtId="0" fontId="51" fillId="0" borderId="8" xfId="0" applyFont="1" applyBorder="1" applyAlignment="1">
      <alignment horizontal="left"/>
    </xf>
    <xf numFmtId="0" fontId="51" fillId="0" borderId="7" xfId="0" applyFont="1" applyBorder="1" applyAlignment="1">
      <alignment horizontal="left"/>
    </xf>
    <xf numFmtId="0" fontId="51" fillId="0" borderId="6" xfId="0" applyFont="1" applyBorder="1" applyAlignment="1">
      <alignment horizontal="left"/>
    </xf>
    <xf numFmtId="0" fontId="55" fillId="39" borderId="11" xfId="0" applyFont="1" applyFill="1" applyBorder="1" applyAlignment="1">
      <alignment horizontal="center"/>
    </xf>
    <xf numFmtId="0" fontId="55" fillId="39" borderId="15" xfId="0" applyFont="1" applyFill="1" applyBorder="1" applyAlignment="1">
      <alignment horizontal="center"/>
    </xf>
    <xf numFmtId="0" fontId="55" fillId="39" borderId="10" xfId="0" applyFont="1" applyFill="1" applyBorder="1" applyAlignment="1">
      <alignment horizontal="center"/>
    </xf>
    <xf numFmtId="0" fontId="51" fillId="0" borderId="13" xfId="0" applyFont="1" applyBorder="1" applyAlignment="1">
      <alignment horizontal="left"/>
    </xf>
    <xf numFmtId="0" fontId="51" fillId="0" borderId="14" xfId="0" applyFont="1" applyBorder="1" applyAlignment="1">
      <alignment horizontal="left"/>
    </xf>
    <xf numFmtId="0" fontId="51" fillId="0" borderId="12" xfId="0" applyFont="1" applyBorder="1" applyAlignment="1">
      <alignment horizontal="left"/>
    </xf>
    <xf numFmtId="0" fontId="51" fillId="0" borderId="106" xfId="0" applyFont="1" applyBorder="1" applyAlignment="1">
      <alignment horizontal="center"/>
    </xf>
    <xf numFmtId="0" fontId="51" fillId="0" borderId="107" xfId="0" applyFont="1" applyBorder="1" applyAlignment="1">
      <alignment horizontal="center"/>
    </xf>
    <xf numFmtId="0" fontId="51" fillId="0" borderId="108" xfId="0" applyFont="1" applyBorder="1" applyAlignment="1">
      <alignment horizontal="center"/>
    </xf>
    <xf numFmtId="0" fontId="51" fillId="0" borderId="1" xfId="0" applyFont="1" applyBorder="1" applyAlignment="1">
      <alignment horizontal="center"/>
    </xf>
    <xf numFmtId="0" fontId="51" fillId="0" borderId="1" xfId="0" applyFont="1" applyBorder="1" applyAlignment="1">
      <alignment horizontal="center" wrapText="1"/>
    </xf>
    <xf numFmtId="9" fontId="51" fillId="0" borderId="110" xfId="132" applyFont="1" applyBorder="1" applyAlignment="1">
      <alignment horizontal="center" wrapText="1"/>
    </xf>
    <xf numFmtId="0" fontId="52" fillId="0" borderId="8" xfId="0" applyFont="1" applyFill="1" applyBorder="1" applyAlignment="1">
      <alignment horizontal="left" vertical="top" wrapText="1"/>
    </xf>
    <xf numFmtId="0" fontId="52" fillId="0" borderId="7" xfId="0" applyFont="1" applyFill="1" applyBorder="1" applyAlignment="1">
      <alignment horizontal="left" vertical="top" wrapText="1"/>
    </xf>
    <xf numFmtId="0" fontId="52" fillId="0" borderId="6" xfId="0" applyFont="1" applyFill="1" applyBorder="1" applyAlignment="1">
      <alignment horizontal="left" vertical="top" wrapText="1"/>
    </xf>
    <xf numFmtId="0" fontId="52" fillId="0" borderId="9" xfId="0" applyFont="1" applyFill="1" applyBorder="1" applyAlignment="1">
      <alignment horizontal="left" vertical="top" wrapText="1"/>
    </xf>
    <xf numFmtId="0" fontId="52" fillId="0" borderId="0" xfId="0" applyFont="1" applyFill="1" applyBorder="1" applyAlignment="1">
      <alignment horizontal="left" vertical="top" wrapText="1"/>
    </xf>
    <xf numFmtId="0" fontId="52" fillId="0" borderId="2" xfId="0" applyFont="1" applyFill="1" applyBorder="1" applyAlignment="1">
      <alignment horizontal="left" vertical="top" wrapText="1"/>
    </xf>
    <xf numFmtId="0" fontId="52" fillId="0" borderId="13" xfId="0" applyFont="1" applyFill="1" applyBorder="1" applyAlignment="1">
      <alignment horizontal="left" vertical="top" wrapText="1"/>
    </xf>
    <xf numFmtId="0" fontId="52" fillId="0" borderId="14" xfId="0" applyFont="1" applyFill="1" applyBorder="1" applyAlignment="1">
      <alignment horizontal="left" vertical="top" wrapText="1"/>
    </xf>
    <xf numFmtId="0" fontId="52" fillId="0" borderId="12" xfId="0" applyFont="1" applyFill="1" applyBorder="1" applyAlignment="1">
      <alignment horizontal="left" vertical="top" wrapText="1"/>
    </xf>
    <xf numFmtId="0" fontId="51" fillId="0" borderId="1" xfId="0" applyFont="1" applyBorder="1" applyAlignment="1">
      <alignment vertical="top" wrapText="1"/>
    </xf>
    <xf numFmtId="0" fontId="51" fillId="0" borderId="1" xfId="0" applyFont="1" applyBorder="1" applyAlignment="1">
      <alignment horizontal="center" vertical="top" wrapText="1"/>
    </xf>
    <xf numFmtId="0" fontId="53" fillId="39" borderId="11" xfId="0" applyFont="1" applyFill="1" applyBorder="1" applyAlignment="1">
      <alignment horizontal="center"/>
    </xf>
    <xf numFmtId="0" fontId="53" fillId="39" borderId="15" xfId="0" applyFont="1" applyFill="1" applyBorder="1" applyAlignment="1">
      <alignment horizontal="center"/>
    </xf>
    <xf numFmtId="0" fontId="6" fillId="0" borderId="65" xfId="134" applyFont="1" applyFill="1" applyBorder="1" applyAlignment="1">
      <alignment horizontal="center" vertical="center"/>
    </xf>
    <xf numFmtId="0" fontId="6" fillId="0" borderId="66" xfId="134" applyFont="1" applyFill="1" applyBorder="1" applyAlignment="1">
      <alignment horizontal="center" vertical="center"/>
    </xf>
    <xf numFmtId="0" fontId="51" fillId="0" borderId="120" xfId="0" applyFont="1" applyBorder="1" applyAlignment="1">
      <alignment horizontal="left"/>
    </xf>
    <xf numFmtId="0" fontId="51" fillId="0" borderId="121" xfId="0" applyFont="1" applyBorder="1" applyAlignment="1">
      <alignment horizontal="left"/>
    </xf>
    <xf numFmtId="0" fontId="51" fillId="0" borderId="122" xfId="0" applyFont="1" applyBorder="1" applyAlignment="1">
      <alignment horizontal="left"/>
    </xf>
    <xf numFmtId="0" fontId="51" fillId="0" borderId="9" xfId="0" applyFont="1" applyBorder="1" applyAlignment="1">
      <alignment horizontal="left"/>
    </xf>
    <xf numFmtId="0" fontId="51" fillId="0" borderId="0" xfId="0" applyFont="1" applyBorder="1" applyAlignment="1">
      <alignment horizontal="left"/>
    </xf>
    <xf numFmtId="0" fontId="51" fillId="0" borderId="2" xfId="0" applyFont="1" applyBorder="1" applyAlignment="1">
      <alignment horizontal="left"/>
    </xf>
    <xf numFmtId="0" fontId="52" fillId="0" borderId="123" xfId="0" applyFont="1" applyBorder="1" applyAlignment="1">
      <alignment horizontal="left" vertical="top" wrapText="1"/>
    </xf>
    <xf numFmtId="0" fontId="52" fillId="0" borderId="55" xfId="0" applyFont="1" applyBorder="1" applyAlignment="1">
      <alignment horizontal="left" vertical="top" wrapText="1"/>
    </xf>
    <xf numFmtId="0" fontId="52" fillId="0" borderId="124" xfId="0" applyFont="1" applyBorder="1" applyAlignment="1">
      <alignment horizontal="left" vertical="top" wrapText="1"/>
    </xf>
    <xf numFmtId="0" fontId="6" fillId="0" borderId="3" xfId="134" applyFont="1" applyFill="1" applyBorder="1" applyAlignment="1">
      <alignment horizontal="center" vertical="center"/>
    </xf>
    <xf numFmtId="0" fontId="6" fillId="0" borderId="4" xfId="134" applyFont="1" applyFill="1" applyBorder="1" applyAlignment="1">
      <alignment horizontal="center" vertical="center"/>
    </xf>
    <xf numFmtId="0" fontId="6" fillId="0" borderId="61" xfId="134" applyFont="1" applyFill="1" applyBorder="1" applyAlignment="1">
      <alignment horizontal="center" vertical="center"/>
    </xf>
    <xf numFmtId="0" fontId="6" fillId="0" borderId="85" xfId="134" applyFont="1" applyFill="1" applyBorder="1" applyAlignment="1">
      <alignment horizontal="center" vertical="center"/>
    </xf>
    <xf numFmtId="0" fontId="6" fillId="0" borderId="62" xfId="134" applyFont="1" applyFill="1" applyBorder="1" applyAlignment="1">
      <alignment horizontal="center" vertical="center"/>
    </xf>
    <xf numFmtId="0" fontId="6" fillId="0" borderId="63" xfId="134" applyFont="1" applyFill="1" applyBorder="1" applyAlignment="1">
      <alignment horizontal="center" vertical="center"/>
    </xf>
    <xf numFmtId="0" fontId="51" fillId="0" borderId="4" xfId="0" applyFont="1" applyBorder="1" applyAlignment="1">
      <alignment horizontal="center" vertical="center"/>
    </xf>
    <xf numFmtId="0" fontId="51" fillId="37" borderId="100" xfId="0" applyFont="1" applyFill="1" applyBorder="1" applyAlignment="1">
      <alignment horizontal="center" vertical="center"/>
    </xf>
    <xf numFmtId="0" fontId="51" fillId="37" borderId="96" xfId="0" applyFont="1" applyFill="1" applyBorder="1" applyAlignment="1">
      <alignment horizontal="center" vertical="center"/>
    </xf>
    <xf numFmtId="0" fontId="51" fillId="37" borderId="95" xfId="0" applyFont="1" applyFill="1" applyBorder="1" applyAlignment="1">
      <alignment horizontal="center" vertical="center"/>
    </xf>
    <xf numFmtId="0" fontId="51" fillId="37" borderId="97" xfId="0" applyFont="1" applyFill="1" applyBorder="1" applyAlignment="1">
      <alignment horizontal="center" vertical="center"/>
    </xf>
    <xf numFmtId="0" fontId="51" fillId="37" borderId="94" xfId="0" applyFont="1" applyFill="1" applyBorder="1" applyAlignment="1">
      <alignment horizontal="center" vertical="center"/>
    </xf>
    <xf numFmtId="0" fontId="51" fillId="37" borderId="92" xfId="0" applyFont="1" applyFill="1" applyBorder="1" applyAlignment="1">
      <alignment horizontal="center" vertical="center"/>
    </xf>
    <xf numFmtId="0" fontId="51" fillId="0" borderId="1" xfId="0" applyFont="1" applyBorder="1" applyAlignment="1">
      <alignment horizontal="left"/>
    </xf>
    <xf numFmtId="0" fontId="52" fillId="0" borderId="1" xfId="0" applyFont="1" applyBorder="1" applyAlignment="1">
      <alignment horizontal="left" vertical="top" wrapText="1"/>
    </xf>
    <xf numFmtId="0" fontId="51" fillId="0" borderId="8" xfId="0" applyFont="1" applyBorder="1" applyAlignment="1">
      <alignment horizontal="center" wrapText="1"/>
    </xf>
    <xf numFmtId="0" fontId="51" fillId="0" borderId="7" xfId="0" applyFont="1" applyBorder="1" applyAlignment="1">
      <alignment horizontal="center" wrapText="1"/>
    </xf>
    <xf numFmtId="0" fontId="51" fillId="0" borderId="6" xfId="0" applyFont="1" applyBorder="1" applyAlignment="1">
      <alignment horizontal="center" wrapText="1"/>
    </xf>
    <xf numFmtId="0" fontId="52" fillId="0" borderId="8" xfId="0" applyFont="1" applyBorder="1" applyAlignment="1">
      <alignment horizontal="center"/>
    </xf>
    <xf numFmtId="0" fontId="52" fillId="0" borderId="7" xfId="0" applyFont="1" applyBorder="1" applyAlignment="1">
      <alignment horizontal="center"/>
    </xf>
    <xf numFmtId="0" fontId="52" fillId="0" borderId="13" xfId="0" applyFont="1" applyBorder="1" applyAlignment="1">
      <alignment horizontal="center"/>
    </xf>
    <xf numFmtId="0" fontId="52" fillId="0" borderId="14" xfId="0" applyFont="1" applyBorder="1" applyAlignment="1">
      <alignment horizontal="center"/>
    </xf>
    <xf numFmtId="0" fontId="7" fillId="0" borderId="13" xfId="0" applyFont="1" applyFill="1" applyBorder="1" applyAlignment="1">
      <alignment horizontal="left" vertical="center"/>
    </xf>
    <xf numFmtId="0" fontId="7" fillId="0" borderId="14" xfId="0" applyFont="1" applyFill="1" applyBorder="1" applyAlignment="1">
      <alignment horizontal="left" vertical="center"/>
    </xf>
    <xf numFmtId="0" fontId="7" fillId="0" borderId="12" xfId="0" applyFont="1" applyFill="1" applyBorder="1" applyAlignment="1">
      <alignment horizontal="left" vertical="center"/>
    </xf>
    <xf numFmtId="0" fontId="7" fillId="0" borderId="8"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8"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13" xfId="0" applyFont="1" applyFill="1" applyBorder="1" applyAlignment="1">
      <alignment horizontal="center" vertical="center"/>
    </xf>
    <xf numFmtId="0" fontId="7" fillId="0" borderId="14"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11"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55" fillId="39" borderId="9" xfId="0" applyFont="1" applyFill="1" applyBorder="1" applyAlignment="1">
      <alignment horizontal="center" vertical="center"/>
    </xf>
    <xf numFmtId="0" fontId="55" fillId="39" borderId="0" xfId="0" applyFont="1" applyFill="1" applyBorder="1" applyAlignment="1">
      <alignment horizontal="center" vertical="center"/>
    </xf>
    <xf numFmtId="0" fontId="7" fillId="0" borderId="13"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8" xfId="0" applyFont="1" applyFill="1" applyBorder="1" applyAlignment="1">
      <alignment horizontal="left" vertical="center"/>
    </xf>
    <xf numFmtId="0" fontId="7" fillId="0" borderId="7" xfId="0" applyFont="1" applyFill="1" applyBorder="1" applyAlignment="1">
      <alignment horizontal="left" vertical="center"/>
    </xf>
    <xf numFmtId="0" fontId="7" fillId="0" borderId="6" xfId="0" applyFont="1" applyFill="1" applyBorder="1" applyAlignment="1">
      <alignment horizontal="left" vertical="center"/>
    </xf>
    <xf numFmtId="0" fontId="55" fillId="39" borderId="11" xfId="0" applyFont="1" applyFill="1" applyBorder="1" applyAlignment="1">
      <alignment horizontal="center" vertical="center"/>
    </xf>
    <xf numFmtId="0" fontId="55" fillId="39" borderId="15" xfId="0" applyFont="1" applyFill="1" applyBorder="1" applyAlignment="1">
      <alignment horizontal="center" vertical="center"/>
    </xf>
    <xf numFmtId="0" fontId="55" fillId="39" borderId="10" xfId="0" applyFont="1" applyFill="1" applyBorder="1" applyAlignment="1">
      <alignment horizontal="center" vertical="center"/>
    </xf>
    <xf numFmtId="0" fontId="4" fillId="0" borderId="8" xfId="0" applyFont="1" applyBorder="1" applyAlignment="1">
      <alignment horizontal="left" vertical="top" wrapText="1"/>
    </xf>
    <xf numFmtId="0" fontId="4" fillId="0" borderId="7" xfId="0" applyFont="1" applyBorder="1" applyAlignment="1">
      <alignment horizontal="left" vertical="top" wrapText="1"/>
    </xf>
    <xf numFmtId="0" fontId="4" fillId="0" borderId="6" xfId="0" applyFont="1" applyBorder="1" applyAlignment="1">
      <alignment horizontal="left" vertical="top" wrapText="1"/>
    </xf>
    <xf numFmtId="0" fontId="4" fillId="0" borderId="9" xfId="0" applyFont="1" applyBorder="1" applyAlignment="1">
      <alignment horizontal="left" vertical="top" wrapText="1"/>
    </xf>
    <xf numFmtId="0" fontId="4" fillId="0" borderId="0" xfId="0" applyFont="1" applyBorder="1" applyAlignment="1">
      <alignment horizontal="left" vertical="top" wrapText="1"/>
    </xf>
    <xf numFmtId="0" fontId="4" fillId="0" borderId="2" xfId="0" applyFont="1" applyBorder="1" applyAlignment="1">
      <alignment horizontal="left" vertical="top" wrapText="1"/>
    </xf>
    <xf numFmtId="0" fontId="4" fillId="0" borderId="13" xfId="0" applyFont="1" applyBorder="1" applyAlignment="1">
      <alignment horizontal="left" vertical="top" wrapText="1"/>
    </xf>
    <xf numFmtId="0" fontId="4" fillId="0" borderId="14" xfId="0" applyFont="1" applyBorder="1" applyAlignment="1">
      <alignment horizontal="left" vertical="top" wrapText="1"/>
    </xf>
    <xf numFmtId="0" fontId="4" fillId="0" borderId="12" xfId="0" applyFont="1" applyBorder="1" applyAlignment="1">
      <alignment horizontal="left" vertical="top" wrapText="1"/>
    </xf>
    <xf numFmtId="0" fontId="7" fillId="33" borderId="3" xfId="0" applyFont="1" applyFill="1" applyBorder="1" applyAlignment="1">
      <alignment horizontal="center" vertical="center" wrapText="1"/>
    </xf>
    <xf numFmtId="0" fontId="7" fillId="33" borderId="4" xfId="0" applyFont="1" applyFill="1" applyBorder="1" applyAlignment="1">
      <alignment horizontal="center" vertical="center" wrapText="1"/>
    </xf>
    <xf numFmtId="0" fontId="7" fillId="33" borderId="5" xfId="0" applyFont="1" applyFill="1" applyBorder="1" applyAlignment="1">
      <alignment horizontal="center" vertical="center" wrapText="1"/>
    </xf>
    <xf numFmtId="0" fontId="52" fillId="0" borderId="33" xfId="0" applyFont="1" applyBorder="1" applyAlignment="1">
      <alignment horizontal="center" vertical="center" wrapText="1"/>
    </xf>
    <xf numFmtId="0" fontId="52" fillId="0" borderId="34" xfId="0" applyFont="1" applyBorder="1" applyAlignment="1">
      <alignment horizontal="center" vertical="center" wrapText="1"/>
    </xf>
    <xf numFmtId="0" fontId="52" fillId="0" borderId="32" xfId="0" applyFont="1" applyBorder="1" applyAlignment="1">
      <alignment horizontal="center" vertical="center" wrapText="1"/>
    </xf>
    <xf numFmtId="0" fontId="52" fillId="0" borderId="3" xfId="0" applyFont="1" applyBorder="1" applyAlignment="1">
      <alignment horizontal="center" vertical="center" wrapText="1"/>
    </xf>
    <xf numFmtId="0" fontId="52" fillId="0" borderId="4" xfId="0" applyFont="1" applyBorder="1" applyAlignment="1">
      <alignment horizontal="center" vertical="center" wrapText="1"/>
    </xf>
    <xf numFmtId="0" fontId="52" fillId="0" borderId="5" xfId="0" applyFont="1" applyBorder="1" applyAlignment="1">
      <alignment horizontal="center" vertical="center" wrapText="1"/>
    </xf>
    <xf numFmtId="0" fontId="52" fillId="0" borderId="45" xfId="0" applyFont="1" applyBorder="1" applyAlignment="1">
      <alignment horizontal="center" vertical="center" wrapText="1"/>
    </xf>
    <xf numFmtId="0" fontId="51" fillId="0" borderId="0" xfId="0" applyFont="1" applyAlignment="1">
      <alignment horizontal="center" vertical="center"/>
    </xf>
    <xf numFmtId="0" fontId="52" fillId="0" borderId="29" xfId="0" applyFont="1" applyBorder="1" applyAlignment="1">
      <alignment horizontal="center" vertical="center" wrapText="1"/>
    </xf>
    <xf numFmtId="0" fontId="52" fillId="0" borderId="30" xfId="0" applyFont="1" applyBorder="1" applyAlignment="1">
      <alignment horizontal="center" vertical="center" wrapText="1"/>
    </xf>
    <xf numFmtId="0" fontId="52" fillId="0" borderId="3" xfId="0" applyFont="1" applyBorder="1" applyAlignment="1">
      <alignment horizontal="center" vertical="center"/>
    </xf>
    <xf numFmtId="0" fontId="52" fillId="0" borderId="5" xfId="0" applyFont="1" applyBorder="1" applyAlignment="1">
      <alignment horizontal="center" vertical="center"/>
    </xf>
    <xf numFmtId="0" fontId="52" fillId="0" borderId="46" xfId="0" applyFont="1" applyBorder="1" applyAlignment="1">
      <alignment horizontal="center" vertical="center" wrapText="1"/>
    </xf>
    <xf numFmtId="0" fontId="52" fillId="0" borderId="48" xfId="0" applyFont="1" applyBorder="1" applyAlignment="1">
      <alignment horizontal="center" vertical="center" wrapText="1"/>
    </xf>
    <xf numFmtId="0" fontId="52" fillId="0" borderId="47" xfId="0" applyFont="1" applyBorder="1" applyAlignment="1">
      <alignment horizontal="center" vertical="center" wrapText="1"/>
    </xf>
    <xf numFmtId="0" fontId="7" fillId="33" borderId="9" xfId="0" applyFont="1" applyFill="1" applyBorder="1" applyAlignment="1">
      <alignment horizontal="center" wrapText="1"/>
    </xf>
    <xf numFmtId="0" fontId="52" fillId="0" borderId="1" xfId="0" applyFont="1" applyFill="1" applyBorder="1" applyAlignment="1">
      <alignment horizontal="left" vertical="top" wrapText="1"/>
    </xf>
    <xf numFmtId="0" fontId="7" fillId="33" borderId="27" xfId="0" applyFont="1" applyFill="1" applyBorder="1" applyAlignment="1">
      <alignment horizontal="center" vertical="center" wrapText="1"/>
    </xf>
    <xf numFmtId="0" fontId="7" fillId="33" borderId="28" xfId="0" applyFont="1" applyFill="1" applyBorder="1" applyAlignment="1">
      <alignment horizontal="center" vertical="center" wrapText="1"/>
    </xf>
    <xf numFmtId="0" fontId="7" fillId="33" borderId="72" xfId="0" applyFont="1" applyFill="1" applyBorder="1" applyAlignment="1">
      <alignment horizontal="center" vertical="center" wrapText="1"/>
    </xf>
    <xf numFmtId="0" fontId="55" fillId="39" borderId="11" xfId="0" applyFont="1" applyFill="1" applyBorder="1" applyAlignment="1">
      <alignment horizontal="left" vertical="center"/>
    </xf>
    <xf numFmtId="0" fontId="55" fillId="39" borderId="15" xfId="0" applyFont="1" applyFill="1" applyBorder="1" applyAlignment="1">
      <alignment horizontal="left" vertical="center"/>
    </xf>
    <xf numFmtId="0" fontId="55" fillId="39" borderId="10" xfId="0" applyFont="1" applyFill="1" applyBorder="1" applyAlignment="1">
      <alignment horizontal="left" vertical="center"/>
    </xf>
    <xf numFmtId="0" fontId="7" fillId="0" borderId="73" xfId="0" applyFont="1" applyFill="1" applyBorder="1" applyAlignment="1">
      <alignment horizontal="center" wrapText="1"/>
    </xf>
    <xf numFmtId="0" fontId="7" fillId="0" borderId="79" xfId="0" applyFont="1" applyFill="1" applyBorder="1" applyAlignment="1">
      <alignment horizontal="center" wrapText="1"/>
    </xf>
    <xf numFmtId="0" fontId="7" fillId="0" borderId="80" xfId="0" applyFont="1" applyFill="1" applyBorder="1" applyAlignment="1">
      <alignment horizontal="center" wrapText="1"/>
    </xf>
    <xf numFmtId="0" fontId="7" fillId="0" borderId="51" xfId="0" applyFont="1" applyFill="1" applyBorder="1" applyAlignment="1">
      <alignment horizontal="center"/>
    </xf>
    <xf numFmtId="0" fontId="7" fillId="0" borderId="1" xfId="0" applyFont="1" applyFill="1" applyBorder="1" applyAlignment="1">
      <alignment horizontal="center"/>
    </xf>
    <xf numFmtId="0" fontId="7" fillId="0" borderId="52" xfId="0" applyFont="1" applyFill="1" applyBorder="1" applyAlignment="1">
      <alignment horizontal="center"/>
    </xf>
    <xf numFmtId="164" fontId="51" fillId="0" borderId="9" xfId="132" applyNumberFormat="1" applyFont="1" applyBorder="1" applyAlignment="1">
      <alignment horizontal="center"/>
    </xf>
    <xf numFmtId="164" fontId="51" fillId="0" borderId="0" xfId="132" applyNumberFormat="1" applyFont="1" applyBorder="1" applyAlignment="1">
      <alignment horizontal="center"/>
    </xf>
    <xf numFmtId="164" fontId="51" fillId="0" borderId="2" xfId="132" applyNumberFormat="1" applyFont="1" applyBorder="1" applyAlignment="1">
      <alignment horizontal="center"/>
    </xf>
    <xf numFmtId="0" fontId="51" fillId="0" borderId="3" xfId="0" applyFont="1" applyBorder="1" applyAlignment="1">
      <alignment horizontal="center"/>
    </xf>
    <xf numFmtId="0" fontId="51" fillId="0" borderId="3" xfId="0" applyFont="1" applyFill="1" applyBorder="1" applyAlignment="1">
      <alignment horizontal="center" wrapText="1"/>
    </xf>
    <xf numFmtId="0" fontId="7" fillId="0" borderId="8" xfId="112" applyFont="1" applyBorder="1" applyAlignment="1">
      <alignment horizontal="center"/>
    </xf>
    <xf numFmtId="0" fontId="7" fillId="0" borderId="7" xfId="112" applyFont="1" applyBorder="1" applyAlignment="1">
      <alignment horizontal="center"/>
    </xf>
    <xf numFmtId="0" fontId="7" fillId="0" borderId="6" xfId="112" applyFont="1" applyBorder="1" applyAlignment="1">
      <alignment horizontal="center"/>
    </xf>
    <xf numFmtId="0" fontId="7" fillId="0" borderId="13" xfId="112" applyFont="1" applyBorder="1" applyAlignment="1">
      <alignment horizontal="center"/>
    </xf>
    <xf numFmtId="0" fontId="7" fillId="0" borderId="14" xfId="112" applyFont="1" applyBorder="1" applyAlignment="1">
      <alignment horizontal="center"/>
    </xf>
    <xf numFmtId="0" fontId="7" fillId="0" borderId="12" xfId="112" applyFont="1" applyBorder="1" applyAlignment="1">
      <alignment horizontal="center"/>
    </xf>
    <xf numFmtId="0" fontId="4" fillId="0" borderId="3" xfId="112" applyFont="1" applyBorder="1" applyAlignment="1">
      <alignment horizontal="center" vertical="center" wrapText="1"/>
    </xf>
    <xf numFmtId="0" fontId="4" fillId="0" borderId="4" xfId="112" applyFont="1" applyBorder="1" applyAlignment="1">
      <alignment horizontal="center" vertical="center" wrapText="1"/>
    </xf>
    <xf numFmtId="0" fontId="4" fillId="0" borderId="5" xfId="112" applyFont="1" applyBorder="1" applyAlignment="1">
      <alignment horizontal="center" vertical="center" wrapText="1"/>
    </xf>
    <xf numFmtId="0" fontId="4" fillId="0" borderId="3" xfId="112" applyFont="1" applyBorder="1" applyAlignment="1">
      <alignment horizontal="center" wrapText="1"/>
    </xf>
    <xf numFmtId="0" fontId="4" fillId="0" borderId="4" xfId="112" applyFont="1" applyBorder="1" applyAlignment="1">
      <alignment horizontal="center" wrapText="1"/>
    </xf>
    <xf numFmtId="0" fontId="4" fillId="0" borderId="5" xfId="112" applyFont="1" applyBorder="1" applyAlignment="1">
      <alignment horizontal="center" wrapText="1"/>
    </xf>
    <xf numFmtId="0" fontId="4" fillId="0" borderId="11" xfId="112" applyFont="1" applyBorder="1" applyAlignment="1">
      <alignment horizontal="center" wrapText="1"/>
    </xf>
    <xf numFmtId="0" fontId="4" fillId="0" borderId="15" xfId="112" applyFont="1" applyBorder="1" applyAlignment="1">
      <alignment horizontal="center" wrapText="1"/>
    </xf>
    <xf numFmtId="0" fontId="4" fillId="0" borderId="10" xfId="112" applyFont="1" applyBorder="1" applyAlignment="1">
      <alignment horizontal="center" wrapText="1"/>
    </xf>
    <xf numFmtId="0" fontId="4" fillId="0" borderId="3" xfId="112" applyFont="1" applyFill="1" applyBorder="1" applyAlignment="1">
      <alignment horizontal="center" vertical="center" wrapText="1"/>
    </xf>
    <xf numFmtId="0" fontId="4" fillId="0" borderId="4" xfId="112" applyFont="1" applyFill="1" applyBorder="1" applyAlignment="1">
      <alignment horizontal="center" vertical="center" wrapText="1"/>
    </xf>
    <xf numFmtId="0" fontId="4" fillId="0" borderId="5" xfId="112" applyFont="1" applyFill="1" applyBorder="1" applyAlignment="1">
      <alignment horizontal="center" vertical="center" wrapText="1"/>
    </xf>
    <xf numFmtId="165" fontId="4" fillId="0" borderId="3" xfId="67" applyNumberFormat="1" applyFont="1" applyFill="1" applyBorder="1" applyAlignment="1">
      <alignment horizontal="center" vertical="center" wrapText="1"/>
    </xf>
    <xf numFmtId="165" fontId="4" fillId="0" borderId="4" xfId="67" applyNumberFormat="1" applyFont="1" applyFill="1" applyBorder="1" applyAlignment="1">
      <alignment horizontal="center" vertical="center" wrapText="1"/>
    </xf>
    <xf numFmtId="165" fontId="4" fillId="0" borderId="5" xfId="67" applyNumberFormat="1" applyFont="1" applyFill="1" applyBorder="1" applyAlignment="1">
      <alignment horizontal="center" vertical="center" wrapText="1"/>
    </xf>
    <xf numFmtId="165" fontId="4" fillId="0" borderId="3" xfId="67" applyNumberFormat="1" applyFont="1" applyFill="1" applyBorder="1" applyAlignment="1">
      <alignment horizontal="center" vertical="center"/>
    </xf>
    <xf numFmtId="165" fontId="4" fillId="0" borderId="5" xfId="67" applyNumberFormat="1" applyFont="1" applyFill="1" applyBorder="1" applyAlignment="1">
      <alignment horizontal="center" vertical="center"/>
    </xf>
    <xf numFmtId="0" fontId="4" fillId="0" borderId="11" xfId="0" applyFont="1" applyBorder="1" applyAlignment="1">
      <alignment horizontal="left"/>
    </xf>
    <xf numFmtId="165" fontId="4" fillId="0" borderId="10" xfId="0" applyNumberFormat="1" applyFont="1" applyBorder="1" applyAlignment="1">
      <alignment horizontal="left"/>
    </xf>
    <xf numFmtId="0" fontId="4" fillId="0" borderId="14" xfId="112" applyFont="1" applyBorder="1" applyAlignment="1">
      <alignment horizontal="center"/>
    </xf>
    <xf numFmtId="0" fontId="4" fillId="0" borderId="10" xfId="0" applyFont="1" applyBorder="1" applyAlignment="1">
      <alignment horizontal="left"/>
    </xf>
    <xf numFmtId="0" fontId="4" fillId="0" borderId="0" xfId="112" applyFont="1" applyAlignment="1">
      <alignment horizontal="left"/>
    </xf>
    <xf numFmtId="0" fontId="52" fillId="0" borderId="0" xfId="0" applyFont="1" applyAlignment="1">
      <alignment horizontal="left"/>
    </xf>
    <xf numFmtId="0" fontId="52" fillId="0" borderId="0" xfId="0" applyFont="1" applyAlignment="1">
      <alignment horizontal="left" wrapText="1"/>
    </xf>
    <xf numFmtId="0" fontId="51" fillId="0" borderId="3" xfId="0" applyFont="1" applyBorder="1" applyAlignment="1">
      <alignment horizontal="center" vertical="center"/>
    </xf>
    <xf numFmtId="0" fontId="51" fillId="0" borderId="5" xfId="0" applyFont="1" applyBorder="1" applyAlignment="1">
      <alignment horizontal="center" vertical="center"/>
    </xf>
    <xf numFmtId="0" fontId="51" fillId="0" borderId="11" xfId="0" applyFont="1" applyBorder="1" applyAlignment="1">
      <alignment horizontal="center" wrapText="1"/>
    </xf>
    <xf numFmtId="0" fontId="51" fillId="0" borderId="15" xfId="0" applyFont="1" applyBorder="1" applyAlignment="1">
      <alignment horizontal="center" wrapText="1"/>
    </xf>
    <xf numFmtId="0" fontId="51" fillId="0" borderId="10" xfId="0" applyFont="1" applyBorder="1" applyAlignment="1">
      <alignment horizontal="center" wrapText="1"/>
    </xf>
    <xf numFmtId="0" fontId="51" fillId="0" borderId="11" xfId="0" applyFont="1" applyBorder="1" applyAlignment="1">
      <alignment horizontal="center"/>
    </xf>
    <xf numFmtId="0" fontId="51" fillId="0" borderId="15" xfId="0" applyFont="1" applyBorder="1" applyAlignment="1">
      <alignment horizontal="center"/>
    </xf>
    <xf numFmtId="0" fontId="51" fillId="0" borderId="10" xfId="0" applyFont="1" applyBorder="1" applyAlignment="1">
      <alignment horizontal="center"/>
    </xf>
    <xf numFmtId="0" fontId="51" fillId="0" borderId="11" xfId="0" applyFont="1" applyFill="1" applyBorder="1" applyAlignment="1">
      <alignment horizontal="center"/>
    </xf>
    <xf numFmtId="0" fontId="51" fillId="0" borderId="11" xfId="0" applyFont="1" applyBorder="1" applyAlignment="1">
      <alignment horizontal="left" wrapText="1"/>
    </xf>
    <xf numFmtId="0" fontId="51" fillId="0" borderId="15" xfId="0" applyFont="1" applyBorder="1" applyAlignment="1">
      <alignment horizontal="left" wrapText="1"/>
    </xf>
    <xf numFmtId="0" fontId="51" fillId="0" borderId="10" xfId="0" applyFont="1" applyBorder="1" applyAlignment="1">
      <alignment horizontal="left" wrapText="1"/>
    </xf>
    <xf numFmtId="0" fontId="7" fillId="0" borderId="1" xfId="100" applyNumberFormat="1" applyFont="1" applyBorder="1" applyAlignment="1">
      <alignment horizontal="center" vertical="center"/>
    </xf>
    <xf numFmtId="0" fontId="7" fillId="0" borderId="3" xfId="100" applyNumberFormat="1" applyFont="1" applyBorder="1" applyAlignment="1">
      <alignment horizontal="center" vertical="center" wrapText="1"/>
    </xf>
    <xf numFmtId="0" fontId="7" fillId="0" borderId="5" xfId="100" applyNumberFormat="1" applyFont="1" applyBorder="1" applyAlignment="1">
      <alignment horizontal="center" vertical="center" wrapText="1"/>
    </xf>
    <xf numFmtId="165" fontId="51" fillId="0" borderId="83" xfId="0" applyNumberFormat="1" applyFont="1" applyBorder="1" applyAlignment="1">
      <alignment horizontal="center"/>
    </xf>
    <xf numFmtId="0" fontId="7" fillId="0" borderId="49" xfId="100" applyNumberFormat="1" applyFont="1" applyBorder="1" applyAlignment="1">
      <alignment horizontal="center" wrapText="1"/>
    </xf>
    <xf numFmtId="0" fontId="7" fillId="0" borderId="50" xfId="100" applyNumberFormat="1" applyFont="1" applyBorder="1" applyAlignment="1">
      <alignment horizontal="center" wrapText="1"/>
    </xf>
    <xf numFmtId="0" fontId="7" fillId="0" borderId="70" xfId="100" applyNumberFormat="1" applyFont="1" applyBorder="1" applyAlignment="1">
      <alignment horizontal="center" vertical="center" wrapText="1"/>
    </xf>
    <xf numFmtId="0" fontId="7" fillId="0" borderId="71" xfId="100" applyNumberFormat="1" applyFont="1" applyBorder="1" applyAlignment="1">
      <alignment horizontal="center" vertical="center" wrapText="1"/>
    </xf>
    <xf numFmtId="0" fontId="7" fillId="0" borderId="3" xfId="116" applyFont="1" applyBorder="1" applyAlignment="1">
      <alignment horizontal="center" vertical="center"/>
    </xf>
    <xf numFmtId="0" fontId="7" fillId="0" borderId="5" xfId="116" applyFont="1" applyBorder="1" applyAlignment="1">
      <alignment horizontal="center" vertical="center"/>
    </xf>
    <xf numFmtId="0" fontId="7" fillId="0" borderId="3" xfId="116" applyFont="1" applyBorder="1" applyAlignment="1">
      <alignment horizontal="center" vertical="center" wrapText="1"/>
    </xf>
    <xf numFmtId="0" fontId="7" fillId="0" borderId="5" xfId="116" applyFont="1" applyBorder="1" applyAlignment="1">
      <alignment horizontal="center" vertical="center" wrapText="1"/>
    </xf>
    <xf numFmtId="0" fontId="7" fillId="0" borderId="8" xfId="116" applyFont="1" applyBorder="1" applyAlignment="1">
      <alignment horizontal="center" vertical="center"/>
    </xf>
    <xf numFmtId="0" fontId="7" fillId="0" borderId="13" xfId="116" applyFont="1" applyBorder="1" applyAlignment="1">
      <alignment horizontal="center" vertical="center"/>
    </xf>
    <xf numFmtId="0" fontId="7" fillId="0" borderId="11" xfId="116" applyFont="1" applyBorder="1" applyAlignment="1">
      <alignment horizontal="center"/>
    </xf>
    <xf numFmtId="0" fontId="7" fillId="0" borderId="10" xfId="116" applyFont="1" applyBorder="1" applyAlignment="1">
      <alignment horizontal="center"/>
    </xf>
    <xf numFmtId="0" fontId="7" fillId="0" borderId="1" xfId="100" quotePrefix="1" applyNumberFormat="1" applyFont="1" applyBorder="1" applyAlignment="1">
      <alignment horizontal="center" vertical="center"/>
    </xf>
    <xf numFmtId="0" fontId="7" fillId="0" borderId="1" xfId="100" applyNumberFormat="1" applyFont="1" applyBorder="1" applyAlignment="1">
      <alignment horizontal="center" vertical="center" wrapText="1"/>
    </xf>
    <xf numFmtId="0" fontId="7" fillId="0" borderId="11" xfId="100" applyNumberFormat="1" applyFont="1" applyBorder="1" applyAlignment="1">
      <alignment horizontal="center" vertical="center" wrapText="1"/>
    </xf>
    <xf numFmtId="0" fontId="51" fillId="0" borderId="11" xfId="0" applyFont="1" applyFill="1" applyBorder="1" applyAlignment="1">
      <alignment horizontal="left"/>
    </xf>
    <xf numFmtId="0" fontId="51" fillId="0" borderId="15" xfId="0" applyFont="1" applyFill="1" applyBorder="1" applyAlignment="1">
      <alignment horizontal="left"/>
    </xf>
    <xf numFmtId="0" fontId="51" fillId="0" borderId="10" xfId="0" applyFont="1" applyFill="1" applyBorder="1" applyAlignment="1">
      <alignment horizontal="left"/>
    </xf>
  </cellXfs>
  <cellStyles count="136">
    <cellStyle name="20% - Accent1" xfId="1" builtinId="30" customBuiltin="1"/>
    <cellStyle name="20% - Accent1 2" xfId="2"/>
    <cellStyle name="20% - Accent1 3" xfId="3"/>
    <cellStyle name="20% - Accent2" xfId="4" builtinId="34" customBuiltin="1"/>
    <cellStyle name="20% - Accent2 2" xfId="5"/>
    <cellStyle name="20% - Accent2 3" xfId="6"/>
    <cellStyle name="20% - Accent3" xfId="7" builtinId="38" customBuiltin="1"/>
    <cellStyle name="20% - Accent3 2" xfId="8"/>
    <cellStyle name="20% - Accent3 3" xfId="9"/>
    <cellStyle name="20% - Accent4" xfId="10" builtinId="42" customBuiltin="1"/>
    <cellStyle name="20% - Accent4 2" xfId="11"/>
    <cellStyle name="20% - Accent4 3" xfId="12"/>
    <cellStyle name="20% - Accent5" xfId="13" builtinId="46" customBuiltin="1"/>
    <cellStyle name="20% - Accent5 2" xfId="14"/>
    <cellStyle name="20% - Accent5 3" xfId="15"/>
    <cellStyle name="20% - Accent6" xfId="16" builtinId="50" customBuiltin="1"/>
    <cellStyle name="20% - Accent6 2" xfId="17"/>
    <cellStyle name="20% - Accent6 3" xfId="18"/>
    <cellStyle name="40% - Accent1" xfId="19" builtinId="31" customBuiltin="1"/>
    <cellStyle name="40% - Accent1 2" xfId="20"/>
    <cellStyle name="40% - Accent1 3" xfId="21"/>
    <cellStyle name="40% - Accent2" xfId="22" builtinId="35" customBuiltin="1"/>
    <cellStyle name="40% - Accent2 2" xfId="23"/>
    <cellStyle name="40% - Accent2 3" xfId="24"/>
    <cellStyle name="40% - Accent3" xfId="25" builtinId="39" customBuiltin="1"/>
    <cellStyle name="40% - Accent3 2" xfId="26"/>
    <cellStyle name="40% - Accent3 3" xfId="27"/>
    <cellStyle name="40% - Accent4" xfId="28" builtinId="43" customBuiltin="1"/>
    <cellStyle name="40% - Accent4 2" xfId="29"/>
    <cellStyle name="40% - Accent4 3" xfId="30"/>
    <cellStyle name="40% - Accent5" xfId="31" builtinId="47" customBuiltin="1"/>
    <cellStyle name="40% - Accent5 2" xfId="32"/>
    <cellStyle name="40% - Accent5 3" xfId="33"/>
    <cellStyle name="40% - Accent6" xfId="34" builtinId="51" customBuiltin="1"/>
    <cellStyle name="40% - Accent6 2" xfId="35"/>
    <cellStyle name="40% - Accent6 3" xfId="36"/>
    <cellStyle name="60% - Accent1" xfId="37" builtinId="32" customBuiltin="1"/>
    <cellStyle name="60% - Accent1 2" xfId="38"/>
    <cellStyle name="60% - Accent2" xfId="39" builtinId="36" customBuiltin="1"/>
    <cellStyle name="60% - Accent2 2" xfId="40"/>
    <cellStyle name="60% - Accent3" xfId="41" builtinId="40" customBuiltin="1"/>
    <cellStyle name="60% - Accent3 2" xfId="42"/>
    <cellStyle name="60% - Accent4" xfId="43" builtinId="44" customBuiltin="1"/>
    <cellStyle name="60% - Accent4 2" xfId="44"/>
    <cellStyle name="60% - Accent5" xfId="45" builtinId="48" customBuiltin="1"/>
    <cellStyle name="60% - Accent5 2" xfId="46"/>
    <cellStyle name="60% - Accent6" xfId="47" builtinId="52" customBuiltin="1"/>
    <cellStyle name="60% - Accent6 2" xfId="48"/>
    <cellStyle name="Accent1" xfId="49" builtinId="29" customBuiltin="1"/>
    <cellStyle name="Accent1 2" xfId="50"/>
    <cellStyle name="Accent2" xfId="51" builtinId="33" customBuiltin="1"/>
    <cellStyle name="Accent2 2" xfId="52"/>
    <cellStyle name="Accent3" xfId="53" builtinId="37" customBuiltin="1"/>
    <cellStyle name="Accent3 2" xfId="54"/>
    <cellStyle name="Accent4" xfId="55" builtinId="41" customBuiltin="1"/>
    <cellStyle name="Accent4 2" xfId="56"/>
    <cellStyle name="Accent5" xfId="57" builtinId="45" customBuiltin="1"/>
    <cellStyle name="Accent5 2" xfId="58"/>
    <cellStyle name="Accent6" xfId="59" builtinId="49" customBuiltin="1"/>
    <cellStyle name="Accent6 2" xfId="60"/>
    <cellStyle name="Bad" xfId="61" builtinId="27" customBuiltin="1"/>
    <cellStyle name="Bad 2" xfId="62"/>
    <cellStyle name="Calculation" xfId="63" builtinId="22" customBuiltin="1"/>
    <cellStyle name="Calculation 2" xfId="64"/>
    <cellStyle name="Check Cell" xfId="65" builtinId="23" customBuiltin="1"/>
    <cellStyle name="Check Cell 2" xfId="66"/>
    <cellStyle name="Comma" xfId="67" builtinId="3"/>
    <cellStyle name="Comma 2" xfId="68"/>
    <cellStyle name="Comma 2 2" xfId="69"/>
    <cellStyle name="Comma 3" xfId="133"/>
    <cellStyle name="Currency" xfId="135" builtinId="4"/>
    <cellStyle name="Explanatory Text" xfId="70" builtinId="53" customBuiltin="1"/>
    <cellStyle name="Explanatory Text 2" xfId="71"/>
    <cellStyle name="Good" xfId="72" builtinId="26" customBuiltin="1"/>
    <cellStyle name="Good 2" xfId="73"/>
    <cellStyle name="Heading 1" xfId="74" builtinId="16" customBuiltin="1"/>
    <cellStyle name="Heading 1 2" xfId="75"/>
    <cellStyle name="Heading 2" xfId="76" builtinId="17" customBuiltin="1"/>
    <cellStyle name="Heading 2 2" xfId="77"/>
    <cellStyle name="Heading 3" xfId="78" builtinId="18" customBuiltin="1"/>
    <cellStyle name="Heading 3 2" xfId="79"/>
    <cellStyle name="Heading 4" xfId="80" builtinId="19" customBuiltin="1"/>
    <cellStyle name="Heading 4 2" xfId="81"/>
    <cellStyle name="Hyperlink" xfId="82" builtinId="8"/>
    <cellStyle name="Hyperlink 2" xfId="83"/>
    <cellStyle name="Hyperlink 3" xfId="84"/>
    <cellStyle name="Hyperlink 3 2" xfId="85"/>
    <cellStyle name="Input" xfId="86" builtinId="20" customBuiltin="1"/>
    <cellStyle name="Input 2" xfId="87"/>
    <cellStyle name="Linked Cell" xfId="88" builtinId="24" customBuiltin="1"/>
    <cellStyle name="Linked Cell 2" xfId="89"/>
    <cellStyle name="Neutral" xfId="90" builtinId="28" customBuiltin="1"/>
    <cellStyle name="Neutral 2" xfId="91"/>
    <cellStyle name="Normal" xfId="0" builtinId="0"/>
    <cellStyle name="Normal 2" xfId="92"/>
    <cellStyle name="Normal 2 2" xfId="93"/>
    <cellStyle name="Normal 2 2 2" xfId="94"/>
    <cellStyle name="Normal 2 3" xfId="95"/>
    <cellStyle name="Normal 2 3 2" xfId="96"/>
    <cellStyle name="Normal 2 3 3" xfId="97"/>
    <cellStyle name="Normal 2 3 4" xfId="98"/>
    <cellStyle name="Normal 2 4" xfId="99"/>
    <cellStyle name="Normal 3" xfId="100"/>
    <cellStyle name="Normal 3 2" xfId="101"/>
    <cellStyle name="Normal 3 2 2" xfId="102"/>
    <cellStyle name="Normal 3 3" xfId="103"/>
    <cellStyle name="Normal 4" xfId="104"/>
    <cellStyle name="Normal 4 2" xfId="105"/>
    <cellStyle name="Normal 4 2 2" xfId="106"/>
    <cellStyle name="Normal 4 3" xfId="107"/>
    <cellStyle name="Normal 4 3 2" xfId="108"/>
    <cellStyle name="Normal 4 3 3" xfId="109"/>
    <cellStyle name="Normal 4 3 4" xfId="134"/>
    <cellStyle name="Normal 4 4" xfId="110"/>
    <cellStyle name="Normal 4 5" xfId="111"/>
    <cellStyle name="Normal 5" xfId="112"/>
    <cellStyle name="Normal 6" xfId="113"/>
    <cellStyle name="Normal 6 2" xfId="114"/>
    <cellStyle name="Normal 6 3" xfId="115"/>
    <cellStyle name="Normal 6 4" xfId="116"/>
    <cellStyle name="Normal 6 5" xfId="117"/>
    <cellStyle name="Normal 6 6" xfId="118"/>
    <cellStyle name="Normal 6 7" xfId="119"/>
    <cellStyle name="Normal 7" xfId="120"/>
    <cellStyle name="Note" xfId="121" builtinId="10" customBuiltin="1"/>
    <cellStyle name="Note 2" xfId="122"/>
    <cellStyle name="Note 3" xfId="123"/>
    <cellStyle name="Output" xfId="124" builtinId="21" customBuiltin="1"/>
    <cellStyle name="Output 2" xfId="125"/>
    <cellStyle name="Percent" xfId="132" builtinId="5"/>
    <cellStyle name="Percent 2" xfId="126"/>
    <cellStyle name="Title" xfId="127" builtinId="15" customBuiltin="1"/>
    <cellStyle name="Total" xfId="128" builtinId="25" customBuiltin="1"/>
    <cellStyle name="Total 2" xfId="129"/>
    <cellStyle name="Warning Text" xfId="130" builtinId="11" customBuiltin="1"/>
    <cellStyle name="Warning Text 2" xfId="131"/>
  </cellStyles>
  <dxfs count="0"/>
  <tableStyles count="0" defaultTableStyle="TableStyleMedium9" defaultPivotStyle="PivotStyleLight16"/>
  <colors>
    <mruColors>
      <color rgb="FFF26B31"/>
      <color rgb="FF005F84"/>
      <color rgb="FFFC9E4C"/>
      <color rgb="FFDFACA9"/>
      <color rgb="FF01B6FF"/>
      <color rgb="FFEDF3F9"/>
      <color rgb="FFF9FBFD"/>
      <color rgb="FF8BD1E5"/>
      <color rgb="FFF6B11A"/>
      <color rgb="FF00B1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 Id="rId4" Type="http://schemas.openxmlformats.org/officeDocument/2006/relationships/chartUserShapes" Target="../drawings/drawing4.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r>
              <a:rPr lang="en-US" sz="1200" b="0" i="0" baseline="0">
                <a:effectLst/>
                <a:latin typeface="Tahoma" panose="020B0604030504040204" pitchFamily="34" charset="0"/>
                <a:ea typeface="Tahoma" panose="020B0604030504040204" pitchFamily="34" charset="0"/>
                <a:cs typeface="Tahoma" panose="020B0604030504040204" pitchFamily="34" charset="0"/>
              </a:rPr>
              <a:t>Average Annual Earnings of 2007 Graduates over 10 Years</a:t>
            </a:r>
            <a:endParaRPr lang="en-US" sz="1200">
              <a:effectLst/>
              <a:latin typeface="Tahoma" panose="020B0604030504040204" pitchFamily="34" charset="0"/>
              <a:ea typeface="Tahoma" panose="020B0604030504040204" pitchFamily="34" charset="0"/>
              <a:cs typeface="Tahoma" panose="020B0604030504040204" pitchFamily="34" charset="0"/>
            </a:endParaRPr>
          </a:p>
        </c:rich>
      </c:tx>
      <c:layout>
        <c:manualLayout>
          <c:xMode val="edge"/>
          <c:yMode val="edge"/>
          <c:x val="0.19576545584903352"/>
          <c:y val="6.6979459425978827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title>
    <c:autoTitleDeleted val="0"/>
    <c:plotArea>
      <c:layout>
        <c:manualLayout>
          <c:layoutTarget val="inner"/>
          <c:xMode val="edge"/>
          <c:yMode val="edge"/>
          <c:x val="0.13207841383631866"/>
          <c:y val="0.22617152961980549"/>
          <c:w val="0.70212457237888493"/>
          <c:h val="0.58018152903300879"/>
        </c:manualLayout>
      </c:layout>
      <c:barChart>
        <c:barDir val="col"/>
        <c:grouping val="clustered"/>
        <c:varyColors val="0"/>
        <c:ser>
          <c:idx val="0"/>
          <c:order val="0"/>
          <c:tx>
            <c:v>2008 (1 year)</c:v>
          </c:tx>
          <c:spPr>
            <a:solidFill>
              <a:srgbClr val="005F84"/>
            </a:solidFill>
            <a:ln>
              <a:noFill/>
            </a:ln>
            <a:effectLst/>
          </c:spPr>
          <c:invertIfNegative val="0"/>
          <c:cat>
            <c:strLit>
              <c:ptCount val="6"/>
              <c:pt idx="0">
                <c:v>Certificate</c:v>
              </c:pt>
              <c:pt idx="1">
                <c:v>Associate</c:v>
              </c:pt>
              <c:pt idx="2">
                <c:v>Baccalaureate</c:v>
              </c:pt>
              <c:pt idx="3">
                <c:v>Master's</c:v>
              </c:pt>
              <c:pt idx="4">
                <c:v>Doctoral</c:v>
              </c:pt>
              <c:pt idx="5">
                <c:v>Professional</c:v>
              </c:pt>
            </c:strLit>
          </c:cat>
          <c:val>
            <c:numLit>
              <c:formatCode>General</c:formatCode>
              <c:ptCount val="6"/>
              <c:pt idx="0">
                <c:v>31184.7147981546</c:v>
              </c:pt>
              <c:pt idx="1">
                <c:v>34856.965661616203</c:v>
              </c:pt>
              <c:pt idx="2">
                <c:v>39366.918998925597</c:v>
              </c:pt>
              <c:pt idx="3">
                <c:v>53807.7378905472</c:v>
              </c:pt>
              <c:pt idx="4">
                <c:v>57298.657003745298</c:v>
              </c:pt>
              <c:pt idx="5">
                <c:v>74452.493754152805</c:v>
              </c:pt>
            </c:numLit>
          </c:val>
          <c:extLst xmlns:c16r2="http://schemas.microsoft.com/office/drawing/2015/06/chart">
            <c:ext xmlns:c16="http://schemas.microsoft.com/office/drawing/2014/chart" uri="{C3380CC4-5D6E-409C-BE32-E72D297353CC}">
              <c16:uniqueId val="{00000000-4E16-4831-8679-0339D6C4A55D}"/>
            </c:ext>
          </c:extLst>
        </c:ser>
        <c:ser>
          <c:idx val="1"/>
          <c:order val="1"/>
          <c:tx>
            <c:v>2012 (5 years)</c:v>
          </c:tx>
          <c:spPr>
            <a:solidFill>
              <a:srgbClr val="F6B11A"/>
            </a:solidFill>
            <a:ln>
              <a:noFill/>
            </a:ln>
            <a:effectLst/>
          </c:spPr>
          <c:invertIfNegative val="0"/>
          <c:cat>
            <c:strLit>
              <c:ptCount val="6"/>
              <c:pt idx="0">
                <c:v>Certificate</c:v>
              </c:pt>
              <c:pt idx="1">
                <c:v>Associate</c:v>
              </c:pt>
              <c:pt idx="2">
                <c:v>Baccalaureate</c:v>
              </c:pt>
              <c:pt idx="3">
                <c:v>Master's</c:v>
              </c:pt>
              <c:pt idx="4">
                <c:v>Doctoral</c:v>
              </c:pt>
              <c:pt idx="5">
                <c:v>Professional</c:v>
              </c:pt>
            </c:strLit>
          </c:cat>
          <c:val>
            <c:numLit>
              <c:formatCode>General</c:formatCode>
              <c:ptCount val="6"/>
              <c:pt idx="0">
                <c:v>41107.8605847953</c:v>
              </c:pt>
              <c:pt idx="1">
                <c:v>43498.852095080103</c:v>
              </c:pt>
              <c:pt idx="2">
                <c:v>56497.625495467197</c:v>
              </c:pt>
              <c:pt idx="3">
                <c:v>68302.574916847399</c:v>
              </c:pt>
              <c:pt idx="4">
                <c:v>76852.333427229998</c:v>
              </c:pt>
              <c:pt idx="5">
                <c:v>120269.45444043299</c:v>
              </c:pt>
            </c:numLit>
          </c:val>
          <c:extLst xmlns:c16r2="http://schemas.microsoft.com/office/drawing/2015/06/chart">
            <c:ext xmlns:c16="http://schemas.microsoft.com/office/drawing/2014/chart" uri="{C3380CC4-5D6E-409C-BE32-E72D297353CC}">
              <c16:uniqueId val="{00000001-4E16-4831-8679-0339D6C4A55D}"/>
            </c:ext>
          </c:extLst>
        </c:ser>
        <c:ser>
          <c:idx val="2"/>
          <c:order val="2"/>
          <c:tx>
            <c:v>2017 (10 years)</c:v>
          </c:tx>
          <c:spPr>
            <a:solidFill>
              <a:srgbClr val="4BACC6"/>
            </a:solidFill>
            <a:ln>
              <a:noFill/>
            </a:ln>
            <a:effectLst/>
          </c:spPr>
          <c:invertIfNegative val="0"/>
          <c:cat>
            <c:strLit>
              <c:ptCount val="6"/>
              <c:pt idx="0">
                <c:v>Certificate</c:v>
              </c:pt>
              <c:pt idx="1">
                <c:v>Associate</c:v>
              </c:pt>
              <c:pt idx="2">
                <c:v>Baccalaureate</c:v>
              </c:pt>
              <c:pt idx="3">
                <c:v>Master's</c:v>
              </c:pt>
              <c:pt idx="4">
                <c:v>Doctoral</c:v>
              </c:pt>
              <c:pt idx="5">
                <c:v>Professional</c:v>
              </c:pt>
            </c:strLit>
          </c:cat>
          <c:val>
            <c:numLit>
              <c:formatCode>General</c:formatCode>
              <c:ptCount val="6"/>
              <c:pt idx="0">
                <c:v>50729.297044817897</c:v>
              </c:pt>
              <c:pt idx="1">
                <c:v>57377.362863095303</c:v>
              </c:pt>
              <c:pt idx="2">
                <c:v>81268.967370621496</c:v>
              </c:pt>
              <c:pt idx="3">
                <c:v>91516.197197953603</c:v>
              </c:pt>
              <c:pt idx="4">
                <c:v>85044.793802083295</c:v>
              </c:pt>
              <c:pt idx="5">
                <c:v>188339.721692308</c:v>
              </c:pt>
            </c:numLit>
          </c:val>
          <c:extLst xmlns:c16r2="http://schemas.microsoft.com/office/drawing/2015/06/chart">
            <c:ext xmlns:c16="http://schemas.microsoft.com/office/drawing/2014/chart" uri="{C3380CC4-5D6E-409C-BE32-E72D297353CC}">
              <c16:uniqueId val="{00000002-4E16-4831-8679-0339D6C4A55D}"/>
            </c:ext>
          </c:extLst>
        </c:ser>
        <c:dLbls>
          <c:showLegendKey val="0"/>
          <c:showVal val="0"/>
          <c:showCatName val="0"/>
          <c:showSerName val="0"/>
          <c:showPercent val="0"/>
          <c:showBubbleSize val="0"/>
        </c:dLbls>
        <c:gapWidth val="50"/>
        <c:axId val="180909728"/>
        <c:axId val="180910288"/>
      </c:barChart>
      <c:catAx>
        <c:axId val="1809097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crossAx val="180910288"/>
        <c:crosses val="autoZero"/>
        <c:auto val="1"/>
        <c:lblAlgn val="ctr"/>
        <c:lblOffset val="100"/>
        <c:noMultiLvlLbl val="0"/>
      </c:catAx>
      <c:valAx>
        <c:axId val="1809102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r>
                  <a:rPr lang="en-US">
                    <a:latin typeface="Tahoma" panose="020B0604030504040204" pitchFamily="34" charset="0"/>
                    <a:ea typeface="Tahoma" panose="020B0604030504040204" pitchFamily="34" charset="0"/>
                    <a:cs typeface="Tahoma" panose="020B0604030504040204" pitchFamily="34" charset="0"/>
                  </a:rPr>
                  <a:t>Annual</a:t>
                </a:r>
                <a:r>
                  <a:rPr lang="en-US" baseline="0">
                    <a:latin typeface="Tahoma" panose="020B0604030504040204" pitchFamily="34" charset="0"/>
                    <a:ea typeface="Tahoma" panose="020B0604030504040204" pitchFamily="34" charset="0"/>
                    <a:cs typeface="Tahoma" panose="020B0604030504040204" pitchFamily="34" charset="0"/>
                  </a:rPr>
                  <a:t> Earnings</a:t>
                </a:r>
                <a:endParaRPr lang="en-US">
                  <a:latin typeface="Tahoma" panose="020B0604030504040204" pitchFamily="34" charset="0"/>
                  <a:ea typeface="Tahoma" panose="020B0604030504040204" pitchFamily="34" charset="0"/>
                  <a:cs typeface="Tahoma" panose="020B060403050404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crossAx val="180909728"/>
        <c:crosses val="autoZero"/>
        <c:crossBetween val="between"/>
      </c:valAx>
      <c:spPr>
        <a:noFill/>
        <a:ln>
          <a:noFill/>
        </a:ln>
        <a:effectLst/>
      </c:spPr>
    </c:plotArea>
    <c:legend>
      <c:legendPos val="r"/>
      <c:layout>
        <c:manualLayout>
          <c:xMode val="edge"/>
          <c:yMode val="edge"/>
          <c:x val="0.83607339875773645"/>
          <c:y val="0.38145263092113485"/>
          <c:w val="0.15746746452070159"/>
          <c:h val="0.3279906338238332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4"/>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baseline="0">
                <a:effectLst/>
              </a:rPr>
              <a:t>High School to Higher Education, Fall 2018</a:t>
            </a:r>
            <a:endParaRPr lang="en-US" sz="1400">
              <a:effectLst/>
            </a:endParaRP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7122703412073491E-2"/>
          <c:y val="0.13930555555555557"/>
          <c:w val="0.87232174103237092"/>
          <c:h val="0.62108012540099167"/>
        </c:manualLayout>
      </c:layout>
      <c:barChart>
        <c:barDir val="col"/>
        <c:grouping val="clustered"/>
        <c:varyColors val="0"/>
        <c:ser>
          <c:idx val="0"/>
          <c:order val="0"/>
          <c:tx>
            <c:strRef>
              <c:f>'HS to Coll.'!$A$23</c:f>
              <c:strCache>
                <c:ptCount val="1"/>
                <c:pt idx="0">
                  <c:v>High Plains</c:v>
                </c:pt>
              </c:strCache>
            </c:strRef>
          </c:tx>
          <c:spPr>
            <a:solidFill>
              <a:srgbClr val="F26B31"/>
            </a:solidFill>
            <a:ln>
              <a:noFill/>
            </a:ln>
            <a:effectLst/>
          </c:spPr>
          <c:invertIfNegative val="0"/>
          <c:dLbls>
            <c:dLbl>
              <c:idx val="3"/>
              <c:layout>
                <c:manualLayout>
                  <c:x val="-1.3888888888888888E-2"/>
                  <c:y val="0"/>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A4BE-4BD1-BBA4-471CDE77E46B}"/>
                </c:ex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'HS to Coll.'!$H$21:$K$22</c:f>
              <c:multiLvlStrCache>
                <c:ptCount val="4"/>
                <c:lvl>
                  <c:pt idx="0">
                    <c:v>% Public       2 yr</c:v>
                  </c:pt>
                  <c:pt idx="1">
                    <c:v>% Public Univ</c:v>
                  </c:pt>
                  <c:pt idx="2">
                    <c:v>% Independent</c:v>
                  </c:pt>
                  <c:pt idx="3">
                    <c:v>% Total Enrolled in Higher Ed</c:v>
                  </c:pt>
                </c:lvl>
                <c:lvl>
                  <c:pt idx="0">
                    <c:v>Percentage of HS Grads Enrolled in Higher Education</c:v>
                  </c:pt>
                </c:lvl>
              </c:multiLvlStrCache>
            </c:multiLvlStrRef>
          </c:cat>
          <c:val>
            <c:numRef>
              <c:f>'HS to Coll.'!$H$23:$K$23</c:f>
              <c:numCache>
                <c:formatCode>0.0%</c:formatCode>
                <c:ptCount val="4"/>
                <c:pt idx="0">
                  <c:v>0.27778341621841063</c:v>
                </c:pt>
                <c:pt idx="1">
                  <c:v>0.17832132345478535</c:v>
                </c:pt>
                <c:pt idx="2">
                  <c:v>3.4913224398660306E-2</c:v>
                </c:pt>
                <c:pt idx="3">
                  <c:v>0.49101796407185627</c:v>
                </c:pt>
              </c:numCache>
            </c:numRef>
          </c:val>
          <c:extLst xmlns:c16r2="http://schemas.microsoft.com/office/drawing/2015/06/chart">
            <c:ext xmlns:c16="http://schemas.microsoft.com/office/drawing/2014/chart" uri="{C3380CC4-5D6E-409C-BE32-E72D297353CC}">
              <c16:uniqueId val="{00000001-A4BE-4BD1-BBA4-471CDE77E46B}"/>
            </c:ext>
          </c:extLst>
        </c:ser>
        <c:ser>
          <c:idx val="1"/>
          <c:order val="1"/>
          <c:tx>
            <c:strRef>
              <c:f>'HS to Coll.'!$A$24</c:f>
              <c:strCache>
                <c:ptCount val="1"/>
                <c:pt idx="0">
                  <c:v>Statewide</c:v>
                </c:pt>
              </c:strCache>
            </c:strRef>
          </c:tx>
          <c:spPr>
            <a:solidFill>
              <a:sysClr val="windowText" lastClr="00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'HS to Coll.'!$H$21:$K$22</c:f>
              <c:multiLvlStrCache>
                <c:ptCount val="4"/>
                <c:lvl>
                  <c:pt idx="0">
                    <c:v>% Public       2 yr</c:v>
                  </c:pt>
                  <c:pt idx="1">
                    <c:v>% Public Univ</c:v>
                  </c:pt>
                  <c:pt idx="2">
                    <c:v>% Independent</c:v>
                  </c:pt>
                  <c:pt idx="3">
                    <c:v>% Total Enrolled in Higher Ed</c:v>
                  </c:pt>
                </c:lvl>
                <c:lvl>
                  <c:pt idx="0">
                    <c:v>Percentage of HS Grads Enrolled in Higher Education</c:v>
                  </c:pt>
                </c:lvl>
              </c:multiLvlStrCache>
            </c:multiLvlStrRef>
          </c:cat>
          <c:val>
            <c:numRef>
              <c:f>'HS to Coll.'!$H$24:$K$24</c:f>
              <c:numCache>
                <c:formatCode>0.0%</c:formatCode>
                <c:ptCount val="4"/>
                <c:pt idx="0">
                  <c:v>0.2504643229988589</c:v>
                </c:pt>
                <c:pt idx="1">
                  <c:v>0.23007659812085751</c:v>
                </c:pt>
                <c:pt idx="2">
                  <c:v>3.5419043919493069E-2</c:v>
                </c:pt>
                <c:pt idx="3">
                  <c:v>0.51595996503920949</c:v>
                </c:pt>
              </c:numCache>
            </c:numRef>
          </c:val>
          <c:extLst xmlns:c16r2="http://schemas.microsoft.com/office/drawing/2015/06/chart">
            <c:ext xmlns:c16="http://schemas.microsoft.com/office/drawing/2014/chart" uri="{C3380CC4-5D6E-409C-BE32-E72D297353CC}">
              <c16:uniqueId val="{00000004-7794-4770-BF4B-0A0B9B13E944}"/>
            </c:ext>
          </c:extLst>
        </c:ser>
        <c:dLbls>
          <c:showLegendKey val="0"/>
          <c:showVal val="0"/>
          <c:showCatName val="0"/>
          <c:showSerName val="0"/>
          <c:showPercent val="0"/>
          <c:showBubbleSize val="0"/>
        </c:dLbls>
        <c:gapWidth val="219"/>
        <c:overlap val="-27"/>
        <c:axId val="282804848"/>
        <c:axId val="282805408"/>
      </c:barChart>
      <c:catAx>
        <c:axId val="282804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805408"/>
        <c:crosses val="autoZero"/>
        <c:auto val="1"/>
        <c:lblAlgn val="ctr"/>
        <c:lblOffset val="100"/>
        <c:noMultiLvlLbl val="0"/>
      </c:catAx>
      <c:valAx>
        <c:axId val="282805408"/>
        <c:scaling>
          <c:orientation val="minMax"/>
          <c:max val="0.65000000000000013"/>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804848"/>
        <c:crosses val="autoZero"/>
        <c:crossBetween val="between"/>
        <c:majorUnit val="0.2"/>
      </c:valAx>
      <c:spPr>
        <a:noFill/>
        <a:ln>
          <a:noFill/>
        </a:ln>
        <a:effectLst/>
      </c:spPr>
    </c:plotArea>
    <c:legend>
      <c:legendPos val="b"/>
      <c:layout>
        <c:manualLayout>
          <c:xMode val="edge"/>
          <c:yMode val="edge"/>
          <c:x val="0.32707195975503056"/>
          <c:y val="0.19502260134149893"/>
          <c:w val="0.33506189851268592"/>
          <c:h val="7.812554680664918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TSI Readiness</a:t>
            </a:r>
            <a:r>
              <a:rPr lang="en-US" baseline="0"/>
              <a:t> - All Areas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'HS to Coll - College Readiness'!$B$64</c:f>
              <c:strCache>
                <c:ptCount val="1"/>
                <c:pt idx="0">
                  <c:v>Statewide</c:v>
                </c:pt>
              </c:strCache>
            </c:strRef>
          </c:tx>
          <c:spPr>
            <a:ln w="28575" cap="rnd">
              <a:solidFill>
                <a:schemeClr val="tx1">
                  <a:lumMod val="75000"/>
                  <a:lumOff val="25000"/>
                </a:schemeClr>
              </a:solidFill>
              <a:round/>
            </a:ln>
            <a:effectLst/>
          </c:spPr>
          <c:marker>
            <c:symbol val="none"/>
          </c:marker>
          <c:cat>
            <c:numRef>
              <c:f>'HS to Coll - College Readiness'!$C$63:$E$63</c:f>
              <c:numCache>
                <c:formatCode>General</c:formatCode>
                <c:ptCount val="3"/>
                <c:pt idx="0">
                  <c:v>2016</c:v>
                </c:pt>
                <c:pt idx="1">
                  <c:v>2017</c:v>
                </c:pt>
                <c:pt idx="2">
                  <c:v>2018</c:v>
                </c:pt>
              </c:numCache>
            </c:numRef>
          </c:cat>
          <c:val>
            <c:numRef>
              <c:f>'HS to Coll - College Readiness'!$C$64:$E$64</c:f>
              <c:numCache>
                <c:formatCode>0.0%</c:formatCode>
                <c:ptCount val="3"/>
                <c:pt idx="0">
                  <c:v>0.58025570107649338</c:v>
                </c:pt>
                <c:pt idx="1">
                  <c:v>0.61031989341198101</c:v>
                </c:pt>
                <c:pt idx="2">
                  <c:v>0.61657016940163278</c:v>
                </c:pt>
              </c:numCache>
            </c:numRef>
          </c:val>
          <c:smooth val="0"/>
          <c:extLst xmlns:c16r2="http://schemas.microsoft.com/office/drawing/2015/06/chart">
            <c:ext xmlns:c16="http://schemas.microsoft.com/office/drawing/2014/chart" uri="{C3380CC4-5D6E-409C-BE32-E72D297353CC}">
              <c16:uniqueId val="{00000000-3010-4A60-969B-7568EEEECDC5}"/>
            </c:ext>
          </c:extLst>
        </c:ser>
        <c:ser>
          <c:idx val="1"/>
          <c:order val="1"/>
          <c:tx>
            <c:strRef>
              <c:f>'HS to Coll - College Readiness'!$B$65</c:f>
              <c:strCache>
                <c:ptCount val="1"/>
                <c:pt idx="0">
                  <c:v>High Plains</c:v>
                </c:pt>
              </c:strCache>
            </c:strRef>
          </c:tx>
          <c:spPr>
            <a:ln w="28575" cap="rnd">
              <a:solidFill>
                <a:srgbClr val="F26B31"/>
              </a:solidFill>
              <a:round/>
            </a:ln>
            <a:effectLst/>
          </c:spPr>
          <c:marker>
            <c:symbol val="none"/>
          </c:marker>
          <c:dPt>
            <c:idx val="2"/>
            <c:marker>
              <c:symbol val="none"/>
            </c:marker>
            <c:bubble3D val="0"/>
            <c:extLst xmlns:c16r2="http://schemas.microsoft.com/office/drawing/2015/06/chart">
              <c:ext xmlns:c16="http://schemas.microsoft.com/office/drawing/2014/chart" uri="{C3380CC4-5D6E-409C-BE32-E72D297353CC}">
                <c16:uniqueId val="{00000000-6DEC-4267-A92F-228E5CA2974E}"/>
              </c:ext>
            </c:extLst>
          </c:dPt>
          <c:cat>
            <c:numRef>
              <c:f>'HS to Coll - College Readiness'!$C$63:$E$63</c:f>
              <c:numCache>
                <c:formatCode>General</c:formatCode>
                <c:ptCount val="3"/>
                <c:pt idx="0">
                  <c:v>2016</c:v>
                </c:pt>
                <c:pt idx="1">
                  <c:v>2017</c:v>
                </c:pt>
                <c:pt idx="2">
                  <c:v>2018</c:v>
                </c:pt>
              </c:numCache>
            </c:numRef>
          </c:cat>
          <c:val>
            <c:numRef>
              <c:f>'HS to Coll - College Readiness'!$C$65:$E$65</c:f>
              <c:numCache>
                <c:formatCode>0.0%</c:formatCode>
                <c:ptCount val="3"/>
                <c:pt idx="0">
                  <c:v>0.51266103953798314</c:v>
                </c:pt>
                <c:pt idx="1">
                  <c:v>0.526200394650296</c:v>
                </c:pt>
                <c:pt idx="2">
                  <c:v>0.54138851802403209</c:v>
                </c:pt>
              </c:numCache>
            </c:numRef>
          </c:val>
          <c:smooth val="0"/>
          <c:extLst xmlns:c16r2="http://schemas.microsoft.com/office/drawing/2015/06/chart">
            <c:ext xmlns:c16="http://schemas.microsoft.com/office/drawing/2014/chart" uri="{C3380CC4-5D6E-409C-BE32-E72D297353CC}">
              <c16:uniqueId val="{00000001-3010-4A60-969B-7568EEEECDC5}"/>
            </c:ext>
          </c:extLst>
        </c:ser>
        <c:dLbls>
          <c:showLegendKey val="0"/>
          <c:showVal val="0"/>
          <c:showCatName val="0"/>
          <c:showSerName val="0"/>
          <c:showPercent val="0"/>
          <c:showBubbleSize val="0"/>
        </c:dLbls>
        <c:smooth val="0"/>
        <c:axId val="282808768"/>
        <c:axId val="282809328"/>
      </c:lineChart>
      <c:catAx>
        <c:axId val="282808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809328"/>
        <c:crosses val="autoZero"/>
        <c:auto val="1"/>
        <c:lblAlgn val="ctr"/>
        <c:lblOffset val="100"/>
        <c:noMultiLvlLbl val="0"/>
      </c:catAx>
      <c:valAx>
        <c:axId val="282809328"/>
        <c:scaling>
          <c:orientation val="minMax"/>
          <c:max val="1"/>
          <c:min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808768"/>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TSI Readiness</a:t>
            </a:r>
            <a:r>
              <a:rPr lang="en-US" baseline="0"/>
              <a:t> - Math</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'HS to Coll - College Readiness'!$B$66</c:f>
              <c:strCache>
                <c:ptCount val="1"/>
                <c:pt idx="0">
                  <c:v>Statewide</c:v>
                </c:pt>
              </c:strCache>
            </c:strRef>
          </c:tx>
          <c:spPr>
            <a:ln w="28575" cap="rnd">
              <a:solidFill>
                <a:schemeClr val="tx1">
                  <a:lumMod val="75000"/>
                  <a:lumOff val="25000"/>
                </a:schemeClr>
              </a:solidFill>
              <a:round/>
            </a:ln>
            <a:effectLst/>
          </c:spPr>
          <c:marker>
            <c:symbol val="none"/>
          </c:marker>
          <c:cat>
            <c:numRef>
              <c:f>'HS to Coll - College Readiness'!$C$63:$E$63</c:f>
              <c:numCache>
                <c:formatCode>General</c:formatCode>
                <c:ptCount val="3"/>
                <c:pt idx="0">
                  <c:v>2016</c:v>
                </c:pt>
                <c:pt idx="1">
                  <c:v>2017</c:v>
                </c:pt>
                <c:pt idx="2">
                  <c:v>2018</c:v>
                </c:pt>
              </c:numCache>
            </c:numRef>
          </c:cat>
          <c:val>
            <c:numRef>
              <c:f>'HS to Coll - College Readiness'!$C$66:$E$66</c:f>
              <c:numCache>
                <c:formatCode>0.0%</c:formatCode>
                <c:ptCount val="3"/>
                <c:pt idx="0">
                  <c:v>0.63255511266574471</c:v>
                </c:pt>
                <c:pt idx="1">
                  <c:v>0.65267052142755499</c:v>
                </c:pt>
                <c:pt idx="2">
                  <c:v>0.65129024314785233</c:v>
                </c:pt>
              </c:numCache>
            </c:numRef>
          </c:val>
          <c:smooth val="0"/>
          <c:extLst xmlns:c16r2="http://schemas.microsoft.com/office/drawing/2015/06/chart">
            <c:ext xmlns:c16="http://schemas.microsoft.com/office/drawing/2014/chart" uri="{C3380CC4-5D6E-409C-BE32-E72D297353CC}">
              <c16:uniqueId val="{00000000-C523-4C3F-B97B-7D57A0A75C6A}"/>
            </c:ext>
          </c:extLst>
        </c:ser>
        <c:ser>
          <c:idx val="1"/>
          <c:order val="1"/>
          <c:tx>
            <c:strRef>
              <c:f>'HS to Coll - College Readiness'!$B$67</c:f>
              <c:strCache>
                <c:ptCount val="1"/>
                <c:pt idx="0">
                  <c:v>High Plains</c:v>
                </c:pt>
              </c:strCache>
            </c:strRef>
          </c:tx>
          <c:spPr>
            <a:ln w="28575" cap="rnd">
              <a:solidFill>
                <a:srgbClr val="F26B31"/>
              </a:solidFill>
              <a:round/>
            </a:ln>
            <a:effectLst/>
          </c:spPr>
          <c:marker>
            <c:symbol val="none"/>
          </c:marker>
          <c:cat>
            <c:numRef>
              <c:f>'HS to Coll - College Readiness'!$C$63:$E$63</c:f>
              <c:numCache>
                <c:formatCode>General</c:formatCode>
                <c:ptCount val="3"/>
                <c:pt idx="0">
                  <c:v>2016</c:v>
                </c:pt>
                <c:pt idx="1">
                  <c:v>2017</c:v>
                </c:pt>
                <c:pt idx="2">
                  <c:v>2018</c:v>
                </c:pt>
              </c:numCache>
            </c:numRef>
          </c:cat>
          <c:val>
            <c:numRef>
              <c:f>'HS to Coll - College Readiness'!$C$67:$E$67</c:f>
              <c:numCache>
                <c:formatCode>0.0%</c:formatCode>
                <c:ptCount val="3"/>
                <c:pt idx="0">
                  <c:v>0.59107063527321191</c:v>
                </c:pt>
                <c:pt idx="1">
                  <c:v>0.59482569611927205</c:v>
                </c:pt>
                <c:pt idx="2">
                  <c:v>0.57543391188251003</c:v>
                </c:pt>
              </c:numCache>
            </c:numRef>
          </c:val>
          <c:smooth val="0"/>
          <c:extLst xmlns:c16r2="http://schemas.microsoft.com/office/drawing/2015/06/chart">
            <c:ext xmlns:c16="http://schemas.microsoft.com/office/drawing/2014/chart" uri="{C3380CC4-5D6E-409C-BE32-E72D297353CC}">
              <c16:uniqueId val="{00000001-C523-4C3F-B97B-7D57A0A75C6A}"/>
            </c:ext>
          </c:extLst>
        </c:ser>
        <c:dLbls>
          <c:showLegendKey val="0"/>
          <c:showVal val="0"/>
          <c:showCatName val="0"/>
          <c:showSerName val="0"/>
          <c:showPercent val="0"/>
          <c:showBubbleSize val="0"/>
        </c:dLbls>
        <c:smooth val="0"/>
        <c:axId val="282812688"/>
        <c:axId val="284085408"/>
      </c:lineChart>
      <c:catAx>
        <c:axId val="282812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4085408"/>
        <c:crosses val="autoZero"/>
        <c:auto val="1"/>
        <c:lblAlgn val="ctr"/>
        <c:lblOffset val="100"/>
        <c:noMultiLvlLbl val="0"/>
      </c:catAx>
      <c:valAx>
        <c:axId val="284085408"/>
        <c:scaling>
          <c:orientation val="minMax"/>
          <c:max val="1"/>
          <c:min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812688"/>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TSI Readiness</a:t>
            </a:r>
            <a:r>
              <a:rPr lang="en-US" baseline="0"/>
              <a:t> - Writing</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'HS to Coll - College Readiness'!$B$68</c:f>
              <c:strCache>
                <c:ptCount val="1"/>
                <c:pt idx="0">
                  <c:v>Statewide</c:v>
                </c:pt>
              </c:strCache>
            </c:strRef>
          </c:tx>
          <c:spPr>
            <a:ln w="28575" cap="rnd">
              <a:solidFill>
                <a:schemeClr val="tx1">
                  <a:lumMod val="75000"/>
                  <a:lumOff val="25000"/>
                </a:schemeClr>
              </a:solidFill>
              <a:round/>
            </a:ln>
            <a:effectLst/>
          </c:spPr>
          <c:marker>
            <c:symbol val="none"/>
          </c:marker>
          <c:cat>
            <c:numRef>
              <c:f>'HS to Coll - College Readiness'!$C$63:$E$63</c:f>
              <c:numCache>
                <c:formatCode>General</c:formatCode>
                <c:ptCount val="3"/>
                <c:pt idx="0">
                  <c:v>2016</c:v>
                </c:pt>
                <c:pt idx="1">
                  <c:v>2017</c:v>
                </c:pt>
                <c:pt idx="2">
                  <c:v>2018</c:v>
                </c:pt>
              </c:numCache>
            </c:numRef>
          </c:cat>
          <c:val>
            <c:numRef>
              <c:f>'HS to Coll - College Readiness'!$C$68:$E$68</c:f>
              <c:numCache>
                <c:formatCode>0.0%</c:formatCode>
                <c:ptCount val="3"/>
                <c:pt idx="0">
                  <c:v>0.77828845684535919</c:v>
                </c:pt>
                <c:pt idx="1">
                  <c:v>0.85554995019855895</c:v>
                </c:pt>
                <c:pt idx="2">
                  <c:v>0.88040232098547178</c:v>
                </c:pt>
              </c:numCache>
            </c:numRef>
          </c:val>
          <c:smooth val="0"/>
          <c:extLst xmlns:c16r2="http://schemas.microsoft.com/office/drawing/2015/06/chart">
            <c:ext xmlns:c16="http://schemas.microsoft.com/office/drawing/2014/chart" uri="{C3380CC4-5D6E-409C-BE32-E72D297353CC}">
              <c16:uniqueId val="{00000000-F274-4CB0-9028-31CAF953BC48}"/>
            </c:ext>
          </c:extLst>
        </c:ser>
        <c:ser>
          <c:idx val="1"/>
          <c:order val="1"/>
          <c:tx>
            <c:strRef>
              <c:f>'HS to Coll - College Readiness'!$B$69</c:f>
              <c:strCache>
                <c:ptCount val="1"/>
                <c:pt idx="0">
                  <c:v>High Plains</c:v>
                </c:pt>
              </c:strCache>
            </c:strRef>
          </c:tx>
          <c:spPr>
            <a:ln w="28575" cap="rnd">
              <a:solidFill>
                <a:srgbClr val="F26B31"/>
              </a:solidFill>
              <a:round/>
            </a:ln>
            <a:effectLst/>
          </c:spPr>
          <c:marker>
            <c:symbol val="none"/>
          </c:marker>
          <c:cat>
            <c:numRef>
              <c:f>'HS to Coll - College Readiness'!$C$63:$E$63</c:f>
              <c:numCache>
                <c:formatCode>General</c:formatCode>
                <c:ptCount val="3"/>
                <c:pt idx="0">
                  <c:v>2016</c:v>
                </c:pt>
                <c:pt idx="1">
                  <c:v>2017</c:v>
                </c:pt>
                <c:pt idx="2">
                  <c:v>2018</c:v>
                </c:pt>
              </c:numCache>
            </c:numRef>
          </c:cat>
          <c:val>
            <c:numRef>
              <c:f>'HS to Coll - College Readiness'!$C$69:$E$69</c:f>
              <c:numCache>
                <c:formatCode>0.0%</c:formatCode>
                <c:ptCount val="3"/>
                <c:pt idx="0">
                  <c:v>0.69635717458907154</c:v>
                </c:pt>
                <c:pt idx="1">
                  <c:v>0.78096908572681401</c:v>
                </c:pt>
                <c:pt idx="2">
                  <c:v>0.65064530485091232</c:v>
                </c:pt>
              </c:numCache>
            </c:numRef>
          </c:val>
          <c:smooth val="0"/>
          <c:extLst xmlns:c16r2="http://schemas.microsoft.com/office/drawing/2015/06/chart">
            <c:ext xmlns:c16="http://schemas.microsoft.com/office/drawing/2014/chart" uri="{C3380CC4-5D6E-409C-BE32-E72D297353CC}">
              <c16:uniqueId val="{00000001-F274-4CB0-9028-31CAF953BC48}"/>
            </c:ext>
          </c:extLst>
        </c:ser>
        <c:dLbls>
          <c:showLegendKey val="0"/>
          <c:showVal val="0"/>
          <c:showCatName val="0"/>
          <c:showSerName val="0"/>
          <c:showPercent val="0"/>
          <c:showBubbleSize val="0"/>
        </c:dLbls>
        <c:smooth val="0"/>
        <c:axId val="284088768"/>
        <c:axId val="284089328"/>
      </c:lineChart>
      <c:catAx>
        <c:axId val="284088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4089328"/>
        <c:crosses val="autoZero"/>
        <c:auto val="1"/>
        <c:lblAlgn val="ctr"/>
        <c:lblOffset val="100"/>
        <c:noMultiLvlLbl val="0"/>
      </c:catAx>
      <c:valAx>
        <c:axId val="284089328"/>
        <c:scaling>
          <c:orientation val="minMax"/>
          <c:max val="1"/>
          <c:min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4088768"/>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TSI Readiness</a:t>
            </a:r>
            <a:r>
              <a:rPr lang="en-US" baseline="0"/>
              <a:t> - Reading</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'HS to Coll - College Readiness'!$B$70</c:f>
              <c:strCache>
                <c:ptCount val="1"/>
                <c:pt idx="0">
                  <c:v>Statewide</c:v>
                </c:pt>
              </c:strCache>
            </c:strRef>
          </c:tx>
          <c:spPr>
            <a:ln w="28575" cap="rnd">
              <a:solidFill>
                <a:schemeClr val="tx1">
                  <a:lumMod val="75000"/>
                  <a:lumOff val="25000"/>
                </a:schemeClr>
              </a:solidFill>
              <a:round/>
            </a:ln>
            <a:effectLst/>
          </c:spPr>
          <c:marker>
            <c:symbol val="none"/>
          </c:marker>
          <c:cat>
            <c:numRef>
              <c:f>'HS to Coll - College Readiness'!$C$63:$E$63</c:f>
              <c:numCache>
                <c:formatCode>General</c:formatCode>
                <c:ptCount val="3"/>
                <c:pt idx="0">
                  <c:v>2016</c:v>
                </c:pt>
                <c:pt idx="1">
                  <c:v>2017</c:v>
                </c:pt>
                <c:pt idx="2">
                  <c:v>2018</c:v>
                </c:pt>
              </c:numCache>
            </c:numRef>
          </c:cat>
          <c:val>
            <c:numRef>
              <c:f>'HS to Coll - College Readiness'!$C$70:$E$70</c:f>
              <c:numCache>
                <c:formatCode>0.0%</c:formatCode>
                <c:ptCount val="3"/>
                <c:pt idx="0">
                  <c:v>0.75913799181105779</c:v>
                </c:pt>
                <c:pt idx="1">
                  <c:v>0.78695978371945596</c:v>
                </c:pt>
                <c:pt idx="2">
                  <c:v>0.78861100763349135</c:v>
                </c:pt>
              </c:numCache>
            </c:numRef>
          </c:val>
          <c:smooth val="0"/>
          <c:extLst xmlns:c16r2="http://schemas.microsoft.com/office/drawing/2015/06/chart">
            <c:ext xmlns:c16="http://schemas.microsoft.com/office/drawing/2014/chart" uri="{C3380CC4-5D6E-409C-BE32-E72D297353CC}">
              <c16:uniqueId val="{00000000-FFCC-42FD-97D4-D4DC530E465D}"/>
            </c:ext>
          </c:extLst>
        </c:ser>
        <c:ser>
          <c:idx val="1"/>
          <c:order val="1"/>
          <c:tx>
            <c:strRef>
              <c:f>'HS to Coll - College Readiness'!$B$71</c:f>
              <c:strCache>
                <c:ptCount val="1"/>
                <c:pt idx="0">
                  <c:v>High Plains</c:v>
                </c:pt>
              </c:strCache>
            </c:strRef>
          </c:tx>
          <c:spPr>
            <a:ln w="28575" cap="rnd">
              <a:solidFill>
                <a:srgbClr val="F26B31"/>
              </a:solidFill>
              <a:round/>
            </a:ln>
            <a:effectLst/>
          </c:spPr>
          <c:marker>
            <c:symbol val="none"/>
          </c:marker>
          <c:cat>
            <c:numRef>
              <c:f>'HS to Coll - College Readiness'!$C$63:$E$63</c:f>
              <c:numCache>
                <c:formatCode>General</c:formatCode>
                <c:ptCount val="3"/>
                <c:pt idx="0">
                  <c:v>2016</c:v>
                </c:pt>
                <c:pt idx="1">
                  <c:v>2017</c:v>
                </c:pt>
                <c:pt idx="2">
                  <c:v>2018</c:v>
                </c:pt>
              </c:numCache>
            </c:numRef>
          </c:cat>
          <c:val>
            <c:numRef>
              <c:f>'HS to Coll - College Readiness'!$C$71:$E$71</c:f>
              <c:numCache>
                <c:formatCode>0.0%</c:formatCode>
                <c:ptCount val="3"/>
                <c:pt idx="0">
                  <c:v>0.68702798756108396</c:v>
                </c:pt>
                <c:pt idx="1">
                  <c:v>0.71212453409340104</c:v>
                </c:pt>
                <c:pt idx="2">
                  <c:v>0.63951935914552738</c:v>
                </c:pt>
              </c:numCache>
            </c:numRef>
          </c:val>
          <c:smooth val="0"/>
          <c:extLst xmlns:c16r2="http://schemas.microsoft.com/office/drawing/2015/06/chart">
            <c:ext xmlns:c16="http://schemas.microsoft.com/office/drawing/2014/chart" uri="{C3380CC4-5D6E-409C-BE32-E72D297353CC}">
              <c16:uniqueId val="{00000001-FFCC-42FD-97D4-D4DC530E465D}"/>
            </c:ext>
          </c:extLst>
        </c:ser>
        <c:dLbls>
          <c:showLegendKey val="0"/>
          <c:showVal val="0"/>
          <c:showCatName val="0"/>
          <c:showSerName val="0"/>
          <c:showPercent val="0"/>
          <c:showBubbleSize val="0"/>
        </c:dLbls>
        <c:smooth val="0"/>
        <c:axId val="284092688"/>
        <c:axId val="284093248"/>
      </c:lineChart>
      <c:catAx>
        <c:axId val="284092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4093248"/>
        <c:crosses val="autoZero"/>
        <c:auto val="1"/>
        <c:lblAlgn val="ctr"/>
        <c:lblOffset val="100"/>
        <c:noMultiLvlLbl val="0"/>
      </c:catAx>
      <c:valAx>
        <c:axId val="284093248"/>
        <c:scaling>
          <c:orientation val="minMax"/>
          <c:max val="1"/>
          <c:min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4092688"/>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of 8th Grade Cohort (FY2008) that Graduate from HS, Enroll</a:t>
            </a:r>
            <a:r>
              <a:rPr lang="en-US" baseline="0"/>
              <a:t> in HE &amp; Complete HE (FY2018)</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0875044128255894E-2"/>
          <c:y val="0.18753528773072747"/>
          <c:w val="0.88053496236946993"/>
          <c:h val="0.54721656535604057"/>
        </c:manualLayout>
      </c:layout>
      <c:barChart>
        <c:barDir val="col"/>
        <c:grouping val="clustered"/>
        <c:varyColors val="0"/>
        <c:ser>
          <c:idx val="0"/>
          <c:order val="0"/>
          <c:tx>
            <c:strRef>
              <c:f>'HS to Coll - College Readiness'!$B$55</c:f>
              <c:strCache>
                <c:ptCount val="1"/>
                <c:pt idx="0">
                  <c:v>High School Graduate in FY11-13</c:v>
                </c:pt>
              </c:strCache>
            </c:strRef>
          </c:tx>
          <c:spPr>
            <a:solidFill>
              <a:schemeClr val="accent1"/>
            </a:solidFill>
            <a:ln>
              <a:noFill/>
            </a:ln>
            <a:effectLst/>
          </c:spPr>
          <c:invertIfNegative val="0"/>
          <c:dPt>
            <c:idx val="0"/>
            <c:invertIfNegative val="0"/>
            <c:bubble3D val="0"/>
            <c:spPr>
              <a:solidFill>
                <a:srgbClr val="005F84"/>
              </a:solidFill>
              <a:ln>
                <a:noFill/>
              </a:ln>
              <a:effectLst/>
            </c:spPr>
            <c:extLst xmlns:c16r2="http://schemas.microsoft.com/office/drawing/2015/06/chart">
              <c:ext xmlns:c16="http://schemas.microsoft.com/office/drawing/2014/chart" uri="{C3380CC4-5D6E-409C-BE32-E72D297353CC}">
                <c16:uniqueId val="{00000001-B520-479D-9628-35181A66D436}"/>
              </c:ext>
            </c:extLst>
          </c:dPt>
          <c:dPt>
            <c:idx val="1"/>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3-B520-479D-9628-35181A66D436}"/>
              </c:ext>
            </c:extLst>
          </c:dPt>
          <c:dPt>
            <c:idx val="2"/>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5-B520-479D-9628-35181A66D436}"/>
              </c:ext>
            </c:extLst>
          </c:dPt>
          <c:dPt>
            <c:idx val="3"/>
            <c:invertIfNegative val="0"/>
            <c:bubble3D val="0"/>
            <c:spPr>
              <a:solidFill>
                <a:srgbClr val="8BD1E5"/>
              </a:solidFill>
              <a:ln>
                <a:noFill/>
              </a:ln>
              <a:effectLst/>
            </c:spPr>
            <c:extLst xmlns:c16r2="http://schemas.microsoft.com/office/drawing/2015/06/chart">
              <c:ext xmlns:c16="http://schemas.microsoft.com/office/drawing/2014/chart" uri="{C3380CC4-5D6E-409C-BE32-E72D297353CC}">
                <c16:uniqueId val="{00000007-B520-479D-9628-35181A66D436}"/>
              </c:ext>
            </c:extLst>
          </c:dPt>
          <c:dLbls>
            <c:dLbl>
              <c:idx val="1"/>
              <c:layout>
                <c:manualLayout>
                  <c:x val="0"/>
                  <c:y val="2.1715526601520128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B520-479D-9628-35181A66D436}"/>
                </c:ext>
                <c:ext xmlns:c15="http://schemas.microsoft.com/office/drawing/2012/chart" uri="{CE6537A1-D6FC-4f65-9D91-7224C49458BB}"/>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'HS to Coll - College Readiness'!$A$56:$A$59</c:f>
              <c:strCache>
                <c:ptCount val="4"/>
                <c:pt idx="0">
                  <c:v>White</c:v>
                </c:pt>
                <c:pt idx="1">
                  <c:v>Hispanic</c:v>
                </c:pt>
                <c:pt idx="2">
                  <c:v>African American</c:v>
                </c:pt>
                <c:pt idx="3">
                  <c:v>Other</c:v>
                </c:pt>
              </c:strCache>
            </c:strRef>
          </c:cat>
          <c:val>
            <c:numRef>
              <c:f>'HS to Coll - College Readiness'!$B$56:$B$59</c:f>
              <c:numCache>
                <c:formatCode>0%</c:formatCode>
                <c:ptCount val="4"/>
                <c:pt idx="0">
                  <c:v>0.83437990580847721</c:v>
                </c:pt>
                <c:pt idx="1">
                  <c:v>0.76384714469729498</c:v>
                </c:pt>
                <c:pt idx="2">
                  <c:v>0.74965800273597816</c:v>
                </c:pt>
                <c:pt idx="3">
                  <c:v>0.75757575757575757</c:v>
                </c:pt>
              </c:numCache>
            </c:numRef>
          </c:val>
          <c:extLst xmlns:c16r2="http://schemas.microsoft.com/office/drawing/2015/06/chart">
            <c:ext xmlns:c16="http://schemas.microsoft.com/office/drawing/2014/chart" uri="{C3380CC4-5D6E-409C-BE32-E72D297353CC}">
              <c16:uniqueId val="{00000008-B520-479D-9628-35181A66D436}"/>
            </c:ext>
          </c:extLst>
        </c:ser>
        <c:ser>
          <c:idx val="1"/>
          <c:order val="1"/>
          <c:tx>
            <c:strRef>
              <c:f>'HS to Coll - College Readiness'!$C$55</c:f>
              <c:strCache>
                <c:ptCount val="1"/>
                <c:pt idx="0">
                  <c:v>Enrolled in HE</c:v>
                </c:pt>
              </c:strCache>
            </c:strRef>
          </c:tx>
          <c:spPr>
            <a:pattFill prst="wdUpDiag">
              <a:fgClr>
                <a:schemeClr val="accent1"/>
              </a:fgClr>
              <a:bgClr>
                <a:schemeClr val="bg1"/>
              </a:bgClr>
            </a:pattFill>
            <a:ln>
              <a:noFill/>
            </a:ln>
            <a:effectLst/>
          </c:spPr>
          <c:invertIfNegative val="0"/>
          <c:dPt>
            <c:idx val="0"/>
            <c:invertIfNegative val="0"/>
            <c:bubble3D val="0"/>
            <c:spPr>
              <a:pattFill prst="dkDnDiag">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0A-B520-479D-9628-35181A66D436}"/>
              </c:ext>
            </c:extLst>
          </c:dPt>
          <c:dPt>
            <c:idx val="1"/>
            <c:invertIfNegative val="0"/>
            <c:bubble3D val="0"/>
            <c:spPr>
              <a:pattFill prst="dkDnDiag">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0C-B520-479D-9628-35181A66D436}"/>
              </c:ext>
            </c:extLst>
          </c:dPt>
          <c:dPt>
            <c:idx val="2"/>
            <c:invertIfNegative val="0"/>
            <c:bubble3D val="0"/>
            <c:spPr>
              <a:pattFill prst="dkDnDiag">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E-B520-479D-9628-35181A66D436}"/>
              </c:ext>
            </c:extLst>
          </c:dPt>
          <c:dPt>
            <c:idx val="3"/>
            <c:invertIfNegative val="0"/>
            <c:bubble3D val="0"/>
            <c:spPr>
              <a:pattFill prst="dkDnDiag">
                <a:fgClr>
                  <a:srgbClr val="8BD1E5"/>
                </a:fgClr>
                <a:bgClr>
                  <a:schemeClr val="bg1"/>
                </a:bgClr>
              </a:pattFill>
              <a:ln>
                <a:noFill/>
              </a:ln>
              <a:effectLst/>
            </c:spPr>
            <c:extLst xmlns:c16r2="http://schemas.microsoft.com/office/drawing/2015/06/chart">
              <c:ext xmlns:c16="http://schemas.microsoft.com/office/drawing/2014/chart" uri="{C3380CC4-5D6E-409C-BE32-E72D297353CC}">
                <c16:uniqueId val="{00000010-B520-479D-9628-35181A66D436}"/>
              </c:ext>
            </c:extLst>
          </c:dPt>
          <c:dLbls>
            <c:dLbl>
              <c:idx val="0"/>
              <c:layout>
                <c:manualLayout>
                  <c:x val="5.5555555555555809E-3"/>
                  <c:y val="-4.2437781360066642E-17"/>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A-B520-479D-9628-35181A66D436}"/>
                </c:ext>
                <c:ext xmlns:c15="http://schemas.microsoft.com/office/drawing/2012/chart" uri="{CE6537A1-D6FC-4f65-9D91-7224C49458BB}"/>
              </c:extLst>
            </c:dLbl>
            <c:dLbl>
              <c:idx val="1"/>
              <c:layout>
                <c:manualLayout>
                  <c:x val="8.3332565885404202E-3"/>
                  <c:y val="2.6058631921824105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C-B520-479D-9628-35181A66D436}"/>
                </c:ext>
                <c:ext xmlns:c15="http://schemas.microsoft.com/office/drawing/2012/chart" uri="{CE6537A1-D6FC-4f65-9D91-7224C49458BB}"/>
              </c:extLst>
            </c:dLbl>
            <c:dLbl>
              <c:idx val="2"/>
              <c:layout>
                <c:manualLayout>
                  <c:x val="5.5555043923603119E-3"/>
                  <c:y val="1.737242128121599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E-B520-479D-9628-35181A66D436}"/>
                </c:ext>
                <c:ext xmlns:c15="http://schemas.microsoft.com/office/drawing/2012/chart" uri="{CE6537A1-D6FC-4f65-9D91-7224C49458BB}"/>
              </c:extLst>
            </c:dLbl>
            <c:dLbl>
              <c:idx val="3"/>
              <c:layout>
                <c:manualLayout>
                  <c:x val="5.5555555555555558E-3"/>
                  <c:y val="-4.2437781360066642E-17"/>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B520-479D-9628-35181A66D436}"/>
                </c:ext>
                <c:ext xmlns:c15="http://schemas.microsoft.com/office/drawing/2012/chart" uri="{CE6537A1-D6FC-4f65-9D91-7224C49458BB}"/>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'HS to Coll - College Readiness'!$A$56:$A$59</c:f>
              <c:strCache>
                <c:ptCount val="4"/>
                <c:pt idx="0">
                  <c:v>White</c:v>
                </c:pt>
                <c:pt idx="1">
                  <c:v>Hispanic</c:v>
                </c:pt>
                <c:pt idx="2">
                  <c:v>African American</c:v>
                </c:pt>
                <c:pt idx="3">
                  <c:v>Other</c:v>
                </c:pt>
              </c:strCache>
            </c:strRef>
          </c:cat>
          <c:val>
            <c:numRef>
              <c:f>'HS to Coll - College Readiness'!$C$56:$C$59</c:f>
              <c:numCache>
                <c:formatCode>0%</c:formatCode>
                <c:ptCount val="4"/>
                <c:pt idx="0">
                  <c:v>0.62833594976452123</c:v>
                </c:pt>
                <c:pt idx="1">
                  <c:v>0.43108630313439245</c:v>
                </c:pt>
                <c:pt idx="2">
                  <c:v>0.4993160054719562</c:v>
                </c:pt>
                <c:pt idx="3">
                  <c:v>0.59090909090909094</c:v>
                </c:pt>
              </c:numCache>
            </c:numRef>
          </c:val>
          <c:extLst xmlns:c16r2="http://schemas.microsoft.com/office/drawing/2015/06/chart">
            <c:ext xmlns:c16="http://schemas.microsoft.com/office/drawing/2014/chart" uri="{C3380CC4-5D6E-409C-BE32-E72D297353CC}">
              <c16:uniqueId val="{00000011-B520-479D-9628-35181A66D436}"/>
            </c:ext>
          </c:extLst>
        </c:ser>
        <c:ser>
          <c:idx val="2"/>
          <c:order val="2"/>
          <c:tx>
            <c:strRef>
              <c:f>'HS to Coll - College Readiness'!$D$55</c:f>
              <c:strCache>
                <c:ptCount val="1"/>
                <c:pt idx="0">
                  <c:v>HE Degree or Certificate in Texas</c:v>
                </c:pt>
              </c:strCache>
            </c:strRef>
          </c:tx>
          <c:spPr>
            <a:pattFill prst="pct90">
              <a:fgClr>
                <a:srgbClr val="005F84"/>
              </a:fgClr>
              <a:bgClr>
                <a:schemeClr val="bg1"/>
              </a:bgClr>
            </a:pattFill>
            <a:ln>
              <a:noFill/>
            </a:ln>
            <a:effectLst/>
          </c:spPr>
          <c:invertIfNegative val="0"/>
          <c:dPt>
            <c:idx val="1"/>
            <c:invertIfNegative val="0"/>
            <c:bubble3D val="0"/>
            <c:spPr>
              <a:pattFill prst="pct9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13-B520-479D-9628-35181A66D436}"/>
              </c:ext>
            </c:extLst>
          </c:dPt>
          <c:dPt>
            <c:idx val="2"/>
            <c:invertIfNegative val="0"/>
            <c:bubble3D val="0"/>
            <c:spPr>
              <a:pattFill prst="pct9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15-B520-479D-9628-35181A66D436}"/>
              </c:ext>
            </c:extLst>
          </c:dPt>
          <c:dPt>
            <c:idx val="3"/>
            <c:invertIfNegative val="0"/>
            <c:bubble3D val="0"/>
            <c:spPr>
              <a:pattFill prst="pct90">
                <a:fgClr>
                  <a:srgbClr val="8BD1E5"/>
                </a:fgClr>
                <a:bgClr>
                  <a:schemeClr val="bg1"/>
                </a:bgClr>
              </a:pattFill>
              <a:ln>
                <a:noFill/>
              </a:ln>
              <a:effectLst/>
            </c:spPr>
            <c:extLst xmlns:c16r2="http://schemas.microsoft.com/office/drawing/2015/06/chart">
              <c:ext xmlns:c16="http://schemas.microsoft.com/office/drawing/2014/chart" uri="{C3380CC4-5D6E-409C-BE32-E72D297353CC}">
                <c16:uniqueId val="{00000017-B520-479D-9628-35181A66D436}"/>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'HS to Coll - College Readiness'!$A$56:$A$59</c:f>
              <c:strCache>
                <c:ptCount val="4"/>
                <c:pt idx="0">
                  <c:v>White</c:v>
                </c:pt>
                <c:pt idx="1">
                  <c:v>Hispanic</c:v>
                </c:pt>
                <c:pt idx="2">
                  <c:v>African American</c:v>
                </c:pt>
                <c:pt idx="3">
                  <c:v>Other</c:v>
                </c:pt>
              </c:strCache>
            </c:strRef>
          </c:cat>
          <c:val>
            <c:numRef>
              <c:f>'HS to Coll - College Readiness'!$D$56:$D$59</c:f>
              <c:numCache>
                <c:formatCode>0%</c:formatCode>
                <c:ptCount val="4"/>
                <c:pt idx="0">
                  <c:v>0.31927001569858715</c:v>
                </c:pt>
                <c:pt idx="1">
                  <c:v>0.14276513525118076</c:v>
                </c:pt>
                <c:pt idx="2">
                  <c:v>0.11217510259917921</c:v>
                </c:pt>
                <c:pt idx="3">
                  <c:v>0.3383838383838384</c:v>
                </c:pt>
              </c:numCache>
            </c:numRef>
          </c:val>
          <c:extLst xmlns:c16r2="http://schemas.microsoft.com/office/drawing/2015/06/chart">
            <c:ext xmlns:c16="http://schemas.microsoft.com/office/drawing/2014/chart" uri="{C3380CC4-5D6E-409C-BE32-E72D297353CC}">
              <c16:uniqueId val="{00000018-B520-479D-9628-35181A66D436}"/>
            </c:ext>
          </c:extLst>
        </c:ser>
        <c:dLbls>
          <c:dLblPos val="outEnd"/>
          <c:showLegendKey val="0"/>
          <c:showVal val="1"/>
          <c:showCatName val="0"/>
          <c:showSerName val="0"/>
          <c:showPercent val="0"/>
          <c:showBubbleSize val="0"/>
        </c:dLbls>
        <c:gapWidth val="219"/>
        <c:axId val="284097168"/>
        <c:axId val="284097728"/>
      </c:barChart>
      <c:catAx>
        <c:axId val="284097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4097728"/>
        <c:crosses val="autoZero"/>
        <c:auto val="1"/>
        <c:lblAlgn val="ctr"/>
        <c:lblOffset val="100"/>
        <c:noMultiLvlLbl val="0"/>
      </c:catAx>
      <c:valAx>
        <c:axId val="28409772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4097168"/>
        <c:crosses val="autoZero"/>
        <c:crossBetween val="between"/>
        <c:majorUnit val="0.2"/>
      </c:valAx>
      <c:spPr>
        <a:noFill/>
        <a:ln>
          <a:noFill/>
        </a:ln>
        <a:effectLst/>
      </c:spPr>
    </c:plotArea>
    <c:legend>
      <c:legendPos val="b"/>
      <c:layout>
        <c:manualLayout>
          <c:xMode val="edge"/>
          <c:yMode val="edge"/>
          <c:x val="2.3230137168526433E-3"/>
          <c:y val="0.81940444740824336"/>
          <c:w val="0.99293374877847873"/>
          <c:h val="0.1713365308163841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FY 2018 High School Graduates in Higher Ed-  Performance on TSI Readiness Measures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8653206114557912E-2"/>
          <c:y val="0.32523129525694427"/>
          <c:w val="0.88462788244893875"/>
          <c:h val="0.59375253046282883"/>
        </c:manualLayout>
      </c:layout>
      <c:barChart>
        <c:barDir val="col"/>
        <c:grouping val="clustered"/>
        <c:varyColors val="0"/>
        <c:ser>
          <c:idx val="0"/>
          <c:order val="0"/>
          <c:tx>
            <c:strRef>
              <c:f>'[5]High Plains'!$A$3</c:f>
              <c:strCache>
                <c:ptCount val="1"/>
                <c:pt idx="0">
                  <c:v>High Plains</c:v>
                </c:pt>
              </c:strCache>
            </c:strRef>
          </c:tx>
          <c:spPr>
            <a:solidFill>
              <a:srgbClr val="F26B31"/>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'[5]High Plains'!$B$2:$E$2</c:f>
              <c:strCache>
                <c:ptCount val="4"/>
                <c:pt idx="0">
                  <c:v>All areas</c:v>
                </c:pt>
                <c:pt idx="1">
                  <c:v>Math</c:v>
                </c:pt>
                <c:pt idx="2">
                  <c:v>Writing</c:v>
                </c:pt>
                <c:pt idx="3">
                  <c:v>Reading</c:v>
                </c:pt>
              </c:strCache>
            </c:strRef>
          </c:cat>
          <c:val>
            <c:numRef>
              <c:f>'[5]High Plains'!$B$3:$E$3</c:f>
              <c:numCache>
                <c:formatCode>General</c:formatCode>
                <c:ptCount val="4"/>
                <c:pt idx="0">
                  <c:v>0.54138851802403209</c:v>
                </c:pt>
                <c:pt idx="1">
                  <c:v>0.57543391188251003</c:v>
                </c:pt>
                <c:pt idx="2">
                  <c:v>0.65064530485091232</c:v>
                </c:pt>
                <c:pt idx="3">
                  <c:v>0.63951935914552738</c:v>
                </c:pt>
              </c:numCache>
            </c:numRef>
          </c:val>
          <c:extLst xmlns:c16r2="http://schemas.microsoft.com/office/drawing/2015/06/chart">
            <c:ext xmlns:c16="http://schemas.microsoft.com/office/drawing/2014/chart" uri="{C3380CC4-5D6E-409C-BE32-E72D297353CC}">
              <c16:uniqueId val="{00000000-E783-45C4-8763-03D3575D7BC4}"/>
            </c:ext>
          </c:extLst>
        </c:ser>
        <c:ser>
          <c:idx val="1"/>
          <c:order val="1"/>
          <c:tx>
            <c:strRef>
              <c:f>'[5]High Plains'!$A$4</c:f>
              <c:strCache>
                <c:ptCount val="1"/>
                <c:pt idx="0">
                  <c:v>Statewide</c:v>
                </c:pt>
              </c:strCache>
            </c:strRef>
          </c:tx>
          <c:spPr>
            <a:solidFill>
              <a:schemeClr val="tx1"/>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'[5]High Plains'!$B$2:$E$2</c:f>
              <c:strCache>
                <c:ptCount val="4"/>
                <c:pt idx="0">
                  <c:v>All areas</c:v>
                </c:pt>
                <c:pt idx="1">
                  <c:v>Math</c:v>
                </c:pt>
                <c:pt idx="2">
                  <c:v>Writing</c:v>
                </c:pt>
                <c:pt idx="3">
                  <c:v>Reading</c:v>
                </c:pt>
              </c:strCache>
            </c:strRef>
          </c:cat>
          <c:val>
            <c:numRef>
              <c:f>'[5]High Plains'!$B$4:$E$4</c:f>
              <c:numCache>
                <c:formatCode>General</c:formatCode>
                <c:ptCount val="4"/>
                <c:pt idx="0">
                  <c:v>0.61657016940163278</c:v>
                </c:pt>
                <c:pt idx="1">
                  <c:v>0.65129024314785233</c:v>
                </c:pt>
                <c:pt idx="2">
                  <c:v>0.88040232098547178</c:v>
                </c:pt>
                <c:pt idx="3">
                  <c:v>0.78861100763349135</c:v>
                </c:pt>
              </c:numCache>
            </c:numRef>
          </c:val>
          <c:extLst xmlns:c16r2="http://schemas.microsoft.com/office/drawing/2015/06/chart">
            <c:ext xmlns:c16="http://schemas.microsoft.com/office/drawing/2014/chart" uri="{C3380CC4-5D6E-409C-BE32-E72D297353CC}">
              <c16:uniqueId val="{00000001-E783-45C4-8763-03D3575D7BC4}"/>
            </c:ext>
          </c:extLst>
        </c:ser>
        <c:dLbls>
          <c:showLegendKey val="0"/>
          <c:showVal val="0"/>
          <c:showCatName val="0"/>
          <c:showSerName val="0"/>
          <c:showPercent val="0"/>
          <c:showBubbleSize val="0"/>
        </c:dLbls>
        <c:gapWidth val="219"/>
        <c:overlap val="-27"/>
        <c:axId val="284101088"/>
        <c:axId val="284101648"/>
      </c:barChart>
      <c:catAx>
        <c:axId val="284101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4101648"/>
        <c:crosses val="autoZero"/>
        <c:auto val="1"/>
        <c:lblAlgn val="ctr"/>
        <c:lblOffset val="100"/>
        <c:noMultiLvlLbl val="0"/>
      </c:catAx>
      <c:valAx>
        <c:axId val="284101648"/>
        <c:scaling>
          <c:orientation val="minMax"/>
        </c:scaling>
        <c:delete val="0"/>
        <c:axPos val="l"/>
        <c:majorGridlines>
          <c:spPr>
            <a:ln w="9525" cap="flat" cmpd="sng" algn="ctr">
              <a:no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4101088"/>
        <c:crosses val="autoZero"/>
        <c:crossBetween val="between"/>
        <c:majorUnit val="0.2"/>
      </c:valAx>
      <c:spPr>
        <a:noFill/>
        <a:ln>
          <a:noFill/>
        </a:ln>
        <a:effectLst/>
      </c:spPr>
    </c:plotArea>
    <c:legend>
      <c:legendPos val="b"/>
      <c:layout>
        <c:manualLayout>
          <c:xMode val="edge"/>
          <c:yMode val="edge"/>
          <c:x val="0.32760268143255183"/>
          <c:y val="0.22148012839590303"/>
          <c:w val="0.32250275521955857"/>
          <c:h val="7.5125694989972805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Students</a:t>
            </a:r>
            <a:r>
              <a:rPr lang="en-US" sz="1200" baseline="0"/>
              <a:t> Enrolled in Higher Education by Sector &amp; Race/Ethnicity, Fall 2000 &amp; 2018</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478958880139982"/>
          <c:y val="0.21421296296296297"/>
          <c:w val="0.83465485564304465"/>
          <c:h val="0.62422900262467196"/>
        </c:manualLayout>
      </c:layout>
      <c:barChart>
        <c:barDir val="col"/>
        <c:grouping val="stacked"/>
        <c:varyColors val="0"/>
        <c:ser>
          <c:idx val="0"/>
          <c:order val="0"/>
          <c:tx>
            <c:strRef>
              <c:f>'Enrollment-Region of Residence'!$D$11</c:f>
              <c:strCache>
                <c:ptCount val="1"/>
                <c:pt idx="0">
                  <c:v>White</c:v>
                </c:pt>
              </c:strCache>
            </c:strRef>
          </c:tx>
          <c:spPr>
            <a:solidFill>
              <a:srgbClr val="005F84"/>
            </a:solidFill>
            <a:ln>
              <a:noFill/>
            </a:ln>
            <a:effectLst/>
          </c:spPr>
          <c:invertIfNegative val="0"/>
          <c:cat>
            <c:multiLvlStrRef>
              <c:f>'Enrollment-Region of Residence'!$A$12:$B$15</c:f>
              <c:multiLvlStrCache>
                <c:ptCount val="4"/>
                <c:lvl>
                  <c:pt idx="0">
                    <c:v>4-Yr</c:v>
                  </c:pt>
                  <c:pt idx="1">
                    <c:v>2-Yr</c:v>
                  </c:pt>
                  <c:pt idx="2">
                    <c:v>4-Yr</c:v>
                  </c:pt>
                  <c:pt idx="3">
                    <c:v>2-Yr</c:v>
                  </c:pt>
                </c:lvl>
                <c:lvl>
                  <c:pt idx="0">
                    <c:v>2000</c:v>
                  </c:pt>
                  <c:pt idx="2">
                    <c:v>2018</c:v>
                  </c:pt>
                </c:lvl>
              </c:multiLvlStrCache>
            </c:multiLvlStrRef>
          </c:cat>
          <c:val>
            <c:numRef>
              <c:f>'Enrollment-Region of Residence'!$D$12:$D$15</c:f>
              <c:numCache>
                <c:formatCode>_(* #,##0_);_(* \(#,##0\);_(* "-"??_);_(@_)</c:formatCode>
                <c:ptCount val="4"/>
                <c:pt idx="0">
                  <c:v>13060</c:v>
                </c:pt>
                <c:pt idx="1">
                  <c:v>12194</c:v>
                </c:pt>
                <c:pt idx="2">
                  <c:v>9563</c:v>
                </c:pt>
                <c:pt idx="3">
                  <c:v>9421</c:v>
                </c:pt>
              </c:numCache>
            </c:numRef>
          </c:val>
          <c:extLst xmlns:c16r2="http://schemas.microsoft.com/office/drawing/2015/06/chart">
            <c:ext xmlns:c16="http://schemas.microsoft.com/office/drawing/2014/chart" uri="{C3380CC4-5D6E-409C-BE32-E72D297353CC}">
              <c16:uniqueId val="{00000000-EF61-45DB-8B2C-8FECE0C7B0BF}"/>
            </c:ext>
          </c:extLst>
        </c:ser>
        <c:ser>
          <c:idx val="1"/>
          <c:order val="1"/>
          <c:tx>
            <c:strRef>
              <c:f>'Enrollment-Region of Residence'!$E$11</c:f>
              <c:strCache>
                <c:ptCount val="1"/>
                <c:pt idx="0">
                  <c:v>Hispanic</c:v>
                </c:pt>
              </c:strCache>
            </c:strRef>
          </c:tx>
          <c:spPr>
            <a:solidFill>
              <a:srgbClr val="00B189"/>
            </a:solidFill>
            <a:ln>
              <a:noFill/>
            </a:ln>
            <a:effectLst/>
          </c:spPr>
          <c:invertIfNegative val="0"/>
          <c:cat>
            <c:multiLvlStrRef>
              <c:f>'Enrollment-Region of Residence'!$A$12:$B$15</c:f>
              <c:multiLvlStrCache>
                <c:ptCount val="4"/>
                <c:lvl>
                  <c:pt idx="0">
                    <c:v>4-Yr</c:v>
                  </c:pt>
                  <c:pt idx="1">
                    <c:v>2-Yr</c:v>
                  </c:pt>
                  <c:pt idx="2">
                    <c:v>4-Yr</c:v>
                  </c:pt>
                  <c:pt idx="3">
                    <c:v>2-Yr</c:v>
                  </c:pt>
                </c:lvl>
                <c:lvl>
                  <c:pt idx="0">
                    <c:v>2000</c:v>
                  </c:pt>
                  <c:pt idx="2">
                    <c:v>2018</c:v>
                  </c:pt>
                </c:lvl>
              </c:multiLvlStrCache>
            </c:multiLvlStrRef>
          </c:cat>
          <c:val>
            <c:numRef>
              <c:f>'Enrollment-Region of Residence'!$E$12:$E$15</c:f>
              <c:numCache>
                <c:formatCode>_(* #,##0_);_(* \(#,##0\);_(* "-"??_);_(@_)</c:formatCode>
                <c:ptCount val="4"/>
                <c:pt idx="0">
                  <c:v>1954</c:v>
                </c:pt>
                <c:pt idx="1">
                  <c:v>3683</c:v>
                </c:pt>
                <c:pt idx="2">
                  <c:v>5011</c:v>
                </c:pt>
                <c:pt idx="3">
                  <c:v>8903</c:v>
                </c:pt>
              </c:numCache>
            </c:numRef>
          </c:val>
          <c:extLst xmlns:c16r2="http://schemas.microsoft.com/office/drawing/2015/06/chart">
            <c:ext xmlns:c16="http://schemas.microsoft.com/office/drawing/2014/chart" uri="{C3380CC4-5D6E-409C-BE32-E72D297353CC}">
              <c16:uniqueId val="{00000001-EF61-45DB-8B2C-8FECE0C7B0BF}"/>
            </c:ext>
          </c:extLst>
        </c:ser>
        <c:ser>
          <c:idx val="2"/>
          <c:order val="2"/>
          <c:tx>
            <c:strRef>
              <c:f>'Enrollment-Region of Residence'!$F$11</c:f>
              <c:strCache>
                <c:ptCount val="1"/>
                <c:pt idx="0">
                  <c:v>African American</c:v>
                </c:pt>
              </c:strCache>
            </c:strRef>
          </c:tx>
          <c:spPr>
            <a:solidFill>
              <a:srgbClr val="F6B11A"/>
            </a:solidFill>
            <a:ln>
              <a:noFill/>
            </a:ln>
            <a:effectLst/>
          </c:spPr>
          <c:invertIfNegative val="0"/>
          <c:cat>
            <c:multiLvlStrRef>
              <c:f>'Enrollment-Region of Residence'!$A$12:$B$15</c:f>
              <c:multiLvlStrCache>
                <c:ptCount val="4"/>
                <c:lvl>
                  <c:pt idx="0">
                    <c:v>4-Yr</c:v>
                  </c:pt>
                  <c:pt idx="1">
                    <c:v>2-Yr</c:v>
                  </c:pt>
                  <c:pt idx="2">
                    <c:v>4-Yr</c:v>
                  </c:pt>
                  <c:pt idx="3">
                    <c:v>2-Yr</c:v>
                  </c:pt>
                </c:lvl>
                <c:lvl>
                  <c:pt idx="0">
                    <c:v>2000</c:v>
                  </c:pt>
                  <c:pt idx="2">
                    <c:v>2018</c:v>
                  </c:pt>
                </c:lvl>
              </c:multiLvlStrCache>
            </c:multiLvlStrRef>
          </c:cat>
          <c:val>
            <c:numRef>
              <c:f>'Enrollment-Region of Residence'!$F$12:$F$15</c:f>
              <c:numCache>
                <c:formatCode>_(* #,##0_);_(* \(#,##0\);_(* "-"??_);_(@_)</c:formatCode>
                <c:ptCount val="4"/>
                <c:pt idx="0">
                  <c:v>502</c:v>
                </c:pt>
                <c:pt idx="1">
                  <c:v>743</c:v>
                </c:pt>
                <c:pt idx="2">
                  <c:v>775</c:v>
                </c:pt>
                <c:pt idx="3">
                  <c:v>1153</c:v>
                </c:pt>
              </c:numCache>
            </c:numRef>
          </c:val>
          <c:extLst xmlns:c16r2="http://schemas.microsoft.com/office/drawing/2015/06/chart">
            <c:ext xmlns:c16="http://schemas.microsoft.com/office/drawing/2014/chart" uri="{C3380CC4-5D6E-409C-BE32-E72D297353CC}">
              <c16:uniqueId val="{00000002-EF61-45DB-8B2C-8FECE0C7B0BF}"/>
            </c:ext>
          </c:extLst>
        </c:ser>
        <c:ser>
          <c:idx val="3"/>
          <c:order val="3"/>
          <c:tx>
            <c:strRef>
              <c:f>'Enrollment-Region of Residence'!$G$11</c:f>
              <c:strCache>
                <c:ptCount val="1"/>
                <c:pt idx="0">
                  <c:v>Other</c:v>
                </c:pt>
              </c:strCache>
            </c:strRef>
          </c:tx>
          <c:spPr>
            <a:solidFill>
              <a:srgbClr val="8BD1E5"/>
            </a:solidFill>
            <a:ln>
              <a:noFill/>
            </a:ln>
            <a:effectLst/>
          </c:spPr>
          <c:invertIfNegative val="0"/>
          <c:cat>
            <c:multiLvlStrRef>
              <c:f>'Enrollment-Region of Residence'!$A$12:$B$15</c:f>
              <c:multiLvlStrCache>
                <c:ptCount val="4"/>
                <c:lvl>
                  <c:pt idx="0">
                    <c:v>4-Yr</c:v>
                  </c:pt>
                  <c:pt idx="1">
                    <c:v>2-Yr</c:v>
                  </c:pt>
                  <c:pt idx="2">
                    <c:v>4-Yr</c:v>
                  </c:pt>
                  <c:pt idx="3">
                    <c:v>2-Yr</c:v>
                  </c:pt>
                </c:lvl>
                <c:lvl>
                  <c:pt idx="0">
                    <c:v>2000</c:v>
                  </c:pt>
                  <c:pt idx="2">
                    <c:v>2018</c:v>
                  </c:pt>
                </c:lvl>
              </c:multiLvlStrCache>
            </c:multiLvlStrRef>
          </c:cat>
          <c:val>
            <c:numRef>
              <c:f>'Enrollment-Region of Residence'!$G$12:$G$15</c:f>
              <c:numCache>
                <c:formatCode>_(* #,##0_);_(* \(#,##0\);_(* "-"??_);_(@_)</c:formatCode>
                <c:ptCount val="4"/>
                <c:pt idx="0">
                  <c:v>466</c:v>
                </c:pt>
                <c:pt idx="1">
                  <c:v>709</c:v>
                </c:pt>
                <c:pt idx="2">
                  <c:v>1302</c:v>
                </c:pt>
                <c:pt idx="3">
                  <c:v>1610</c:v>
                </c:pt>
              </c:numCache>
            </c:numRef>
          </c:val>
          <c:extLst xmlns:c16r2="http://schemas.microsoft.com/office/drawing/2015/06/chart">
            <c:ext xmlns:c16="http://schemas.microsoft.com/office/drawing/2014/chart" uri="{C3380CC4-5D6E-409C-BE32-E72D297353CC}">
              <c16:uniqueId val="{00000003-EF61-45DB-8B2C-8FECE0C7B0BF}"/>
            </c:ext>
          </c:extLst>
        </c:ser>
        <c:dLbls>
          <c:showLegendKey val="0"/>
          <c:showVal val="0"/>
          <c:showCatName val="0"/>
          <c:showSerName val="0"/>
          <c:showPercent val="0"/>
          <c:showBubbleSize val="0"/>
        </c:dLbls>
        <c:gapWidth val="219"/>
        <c:overlap val="100"/>
        <c:axId val="284106128"/>
        <c:axId val="284106688"/>
      </c:barChart>
      <c:catAx>
        <c:axId val="284106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4106688"/>
        <c:crosses val="autoZero"/>
        <c:auto val="1"/>
        <c:lblAlgn val="ctr"/>
        <c:lblOffset val="100"/>
        <c:noMultiLvlLbl val="0"/>
      </c:catAx>
      <c:valAx>
        <c:axId val="284106688"/>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4106128"/>
        <c:crosses val="autoZero"/>
        <c:crossBetween val="between"/>
      </c:valAx>
      <c:spPr>
        <a:noFill/>
        <a:ln>
          <a:noFill/>
        </a:ln>
        <a:effectLst/>
      </c:spPr>
    </c:plotArea>
    <c:legend>
      <c:legendPos val="b"/>
      <c:layout>
        <c:manualLayout>
          <c:xMode val="edge"/>
          <c:yMode val="edge"/>
          <c:x val="0.21616666666666667"/>
          <c:y val="0.22282592099810239"/>
          <c:w val="0.58988888888888891"/>
          <c:h val="7.812554680664918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Percent of Public Higher Ed Enrollment by Gender and Race/Ethnicity, Fall 2018</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3.0555555555555555E-2"/>
          <c:y val="0.28321813939924179"/>
          <c:w val="0.93888888888888888"/>
          <c:h val="0.55522382618839305"/>
        </c:manualLayout>
      </c:layout>
      <c:barChart>
        <c:barDir val="col"/>
        <c:grouping val="clustered"/>
        <c:varyColors val="0"/>
        <c:ser>
          <c:idx val="0"/>
          <c:order val="0"/>
          <c:tx>
            <c:strRef>
              <c:f>'Enrollment at Inst in Region'!$C$35</c:f>
              <c:strCache>
                <c:ptCount val="1"/>
                <c:pt idx="0">
                  <c:v>Female</c:v>
                </c:pt>
              </c:strCache>
            </c:strRef>
          </c:tx>
          <c:spPr>
            <a:solidFill>
              <a:srgbClr val="005F84"/>
            </a:solidFill>
            <a:ln>
              <a:noFill/>
            </a:ln>
            <a:effectLst/>
          </c:spPr>
          <c:invertIfNegative val="0"/>
          <c:dPt>
            <c:idx val="2"/>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1-BE57-41B1-8E36-DC57673039DC}"/>
              </c:ext>
            </c:extLst>
          </c:dPt>
          <c:dPt>
            <c:idx val="3"/>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3-BE57-41B1-8E36-DC57673039DC}"/>
              </c:ext>
            </c:extLst>
          </c:dPt>
          <c:dPt>
            <c:idx val="4"/>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5-BE57-41B1-8E36-DC57673039DC}"/>
              </c:ext>
            </c:extLst>
          </c:dPt>
          <c:dPt>
            <c:idx val="5"/>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7-BE57-41B1-8E36-DC57673039DC}"/>
              </c:ext>
            </c:extLst>
          </c:dPt>
          <c:dPt>
            <c:idx val="6"/>
            <c:invertIfNegative val="0"/>
            <c:bubble3D val="0"/>
            <c:spPr>
              <a:solidFill>
                <a:srgbClr val="8BD1E5"/>
              </a:solidFill>
              <a:ln>
                <a:noFill/>
              </a:ln>
              <a:effectLst/>
            </c:spPr>
            <c:extLst xmlns:c16r2="http://schemas.microsoft.com/office/drawing/2015/06/chart">
              <c:ext xmlns:c16="http://schemas.microsoft.com/office/drawing/2014/chart" uri="{C3380CC4-5D6E-409C-BE32-E72D297353CC}">
                <c16:uniqueId val="{00000009-BE57-41B1-8E36-DC57673039DC}"/>
              </c:ext>
            </c:extLst>
          </c:dPt>
          <c:dPt>
            <c:idx val="7"/>
            <c:invertIfNegative val="0"/>
            <c:bubble3D val="0"/>
            <c:spPr>
              <a:solidFill>
                <a:srgbClr val="8BD1E5"/>
              </a:solidFill>
              <a:ln>
                <a:noFill/>
              </a:ln>
              <a:effectLst/>
            </c:spPr>
            <c:extLst xmlns:c16r2="http://schemas.microsoft.com/office/drawing/2015/06/chart">
              <c:ext xmlns:c16="http://schemas.microsoft.com/office/drawing/2014/chart" uri="{C3380CC4-5D6E-409C-BE32-E72D297353CC}">
                <c16:uniqueId val="{0000000B-BE57-41B1-8E36-DC57673039DC}"/>
              </c:ext>
            </c:extLst>
          </c:dPt>
          <c:dLbls>
            <c:dLbl>
              <c:idx val="0"/>
              <c:layout>
                <c:manualLayout>
                  <c:x val="0"/>
                  <c:y val="1.3888888888888846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C-BE57-41B1-8E36-DC57673039DC}"/>
                </c:ext>
                <c:ext xmlns:c15="http://schemas.microsoft.com/office/drawing/2012/chart" uri="{CE6537A1-D6FC-4f65-9D91-7224C49458BB}"/>
              </c:extLst>
            </c:dLbl>
            <c:dLbl>
              <c:idx val="1"/>
              <c:layout>
                <c:manualLayout>
                  <c:x val="-2.5462668816039986E-17"/>
                  <c:y val="1.3888888888888846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D-BE57-41B1-8E36-DC57673039DC}"/>
                </c:ext>
                <c:ext xmlns:c15="http://schemas.microsoft.com/office/drawing/2012/chart" uri="{CE6537A1-D6FC-4f65-9D91-7224C49458BB}"/>
              </c:extLst>
            </c:dLbl>
            <c:dLbl>
              <c:idx val="2"/>
              <c:layout>
                <c:manualLayout>
                  <c:x val="2.7777777777777779E-3"/>
                  <c:y val="1.8518518518518517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BE57-41B1-8E36-DC57673039DC}"/>
                </c:ext>
                <c:ext xmlns:c15="http://schemas.microsoft.com/office/drawing/2012/chart" uri="{CE6537A1-D6FC-4f65-9D91-7224C49458BB}"/>
              </c:extLst>
            </c:dLbl>
            <c:dLbl>
              <c:idx val="3"/>
              <c:layout>
                <c:manualLayout>
                  <c:x val="2.7777777777777267E-3"/>
                  <c:y val="1.3888888888888888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BE57-41B1-8E36-DC57673039DC}"/>
                </c:ext>
                <c:ext xmlns:c15="http://schemas.microsoft.com/office/drawing/2012/chart" uri="{CE6537A1-D6FC-4f65-9D91-7224C49458BB}"/>
              </c:extLst>
            </c:dLbl>
            <c:dLbl>
              <c:idx val="4"/>
              <c:layout>
                <c:manualLayout>
                  <c:x val="-8.3333333333334356E-3"/>
                  <c:y val="1.3888888888888805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BE57-41B1-8E36-DC57673039DC}"/>
                </c:ext>
                <c:ext xmlns:c15="http://schemas.microsoft.com/office/drawing/2012/chart" uri="{CE6537A1-D6FC-4f65-9D91-7224C49458BB}"/>
              </c:extLst>
            </c:dLbl>
            <c:dLbl>
              <c:idx val="5"/>
              <c:layout>
                <c:manualLayout>
                  <c:x val="-1.0185067526415994E-16"/>
                  <c:y val="1.3888888888888888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BE57-41B1-8E36-DC57673039DC}"/>
                </c:ext>
                <c:ext xmlns:c15="http://schemas.microsoft.com/office/drawing/2012/chart" uri="{CE6537A1-D6FC-4f65-9D91-7224C49458BB}"/>
              </c:extLst>
            </c:dLbl>
            <c:dLbl>
              <c:idx val="6"/>
              <c:layout>
                <c:manualLayout>
                  <c:x val="-8.3333333333333332E-3"/>
                  <c:y val="1.8518518518518517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BE57-41B1-8E36-DC57673039DC}"/>
                </c:ext>
                <c:ext xmlns:c15="http://schemas.microsoft.com/office/drawing/2012/chart" uri="{CE6537A1-D6FC-4f65-9D91-7224C49458BB}"/>
              </c:extLst>
            </c:dLbl>
            <c:dLbl>
              <c:idx val="7"/>
              <c:layout>
                <c:manualLayout>
                  <c:x val="-1.0185067526415994E-16"/>
                  <c:y val="1.8518518518518517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B-BE57-41B1-8E36-DC57673039DC}"/>
                </c:ext>
                <c:ext xmlns:c15="http://schemas.microsoft.com/office/drawing/2012/chart" uri="{CE6537A1-D6FC-4f65-9D91-7224C49458BB}"/>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'Enrollment at Inst in Region'!$A$36:$B$43</c:f>
              <c:multiLvlStrCache>
                <c:ptCount val="8"/>
                <c:lvl>
                  <c:pt idx="0">
                    <c:v>4-Yr Insts</c:v>
                  </c:pt>
                  <c:pt idx="1">
                    <c:v>2-Yr Insts</c:v>
                  </c:pt>
                  <c:pt idx="2">
                    <c:v>4-Yr Insts</c:v>
                  </c:pt>
                  <c:pt idx="3">
                    <c:v>2-Yr Insts</c:v>
                  </c:pt>
                  <c:pt idx="4">
                    <c:v>4-Yr Insts</c:v>
                  </c:pt>
                  <c:pt idx="5">
                    <c:v>2-Yr Insts</c:v>
                  </c:pt>
                  <c:pt idx="6">
                    <c:v>4-Yr Insts</c:v>
                  </c:pt>
                  <c:pt idx="7">
                    <c:v>2-Yr Insts</c:v>
                  </c:pt>
                </c:lvl>
                <c:lvl>
                  <c:pt idx="0">
                    <c:v>White</c:v>
                  </c:pt>
                  <c:pt idx="2">
                    <c:v>Hispanic</c:v>
                  </c:pt>
                  <c:pt idx="4">
                    <c:v>African American</c:v>
                  </c:pt>
                  <c:pt idx="6">
                    <c:v>Others</c:v>
                  </c:pt>
                </c:lvl>
              </c:multiLvlStrCache>
            </c:multiLvlStrRef>
          </c:cat>
          <c:val>
            <c:numRef>
              <c:f>'Enrollment at Inst in Region'!$C$36:$C$43</c:f>
              <c:numCache>
                <c:formatCode>0.0%</c:formatCode>
                <c:ptCount val="8"/>
                <c:pt idx="0">
                  <c:v>0.52729795352063824</c:v>
                </c:pt>
                <c:pt idx="1">
                  <c:v>0.5768844221105528</c:v>
                </c:pt>
                <c:pt idx="2">
                  <c:v>0.53244688538806184</c:v>
                </c:pt>
                <c:pt idx="3">
                  <c:v>0.62719825232113602</c:v>
                </c:pt>
                <c:pt idx="4">
                  <c:v>0.49511135252580118</c:v>
                </c:pt>
                <c:pt idx="5">
                  <c:v>0.61550509005481602</c:v>
                </c:pt>
                <c:pt idx="6">
                  <c:v>0.44975544686527347</c:v>
                </c:pt>
                <c:pt idx="7">
                  <c:v>0.570079883805374</c:v>
                </c:pt>
              </c:numCache>
            </c:numRef>
          </c:val>
          <c:extLst xmlns:c16r2="http://schemas.microsoft.com/office/drawing/2015/06/chart">
            <c:ext xmlns:c16="http://schemas.microsoft.com/office/drawing/2014/chart" uri="{C3380CC4-5D6E-409C-BE32-E72D297353CC}">
              <c16:uniqueId val="{0000000E-BE57-41B1-8E36-DC57673039DC}"/>
            </c:ext>
          </c:extLst>
        </c:ser>
        <c:ser>
          <c:idx val="1"/>
          <c:order val="1"/>
          <c:tx>
            <c:strRef>
              <c:f>'Enrollment at Inst in Region'!$D$35</c:f>
              <c:strCache>
                <c:ptCount val="1"/>
                <c:pt idx="0">
                  <c:v>Male</c:v>
                </c:pt>
              </c:strCache>
            </c:strRef>
          </c:tx>
          <c:spPr>
            <a:solidFill>
              <a:schemeClr val="accent2"/>
            </a:solidFill>
            <a:ln>
              <a:noFill/>
            </a:ln>
            <a:effectLst/>
          </c:spPr>
          <c:invertIfNegative val="0"/>
          <c:dPt>
            <c:idx val="0"/>
            <c:invertIfNegative val="0"/>
            <c:bubble3D val="0"/>
            <c:spPr>
              <a:pattFill prst="pct60">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10-BE57-41B1-8E36-DC57673039DC}"/>
              </c:ext>
            </c:extLst>
          </c:dPt>
          <c:dPt>
            <c:idx val="1"/>
            <c:invertIfNegative val="0"/>
            <c:bubble3D val="0"/>
            <c:spPr>
              <a:pattFill prst="pct60">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12-BE57-41B1-8E36-DC57673039DC}"/>
              </c:ext>
            </c:extLst>
          </c:dPt>
          <c:dPt>
            <c:idx val="2"/>
            <c:invertIfNegative val="0"/>
            <c:bubble3D val="0"/>
            <c:spPr>
              <a:pattFill prst="pct6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14-BE57-41B1-8E36-DC57673039DC}"/>
              </c:ext>
            </c:extLst>
          </c:dPt>
          <c:dPt>
            <c:idx val="3"/>
            <c:invertIfNegative val="0"/>
            <c:bubble3D val="0"/>
            <c:spPr>
              <a:pattFill prst="pct6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16-BE57-41B1-8E36-DC57673039DC}"/>
              </c:ext>
            </c:extLst>
          </c:dPt>
          <c:dPt>
            <c:idx val="4"/>
            <c:invertIfNegative val="0"/>
            <c:bubble3D val="0"/>
            <c:spPr>
              <a:pattFill prst="pct6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18-BE57-41B1-8E36-DC57673039DC}"/>
              </c:ext>
            </c:extLst>
          </c:dPt>
          <c:dPt>
            <c:idx val="5"/>
            <c:invertIfNegative val="0"/>
            <c:bubble3D val="0"/>
            <c:spPr>
              <a:pattFill prst="pct6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1A-BE57-41B1-8E36-DC57673039DC}"/>
              </c:ext>
            </c:extLst>
          </c:dPt>
          <c:dPt>
            <c:idx val="6"/>
            <c:invertIfNegative val="0"/>
            <c:bubble3D val="0"/>
            <c:spPr>
              <a:pattFill prst="pct60">
                <a:fgClr>
                  <a:srgbClr val="8BD1E5"/>
                </a:fgClr>
                <a:bgClr>
                  <a:schemeClr val="bg1"/>
                </a:bgClr>
              </a:pattFill>
              <a:ln>
                <a:noFill/>
              </a:ln>
              <a:effectLst/>
            </c:spPr>
            <c:extLst xmlns:c16r2="http://schemas.microsoft.com/office/drawing/2015/06/chart">
              <c:ext xmlns:c16="http://schemas.microsoft.com/office/drawing/2014/chart" uri="{C3380CC4-5D6E-409C-BE32-E72D297353CC}">
                <c16:uniqueId val="{0000001C-BE57-41B1-8E36-DC57673039DC}"/>
              </c:ext>
            </c:extLst>
          </c:dPt>
          <c:dPt>
            <c:idx val="7"/>
            <c:invertIfNegative val="0"/>
            <c:bubble3D val="0"/>
            <c:spPr>
              <a:pattFill prst="pct60">
                <a:fgClr>
                  <a:srgbClr val="8BD1E5"/>
                </a:fgClr>
                <a:bgClr>
                  <a:schemeClr val="bg1"/>
                </a:bgClr>
              </a:pattFill>
              <a:ln>
                <a:noFill/>
              </a:ln>
              <a:effectLst/>
            </c:spPr>
            <c:extLst xmlns:c16r2="http://schemas.microsoft.com/office/drawing/2015/06/chart">
              <c:ext xmlns:c16="http://schemas.microsoft.com/office/drawing/2014/chart" uri="{C3380CC4-5D6E-409C-BE32-E72D297353CC}">
                <c16:uniqueId val="{0000001E-BE57-41B1-8E36-DC57673039DC}"/>
              </c:ext>
            </c:extLst>
          </c:dPt>
          <c:dLbls>
            <c:dLbl>
              <c:idx val="0"/>
              <c:layout>
                <c:manualLayout>
                  <c:x val="1.3888888888888902E-2"/>
                  <c:y val="2.3148148148148147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BE57-41B1-8E36-DC57673039DC}"/>
                </c:ext>
                <c:ext xmlns:c15="http://schemas.microsoft.com/office/drawing/2012/chart" uri="{CE6537A1-D6FC-4f65-9D91-7224C49458BB}"/>
              </c:extLst>
            </c:dLbl>
            <c:dLbl>
              <c:idx val="1"/>
              <c:layout>
                <c:manualLayout>
                  <c:x val="8.3333333333333072E-3"/>
                  <c:y val="1.3888888888888888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BE57-41B1-8E36-DC57673039DC}"/>
                </c:ext>
                <c:ext xmlns:c15="http://schemas.microsoft.com/office/drawing/2012/chart" uri="{CE6537A1-D6FC-4f65-9D91-7224C49458BB}"/>
              </c:extLst>
            </c:dLbl>
            <c:dLbl>
              <c:idx val="2"/>
              <c:layout>
                <c:manualLayout>
                  <c:x val="8.3333333333332829E-3"/>
                  <c:y val="1.3888888888888846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4-BE57-41B1-8E36-DC57673039DC}"/>
                </c:ext>
                <c:ext xmlns:c15="http://schemas.microsoft.com/office/drawing/2012/chart" uri="{CE6537A1-D6FC-4f65-9D91-7224C49458BB}"/>
              </c:extLst>
            </c:dLbl>
            <c:dLbl>
              <c:idx val="3"/>
              <c:layout>
                <c:manualLayout>
                  <c:x val="8.3333333333333332E-3"/>
                  <c:y val="9.2592592592592587E-3"/>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6-BE57-41B1-8E36-DC57673039DC}"/>
                </c:ext>
                <c:ext xmlns:c15="http://schemas.microsoft.com/office/drawing/2012/chart" uri="{CE6537A1-D6FC-4f65-9D91-7224C49458BB}"/>
              </c:extLst>
            </c:dLbl>
            <c:dLbl>
              <c:idx val="4"/>
              <c:layout>
                <c:manualLayout>
                  <c:x val="8.3333333333333332E-3"/>
                  <c:y val="1.3888888888888846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8-BE57-41B1-8E36-DC57673039DC}"/>
                </c:ext>
                <c:ext xmlns:c15="http://schemas.microsoft.com/office/drawing/2012/chart" uri="{CE6537A1-D6FC-4f65-9D91-7224C49458BB}"/>
              </c:extLst>
            </c:dLbl>
            <c:dLbl>
              <c:idx val="5"/>
              <c:layout>
                <c:manualLayout>
                  <c:x val="5.5555555555555558E-3"/>
                  <c:y val="2.3148148148148147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A-BE57-41B1-8E36-DC57673039DC}"/>
                </c:ext>
                <c:ext xmlns:c15="http://schemas.microsoft.com/office/drawing/2012/chart" uri="{CE6537A1-D6FC-4f65-9D91-7224C49458BB}"/>
              </c:extLst>
            </c:dLbl>
            <c:dLbl>
              <c:idx val="6"/>
              <c:layout>
                <c:manualLayout>
                  <c:x val="0"/>
                  <c:y val="1.8518518518518517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C-BE57-41B1-8E36-DC57673039DC}"/>
                </c:ext>
                <c:ext xmlns:c15="http://schemas.microsoft.com/office/drawing/2012/chart" uri="{CE6537A1-D6FC-4f65-9D91-7224C49458BB}"/>
              </c:extLst>
            </c:dLbl>
            <c:dLbl>
              <c:idx val="7"/>
              <c:layout>
                <c:manualLayout>
                  <c:x val="1.1111111111111112E-2"/>
                  <c:y val="1.8518518518518517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E-BE57-41B1-8E36-DC57673039DC}"/>
                </c:ext>
                <c:ext xmlns:c15="http://schemas.microsoft.com/office/drawing/2012/chart" uri="{CE6537A1-D6FC-4f65-9D91-7224C49458BB}"/>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'Enrollment at Inst in Region'!$A$36:$B$43</c:f>
              <c:multiLvlStrCache>
                <c:ptCount val="8"/>
                <c:lvl>
                  <c:pt idx="0">
                    <c:v>4-Yr Insts</c:v>
                  </c:pt>
                  <c:pt idx="1">
                    <c:v>2-Yr Insts</c:v>
                  </c:pt>
                  <c:pt idx="2">
                    <c:v>4-Yr Insts</c:v>
                  </c:pt>
                  <c:pt idx="3">
                    <c:v>2-Yr Insts</c:v>
                  </c:pt>
                  <c:pt idx="4">
                    <c:v>4-Yr Insts</c:v>
                  </c:pt>
                  <c:pt idx="5">
                    <c:v>2-Yr Insts</c:v>
                  </c:pt>
                  <c:pt idx="6">
                    <c:v>4-Yr Insts</c:v>
                  </c:pt>
                  <c:pt idx="7">
                    <c:v>2-Yr Insts</c:v>
                  </c:pt>
                </c:lvl>
                <c:lvl>
                  <c:pt idx="0">
                    <c:v>White</c:v>
                  </c:pt>
                  <c:pt idx="2">
                    <c:v>Hispanic</c:v>
                  </c:pt>
                  <c:pt idx="4">
                    <c:v>African American</c:v>
                  </c:pt>
                  <c:pt idx="6">
                    <c:v>Others</c:v>
                  </c:pt>
                </c:lvl>
              </c:multiLvlStrCache>
            </c:multiLvlStrRef>
          </c:cat>
          <c:val>
            <c:numRef>
              <c:f>'Enrollment at Inst in Region'!$D$36:$D$43</c:f>
              <c:numCache>
                <c:formatCode>0.0%</c:formatCode>
                <c:ptCount val="8"/>
                <c:pt idx="0">
                  <c:v>0.47270204647936176</c:v>
                </c:pt>
                <c:pt idx="1">
                  <c:v>0.42311557788944726</c:v>
                </c:pt>
                <c:pt idx="2">
                  <c:v>0.46755311461193816</c:v>
                </c:pt>
                <c:pt idx="3">
                  <c:v>0.37280174767886398</c:v>
                </c:pt>
                <c:pt idx="4">
                  <c:v>0.50488864747419882</c:v>
                </c:pt>
                <c:pt idx="5">
                  <c:v>0.38449490994518404</c:v>
                </c:pt>
                <c:pt idx="6">
                  <c:v>0.55024455313472653</c:v>
                </c:pt>
                <c:pt idx="7">
                  <c:v>0.429920116194626</c:v>
                </c:pt>
              </c:numCache>
            </c:numRef>
          </c:val>
          <c:extLst xmlns:c16r2="http://schemas.microsoft.com/office/drawing/2015/06/chart">
            <c:ext xmlns:c16="http://schemas.microsoft.com/office/drawing/2014/chart" uri="{C3380CC4-5D6E-409C-BE32-E72D297353CC}">
              <c16:uniqueId val="{0000001F-BE57-41B1-8E36-DC57673039DC}"/>
            </c:ext>
          </c:extLst>
        </c:ser>
        <c:dLbls>
          <c:showLegendKey val="0"/>
          <c:showVal val="0"/>
          <c:showCatName val="0"/>
          <c:showSerName val="0"/>
          <c:showPercent val="0"/>
          <c:showBubbleSize val="0"/>
        </c:dLbls>
        <c:gapWidth val="219"/>
        <c:overlap val="-27"/>
        <c:axId val="284110048"/>
        <c:axId val="284110608"/>
      </c:barChart>
      <c:catAx>
        <c:axId val="284110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4110608"/>
        <c:crosses val="autoZero"/>
        <c:auto val="1"/>
        <c:lblAlgn val="ctr"/>
        <c:lblOffset val="100"/>
        <c:noMultiLvlLbl val="0"/>
      </c:catAx>
      <c:valAx>
        <c:axId val="284110608"/>
        <c:scaling>
          <c:orientation val="minMax"/>
        </c:scaling>
        <c:delete val="1"/>
        <c:axPos val="l"/>
        <c:numFmt formatCode="0.0%" sourceLinked="1"/>
        <c:majorTickMark val="none"/>
        <c:minorTickMark val="none"/>
        <c:tickLblPos val="nextTo"/>
        <c:crossAx val="2841100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Public Institutions</a:t>
            </a:r>
            <a:r>
              <a:rPr lang="en-US" baseline="0"/>
              <a:t> - Enrollment In &amp; Out of Region</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'Enrollment In&amp;Out'!$E$34</c:f>
              <c:strCache>
                <c:ptCount val="1"/>
                <c:pt idx="0">
                  <c:v>In Region</c:v>
                </c:pt>
              </c:strCache>
            </c:strRef>
          </c:tx>
          <c:spPr>
            <a:solidFill>
              <a:srgbClr val="F26B31"/>
            </a:solidFill>
            <a:ln>
              <a:noFill/>
            </a:ln>
            <a:effectLst/>
          </c:spPr>
          <c:invertIfNegative val="0"/>
          <c:cat>
            <c:strRef>
              <c:f>'Enrollment In&amp;Out'!$A$35:$A$38</c:f>
              <c:strCache>
                <c:ptCount val="4"/>
                <c:pt idx="0">
                  <c:v>Public 4-yr</c:v>
                </c:pt>
                <c:pt idx="1">
                  <c:v>Public 2-yr</c:v>
                </c:pt>
                <c:pt idx="2">
                  <c:v>Independent</c:v>
                </c:pt>
                <c:pt idx="3">
                  <c:v>Total</c:v>
                </c:pt>
              </c:strCache>
            </c:strRef>
          </c:cat>
          <c:val>
            <c:numRef>
              <c:f>'Enrollment In&amp;Out'!$E$35:$E$38</c:f>
              <c:numCache>
                <c:formatCode>0.0%</c:formatCode>
                <c:ptCount val="4"/>
                <c:pt idx="0">
                  <c:v>0.76758152663503698</c:v>
                </c:pt>
                <c:pt idx="1">
                  <c:v>0.96348461137193531</c:v>
                </c:pt>
                <c:pt idx="2">
                  <c:v>0.73816656680647097</c:v>
                </c:pt>
                <c:pt idx="3">
                  <c:v>0.8657610283377154</c:v>
                </c:pt>
              </c:numCache>
            </c:numRef>
          </c:val>
          <c:extLst xmlns:c16r2="http://schemas.microsoft.com/office/drawing/2015/06/chart">
            <c:ext xmlns:c16="http://schemas.microsoft.com/office/drawing/2014/chart" uri="{C3380CC4-5D6E-409C-BE32-E72D297353CC}">
              <c16:uniqueId val="{00000000-7659-4962-A93C-5E8708FA39D7}"/>
            </c:ext>
          </c:extLst>
        </c:ser>
        <c:ser>
          <c:idx val="1"/>
          <c:order val="1"/>
          <c:tx>
            <c:strRef>
              <c:f>'Enrollment In&amp;Out'!$F$34</c:f>
              <c:strCache>
                <c:ptCount val="1"/>
                <c:pt idx="0">
                  <c:v>Out of Region</c:v>
                </c:pt>
              </c:strCache>
            </c:strRef>
          </c:tx>
          <c:spPr>
            <a:solidFill>
              <a:schemeClr val="tx1">
                <a:lumMod val="75000"/>
                <a:lumOff val="25000"/>
              </a:schemeClr>
            </a:solidFill>
            <a:ln>
              <a:noFill/>
            </a:ln>
            <a:effectLst/>
          </c:spPr>
          <c:invertIfNegative val="0"/>
          <c:cat>
            <c:strRef>
              <c:f>'Enrollment In&amp;Out'!$A$35:$A$38</c:f>
              <c:strCache>
                <c:ptCount val="4"/>
                <c:pt idx="0">
                  <c:v>Public 4-yr</c:v>
                </c:pt>
                <c:pt idx="1">
                  <c:v>Public 2-yr</c:v>
                </c:pt>
                <c:pt idx="2">
                  <c:v>Independent</c:v>
                </c:pt>
                <c:pt idx="3">
                  <c:v>Total</c:v>
                </c:pt>
              </c:strCache>
            </c:strRef>
          </c:cat>
          <c:val>
            <c:numRef>
              <c:f>'Enrollment In&amp;Out'!$F$35:$F$38</c:f>
              <c:numCache>
                <c:formatCode>0.0%</c:formatCode>
                <c:ptCount val="4"/>
                <c:pt idx="0">
                  <c:v>0.23241847336496307</c:v>
                </c:pt>
                <c:pt idx="1">
                  <c:v>3.6515388628064686E-2</c:v>
                </c:pt>
                <c:pt idx="2">
                  <c:v>0.26183343319352909</c:v>
                </c:pt>
                <c:pt idx="3">
                  <c:v>0.13423897166228455</c:v>
                </c:pt>
              </c:numCache>
            </c:numRef>
          </c:val>
          <c:extLst xmlns:c16r2="http://schemas.microsoft.com/office/drawing/2015/06/chart">
            <c:ext xmlns:c16="http://schemas.microsoft.com/office/drawing/2014/chart" uri="{C3380CC4-5D6E-409C-BE32-E72D297353CC}">
              <c16:uniqueId val="{00000001-7659-4962-A93C-5E8708FA39D7}"/>
            </c:ext>
          </c:extLst>
        </c:ser>
        <c:dLbls>
          <c:showLegendKey val="0"/>
          <c:showVal val="0"/>
          <c:showCatName val="0"/>
          <c:showSerName val="0"/>
          <c:showPercent val="0"/>
          <c:showBubbleSize val="0"/>
        </c:dLbls>
        <c:gapWidth val="219"/>
        <c:overlap val="100"/>
        <c:axId val="284114528"/>
        <c:axId val="284115088"/>
      </c:barChart>
      <c:catAx>
        <c:axId val="284114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4115088"/>
        <c:crosses val="autoZero"/>
        <c:auto val="1"/>
        <c:lblAlgn val="ctr"/>
        <c:lblOffset val="100"/>
        <c:noMultiLvlLbl val="0"/>
      </c:catAx>
      <c:valAx>
        <c:axId val="28411508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41145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0" i="0" baseline="0">
                <a:effectLst/>
              </a:rPr>
              <a:t>Population Estimates and Projections,         </a:t>
            </a:r>
          </a:p>
          <a:p>
            <a:pPr>
              <a:defRPr/>
            </a:pPr>
            <a:r>
              <a:rPr lang="en-US" sz="1800" b="0" i="0" baseline="0">
                <a:effectLst/>
              </a:rPr>
              <a:t>Ages 0-17, 18-24, 25-34</a:t>
            </a:r>
            <a:endParaRPr lang="en-US">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207841383631866"/>
          <c:y val="0.22617152961980549"/>
          <c:w val="0.71644019895112154"/>
          <c:h val="0.63272666513502784"/>
        </c:manualLayout>
      </c:layout>
      <c:barChart>
        <c:barDir val="col"/>
        <c:grouping val="stacked"/>
        <c:varyColors val="0"/>
        <c:ser>
          <c:idx val="0"/>
          <c:order val="0"/>
          <c:tx>
            <c:strRef>
              <c:f>'Pop. Proj.'!$C$29</c:f>
              <c:strCache>
                <c:ptCount val="1"/>
                <c:pt idx="0">
                  <c:v>White</c:v>
                </c:pt>
              </c:strCache>
            </c:strRef>
          </c:tx>
          <c:spPr>
            <a:solidFill>
              <a:srgbClr val="005F84"/>
            </a:solidFill>
            <a:ln>
              <a:noFill/>
            </a:ln>
            <a:effectLst/>
          </c:spPr>
          <c:invertIfNegative val="0"/>
          <c:cat>
            <c:multiLvlStrRef>
              <c:f>'Pop. Proj.'!$A$31:$B$44</c:f>
              <c:multiLvlStrCache>
                <c:ptCount val="14"/>
                <c:lvl>
                  <c:pt idx="0">
                    <c:v>2018</c:v>
                  </c:pt>
                  <c:pt idx="1">
                    <c:v>2020</c:v>
                  </c:pt>
                  <c:pt idx="2">
                    <c:v>2025</c:v>
                  </c:pt>
                  <c:pt idx="3">
                    <c:v>2030</c:v>
                  </c:pt>
                  <c:pt idx="5">
                    <c:v>2018</c:v>
                  </c:pt>
                  <c:pt idx="6">
                    <c:v>2020</c:v>
                  </c:pt>
                  <c:pt idx="7">
                    <c:v>2025</c:v>
                  </c:pt>
                  <c:pt idx="8">
                    <c:v>2030</c:v>
                  </c:pt>
                  <c:pt idx="10">
                    <c:v>2018</c:v>
                  </c:pt>
                  <c:pt idx="11">
                    <c:v>2020</c:v>
                  </c:pt>
                  <c:pt idx="12">
                    <c:v>2025</c:v>
                  </c:pt>
                  <c:pt idx="13">
                    <c:v>2030</c:v>
                  </c:pt>
                </c:lvl>
                <c:lvl>
                  <c:pt idx="0">
                    <c:v>Age 0-17</c:v>
                  </c:pt>
                  <c:pt idx="5">
                    <c:v>Age 18-24</c:v>
                  </c:pt>
                  <c:pt idx="10">
                    <c:v>Age 25-34</c:v>
                  </c:pt>
                </c:lvl>
              </c:multiLvlStrCache>
            </c:multiLvlStrRef>
          </c:cat>
          <c:val>
            <c:numRef>
              <c:f>'Pop. Proj.'!$C$31:$C$44</c:f>
              <c:numCache>
                <c:formatCode>_(* #,##0_);_(* \(#,##0\);_(* "-"??_);_(@_)</c:formatCode>
                <c:ptCount val="14"/>
                <c:pt idx="0">
                  <c:v>86418</c:v>
                </c:pt>
                <c:pt idx="1">
                  <c:v>84954</c:v>
                </c:pt>
                <c:pt idx="2">
                  <c:v>81724</c:v>
                </c:pt>
                <c:pt idx="3">
                  <c:v>78634</c:v>
                </c:pt>
                <c:pt idx="5">
                  <c:v>50186</c:v>
                </c:pt>
                <c:pt idx="6">
                  <c:v>49718</c:v>
                </c:pt>
                <c:pt idx="7">
                  <c:v>48620</c:v>
                </c:pt>
                <c:pt idx="8">
                  <c:v>47515</c:v>
                </c:pt>
                <c:pt idx="10">
                  <c:v>58929</c:v>
                </c:pt>
                <c:pt idx="11">
                  <c:v>57945</c:v>
                </c:pt>
                <c:pt idx="12">
                  <c:v>56731</c:v>
                </c:pt>
                <c:pt idx="13">
                  <c:v>54303</c:v>
                </c:pt>
              </c:numCache>
            </c:numRef>
          </c:val>
          <c:extLst xmlns:c16r2="http://schemas.microsoft.com/office/drawing/2015/06/chart">
            <c:ext xmlns:c16="http://schemas.microsoft.com/office/drawing/2014/chart" uri="{C3380CC4-5D6E-409C-BE32-E72D297353CC}">
              <c16:uniqueId val="{00000000-4759-4460-86E9-F6799E330C49}"/>
            </c:ext>
          </c:extLst>
        </c:ser>
        <c:ser>
          <c:idx val="1"/>
          <c:order val="1"/>
          <c:tx>
            <c:strRef>
              <c:f>'Pop. Proj.'!$E$29</c:f>
              <c:strCache>
                <c:ptCount val="1"/>
                <c:pt idx="0">
                  <c:v>Hispanic</c:v>
                </c:pt>
              </c:strCache>
            </c:strRef>
          </c:tx>
          <c:spPr>
            <a:solidFill>
              <a:srgbClr val="00B189"/>
            </a:solidFill>
            <a:ln>
              <a:noFill/>
            </a:ln>
            <a:effectLst/>
          </c:spPr>
          <c:invertIfNegative val="0"/>
          <c:cat>
            <c:multiLvlStrRef>
              <c:f>'Pop. Proj.'!$A$31:$B$44</c:f>
              <c:multiLvlStrCache>
                <c:ptCount val="14"/>
                <c:lvl>
                  <c:pt idx="0">
                    <c:v>2018</c:v>
                  </c:pt>
                  <c:pt idx="1">
                    <c:v>2020</c:v>
                  </c:pt>
                  <c:pt idx="2">
                    <c:v>2025</c:v>
                  </c:pt>
                  <c:pt idx="3">
                    <c:v>2030</c:v>
                  </c:pt>
                  <c:pt idx="5">
                    <c:v>2018</c:v>
                  </c:pt>
                  <c:pt idx="6">
                    <c:v>2020</c:v>
                  </c:pt>
                  <c:pt idx="7">
                    <c:v>2025</c:v>
                  </c:pt>
                  <c:pt idx="8">
                    <c:v>2030</c:v>
                  </c:pt>
                  <c:pt idx="10">
                    <c:v>2018</c:v>
                  </c:pt>
                  <c:pt idx="11">
                    <c:v>2020</c:v>
                  </c:pt>
                  <c:pt idx="12">
                    <c:v>2025</c:v>
                  </c:pt>
                  <c:pt idx="13">
                    <c:v>2030</c:v>
                  </c:pt>
                </c:lvl>
                <c:lvl>
                  <c:pt idx="0">
                    <c:v>Age 0-17</c:v>
                  </c:pt>
                  <c:pt idx="5">
                    <c:v>Age 18-24</c:v>
                  </c:pt>
                  <c:pt idx="10">
                    <c:v>Age 25-34</c:v>
                  </c:pt>
                </c:lvl>
              </c:multiLvlStrCache>
            </c:multiLvlStrRef>
          </c:cat>
          <c:val>
            <c:numRef>
              <c:f>'Pop. Proj.'!$E$31:$E$44</c:f>
              <c:numCache>
                <c:formatCode>_(* #,##0_);_(* \(#,##0\);_(* "-"??_);_(@_)</c:formatCode>
                <c:ptCount val="14"/>
                <c:pt idx="0">
                  <c:v>113114</c:v>
                </c:pt>
                <c:pt idx="1">
                  <c:v>115334</c:v>
                </c:pt>
                <c:pt idx="2">
                  <c:v>121796</c:v>
                </c:pt>
                <c:pt idx="3">
                  <c:v>131275</c:v>
                </c:pt>
                <c:pt idx="5">
                  <c:v>44456</c:v>
                </c:pt>
                <c:pt idx="6">
                  <c:v>46327</c:v>
                </c:pt>
                <c:pt idx="7">
                  <c:v>50686</c:v>
                </c:pt>
                <c:pt idx="8">
                  <c:v>52760</c:v>
                </c:pt>
                <c:pt idx="10">
                  <c:v>51722</c:v>
                </c:pt>
                <c:pt idx="11">
                  <c:v>54213</c:v>
                </c:pt>
                <c:pt idx="12">
                  <c:v>62426</c:v>
                </c:pt>
                <c:pt idx="13">
                  <c:v>69979</c:v>
                </c:pt>
              </c:numCache>
            </c:numRef>
          </c:val>
          <c:extLst xmlns:c16r2="http://schemas.microsoft.com/office/drawing/2015/06/chart">
            <c:ext xmlns:c16="http://schemas.microsoft.com/office/drawing/2014/chart" uri="{C3380CC4-5D6E-409C-BE32-E72D297353CC}">
              <c16:uniqueId val="{00000001-4759-4460-86E9-F6799E330C49}"/>
            </c:ext>
          </c:extLst>
        </c:ser>
        <c:ser>
          <c:idx val="2"/>
          <c:order val="2"/>
          <c:tx>
            <c:strRef>
              <c:f>'Pop. Proj.'!$G$29</c:f>
              <c:strCache>
                <c:ptCount val="1"/>
                <c:pt idx="0">
                  <c:v>African American</c:v>
                </c:pt>
              </c:strCache>
            </c:strRef>
          </c:tx>
          <c:spPr>
            <a:solidFill>
              <a:srgbClr val="F6B11A"/>
            </a:solidFill>
            <a:ln>
              <a:noFill/>
            </a:ln>
            <a:effectLst/>
          </c:spPr>
          <c:invertIfNegative val="0"/>
          <c:cat>
            <c:multiLvlStrRef>
              <c:f>'Pop. Proj.'!$A$31:$B$44</c:f>
              <c:multiLvlStrCache>
                <c:ptCount val="14"/>
                <c:lvl>
                  <c:pt idx="0">
                    <c:v>2018</c:v>
                  </c:pt>
                  <c:pt idx="1">
                    <c:v>2020</c:v>
                  </c:pt>
                  <c:pt idx="2">
                    <c:v>2025</c:v>
                  </c:pt>
                  <c:pt idx="3">
                    <c:v>2030</c:v>
                  </c:pt>
                  <c:pt idx="5">
                    <c:v>2018</c:v>
                  </c:pt>
                  <c:pt idx="6">
                    <c:v>2020</c:v>
                  </c:pt>
                  <c:pt idx="7">
                    <c:v>2025</c:v>
                  </c:pt>
                  <c:pt idx="8">
                    <c:v>2030</c:v>
                  </c:pt>
                  <c:pt idx="10">
                    <c:v>2018</c:v>
                  </c:pt>
                  <c:pt idx="11">
                    <c:v>2020</c:v>
                  </c:pt>
                  <c:pt idx="12">
                    <c:v>2025</c:v>
                  </c:pt>
                  <c:pt idx="13">
                    <c:v>2030</c:v>
                  </c:pt>
                </c:lvl>
                <c:lvl>
                  <c:pt idx="0">
                    <c:v>Age 0-17</c:v>
                  </c:pt>
                  <c:pt idx="5">
                    <c:v>Age 18-24</c:v>
                  </c:pt>
                  <c:pt idx="10">
                    <c:v>Age 25-34</c:v>
                  </c:pt>
                </c:lvl>
              </c:multiLvlStrCache>
            </c:multiLvlStrRef>
          </c:cat>
          <c:val>
            <c:numRef>
              <c:f>'Pop. Proj.'!$G$31:$G$44</c:f>
              <c:numCache>
                <c:formatCode>_(* #,##0_);_(* \(#,##0\);_(* "-"??_);_(@_)</c:formatCode>
                <c:ptCount val="14"/>
                <c:pt idx="0">
                  <c:v>11746</c:v>
                </c:pt>
                <c:pt idx="1">
                  <c:v>11703</c:v>
                </c:pt>
                <c:pt idx="2">
                  <c:v>11712</c:v>
                </c:pt>
                <c:pt idx="3">
                  <c:v>12337</c:v>
                </c:pt>
                <c:pt idx="5">
                  <c:v>6454</c:v>
                </c:pt>
                <c:pt idx="6">
                  <c:v>6450</c:v>
                </c:pt>
                <c:pt idx="7">
                  <c:v>6876</c:v>
                </c:pt>
                <c:pt idx="8">
                  <c:v>6816</c:v>
                </c:pt>
                <c:pt idx="10">
                  <c:v>8371</c:v>
                </c:pt>
                <c:pt idx="11">
                  <c:v>8691</c:v>
                </c:pt>
                <c:pt idx="12">
                  <c:v>9193</c:v>
                </c:pt>
                <c:pt idx="13">
                  <c:v>9431</c:v>
                </c:pt>
              </c:numCache>
            </c:numRef>
          </c:val>
          <c:extLst xmlns:c16r2="http://schemas.microsoft.com/office/drawing/2015/06/chart">
            <c:ext xmlns:c16="http://schemas.microsoft.com/office/drawing/2014/chart" uri="{C3380CC4-5D6E-409C-BE32-E72D297353CC}">
              <c16:uniqueId val="{00000002-4759-4460-86E9-F6799E330C49}"/>
            </c:ext>
          </c:extLst>
        </c:ser>
        <c:ser>
          <c:idx val="3"/>
          <c:order val="3"/>
          <c:tx>
            <c:strRef>
              <c:f>'Pop. Proj.'!$I$29</c:f>
              <c:strCache>
                <c:ptCount val="1"/>
                <c:pt idx="0">
                  <c:v>Other*</c:v>
                </c:pt>
              </c:strCache>
            </c:strRef>
          </c:tx>
          <c:spPr>
            <a:solidFill>
              <a:srgbClr val="8BD1E5"/>
            </a:solidFill>
            <a:ln>
              <a:noFill/>
            </a:ln>
            <a:effectLst/>
          </c:spPr>
          <c:invertIfNegative val="0"/>
          <c:cat>
            <c:multiLvlStrRef>
              <c:f>'Pop. Proj.'!$A$31:$B$44</c:f>
              <c:multiLvlStrCache>
                <c:ptCount val="14"/>
                <c:lvl>
                  <c:pt idx="0">
                    <c:v>2018</c:v>
                  </c:pt>
                  <c:pt idx="1">
                    <c:v>2020</c:v>
                  </c:pt>
                  <c:pt idx="2">
                    <c:v>2025</c:v>
                  </c:pt>
                  <c:pt idx="3">
                    <c:v>2030</c:v>
                  </c:pt>
                  <c:pt idx="5">
                    <c:v>2018</c:v>
                  </c:pt>
                  <c:pt idx="6">
                    <c:v>2020</c:v>
                  </c:pt>
                  <c:pt idx="7">
                    <c:v>2025</c:v>
                  </c:pt>
                  <c:pt idx="8">
                    <c:v>2030</c:v>
                  </c:pt>
                  <c:pt idx="10">
                    <c:v>2018</c:v>
                  </c:pt>
                  <c:pt idx="11">
                    <c:v>2020</c:v>
                  </c:pt>
                  <c:pt idx="12">
                    <c:v>2025</c:v>
                  </c:pt>
                  <c:pt idx="13">
                    <c:v>2030</c:v>
                  </c:pt>
                </c:lvl>
                <c:lvl>
                  <c:pt idx="0">
                    <c:v>Age 0-17</c:v>
                  </c:pt>
                  <c:pt idx="5">
                    <c:v>Age 18-24</c:v>
                  </c:pt>
                  <c:pt idx="10">
                    <c:v>Age 25-34</c:v>
                  </c:pt>
                </c:lvl>
              </c:multiLvlStrCache>
            </c:multiLvlStrRef>
          </c:cat>
          <c:val>
            <c:numRef>
              <c:f>'Pop. Proj.'!$I$31:$I$44</c:f>
              <c:numCache>
                <c:formatCode>_(* #,##0_);_(* \(#,##0\);_(* "-"??_);_(@_)</c:formatCode>
                <c:ptCount val="14"/>
                <c:pt idx="0">
                  <c:v>10736</c:v>
                </c:pt>
                <c:pt idx="1">
                  <c:v>11207</c:v>
                </c:pt>
                <c:pt idx="2">
                  <c:v>12493</c:v>
                </c:pt>
                <c:pt idx="3">
                  <c:v>13820</c:v>
                </c:pt>
                <c:pt idx="5">
                  <c:v>5157</c:v>
                </c:pt>
                <c:pt idx="6">
                  <c:v>5563</c:v>
                </c:pt>
                <c:pt idx="7">
                  <c:v>6459</c:v>
                </c:pt>
                <c:pt idx="8">
                  <c:v>7291</c:v>
                </c:pt>
                <c:pt idx="10">
                  <c:v>5555</c:v>
                </c:pt>
                <c:pt idx="11">
                  <c:v>5987</c:v>
                </c:pt>
                <c:pt idx="12">
                  <c:v>7154</c:v>
                </c:pt>
                <c:pt idx="13">
                  <c:v>8657</c:v>
                </c:pt>
              </c:numCache>
            </c:numRef>
          </c:val>
          <c:extLst xmlns:c16r2="http://schemas.microsoft.com/office/drawing/2015/06/chart">
            <c:ext xmlns:c16="http://schemas.microsoft.com/office/drawing/2014/chart" uri="{C3380CC4-5D6E-409C-BE32-E72D297353CC}">
              <c16:uniqueId val="{00000003-4759-4460-86E9-F6799E330C49}"/>
            </c:ext>
          </c:extLst>
        </c:ser>
        <c:dLbls>
          <c:showLegendKey val="0"/>
          <c:showVal val="0"/>
          <c:showCatName val="0"/>
          <c:showSerName val="0"/>
          <c:showPercent val="0"/>
          <c:showBubbleSize val="0"/>
        </c:dLbls>
        <c:gapWidth val="50"/>
        <c:overlap val="100"/>
        <c:axId val="180914208"/>
        <c:axId val="180914768"/>
      </c:barChart>
      <c:catAx>
        <c:axId val="180914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0914768"/>
        <c:crosses val="autoZero"/>
        <c:auto val="1"/>
        <c:lblAlgn val="ctr"/>
        <c:lblOffset val="100"/>
        <c:noMultiLvlLbl val="0"/>
      </c:catAx>
      <c:valAx>
        <c:axId val="1809147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 of People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0914208"/>
        <c:crosses val="autoZero"/>
        <c:crossBetween val="between"/>
      </c:valAx>
      <c:spPr>
        <a:noFill/>
        <a:ln>
          <a:noFill/>
        </a:ln>
        <a:effectLst/>
      </c:spPr>
    </c:plotArea>
    <c:legend>
      <c:legendPos val="r"/>
      <c:layout>
        <c:manualLayout>
          <c:xMode val="edge"/>
          <c:yMode val="edge"/>
          <c:x val="0.85407031336062267"/>
          <c:y val="0.38938908498506652"/>
          <c:w val="0.14592970707349109"/>
          <c:h val="0.4026993157647201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Completions</a:t>
            </a:r>
            <a:r>
              <a:rPr lang="en-US" sz="1200" baseline="0"/>
              <a:t> by Level by Race/Ethnicity </a:t>
            </a:r>
            <a:endParaRPr lang="en-US"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'Comp by Inst Reg-percent'!$C$44</c:f>
              <c:strCache>
                <c:ptCount val="1"/>
                <c:pt idx="0">
                  <c:v>White</c:v>
                </c:pt>
              </c:strCache>
            </c:strRef>
          </c:tx>
          <c:spPr>
            <a:solidFill>
              <a:srgbClr val="005F84"/>
            </a:solidFill>
            <a:ln>
              <a:noFill/>
            </a:ln>
            <a:effectLst/>
          </c:spPr>
          <c:invertIfNegative val="0"/>
          <c:cat>
            <c:strRef>
              <c:f>'Comp by Inst Reg-percent'!$A$45:$A$48</c:f>
              <c:strCache>
                <c:ptCount val="4"/>
                <c:pt idx="0">
                  <c:v>Certificate</c:v>
                </c:pt>
                <c:pt idx="1">
                  <c:v>Associate</c:v>
                </c:pt>
                <c:pt idx="2">
                  <c:v>Bachelor's</c:v>
                </c:pt>
                <c:pt idx="3">
                  <c:v>Master's</c:v>
                </c:pt>
              </c:strCache>
            </c:strRef>
          </c:cat>
          <c:val>
            <c:numRef>
              <c:f>'Comp by Inst Reg-percent'!$C$45:$C$48</c:f>
              <c:numCache>
                <c:formatCode>0.0%</c:formatCode>
                <c:ptCount val="4"/>
                <c:pt idx="0">
                  <c:v>0.45642701525054469</c:v>
                </c:pt>
                <c:pt idx="1">
                  <c:v>0.48827470686767172</c:v>
                </c:pt>
                <c:pt idx="2">
                  <c:v>0.5927423331032442</c:v>
                </c:pt>
                <c:pt idx="3">
                  <c:v>0.56680647094068304</c:v>
                </c:pt>
              </c:numCache>
            </c:numRef>
          </c:val>
          <c:extLst xmlns:c16r2="http://schemas.microsoft.com/office/drawing/2015/06/chart">
            <c:ext xmlns:c16="http://schemas.microsoft.com/office/drawing/2014/chart" uri="{C3380CC4-5D6E-409C-BE32-E72D297353CC}">
              <c16:uniqueId val="{00000000-03A1-4A33-8F80-4F60006AA57C}"/>
            </c:ext>
          </c:extLst>
        </c:ser>
        <c:ser>
          <c:idx val="1"/>
          <c:order val="1"/>
          <c:tx>
            <c:strRef>
              <c:f>'Comp by Inst Reg-percent'!$D$44</c:f>
              <c:strCache>
                <c:ptCount val="1"/>
                <c:pt idx="0">
                  <c:v>Hispanic</c:v>
                </c:pt>
              </c:strCache>
            </c:strRef>
          </c:tx>
          <c:spPr>
            <a:solidFill>
              <a:srgbClr val="00B189"/>
            </a:solidFill>
            <a:ln>
              <a:noFill/>
            </a:ln>
            <a:effectLst/>
          </c:spPr>
          <c:invertIfNegative val="0"/>
          <c:cat>
            <c:strRef>
              <c:f>'Comp by Inst Reg-percent'!$A$45:$A$48</c:f>
              <c:strCache>
                <c:ptCount val="4"/>
                <c:pt idx="0">
                  <c:v>Certificate</c:v>
                </c:pt>
                <c:pt idx="1">
                  <c:v>Associate</c:v>
                </c:pt>
                <c:pt idx="2">
                  <c:v>Bachelor's</c:v>
                </c:pt>
                <c:pt idx="3">
                  <c:v>Master's</c:v>
                </c:pt>
              </c:strCache>
            </c:strRef>
          </c:cat>
          <c:val>
            <c:numRef>
              <c:f>'Comp by Inst Reg-percent'!$D$45:$D$48</c:f>
              <c:numCache>
                <c:formatCode>0.0%</c:formatCode>
                <c:ptCount val="4"/>
                <c:pt idx="0">
                  <c:v>0.41230936819172115</c:v>
                </c:pt>
                <c:pt idx="1">
                  <c:v>0.37269681742043553</c:v>
                </c:pt>
                <c:pt idx="2">
                  <c:v>0.2261118232915886</c:v>
                </c:pt>
                <c:pt idx="3">
                  <c:v>0.18214499700419412</c:v>
                </c:pt>
              </c:numCache>
            </c:numRef>
          </c:val>
          <c:extLst xmlns:c16r2="http://schemas.microsoft.com/office/drawing/2015/06/chart">
            <c:ext xmlns:c16="http://schemas.microsoft.com/office/drawing/2014/chart" uri="{C3380CC4-5D6E-409C-BE32-E72D297353CC}">
              <c16:uniqueId val="{00000001-03A1-4A33-8F80-4F60006AA57C}"/>
            </c:ext>
          </c:extLst>
        </c:ser>
        <c:ser>
          <c:idx val="2"/>
          <c:order val="2"/>
          <c:tx>
            <c:strRef>
              <c:f>'Comp by Inst Reg-percent'!$E$44</c:f>
              <c:strCache>
                <c:ptCount val="1"/>
                <c:pt idx="0">
                  <c:v>African American</c:v>
                </c:pt>
              </c:strCache>
            </c:strRef>
          </c:tx>
          <c:spPr>
            <a:solidFill>
              <a:srgbClr val="F6B11A"/>
            </a:solidFill>
            <a:ln>
              <a:noFill/>
            </a:ln>
            <a:effectLst/>
          </c:spPr>
          <c:invertIfNegative val="0"/>
          <c:cat>
            <c:strRef>
              <c:f>'Comp by Inst Reg-percent'!$A$45:$A$48</c:f>
              <c:strCache>
                <c:ptCount val="4"/>
                <c:pt idx="0">
                  <c:v>Certificate</c:v>
                </c:pt>
                <c:pt idx="1">
                  <c:v>Associate</c:v>
                </c:pt>
                <c:pt idx="2">
                  <c:v>Bachelor's</c:v>
                </c:pt>
                <c:pt idx="3">
                  <c:v>Master's</c:v>
                </c:pt>
              </c:strCache>
            </c:strRef>
          </c:cat>
          <c:val>
            <c:numRef>
              <c:f>'Comp by Inst Reg-percent'!$E$45:$E$48</c:f>
              <c:numCache>
                <c:formatCode>0.0%</c:formatCode>
                <c:ptCount val="4"/>
                <c:pt idx="0">
                  <c:v>5.6100217864923745E-2</c:v>
                </c:pt>
                <c:pt idx="1">
                  <c:v>6.6582914572864318E-2</c:v>
                </c:pt>
                <c:pt idx="2">
                  <c:v>7.3168326595010352E-2</c:v>
                </c:pt>
                <c:pt idx="3">
                  <c:v>7.3996405032953863E-2</c:v>
                </c:pt>
              </c:numCache>
            </c:numRef>
          </c:val>
          <c:extLst xmlns:c16r2="http://schemas.microsoft.com/office/drawing/2015/06/chart">
            <c:ext xmlns:c16="http://schemas.microsoft.com/office/drawing/2014/chart" uri="{C3380CC4-5D6E-409C-BE32-E72D297353CC}">
              <c16:uniqueId val="{00000002-03A1-4A33-8F80-4F60006AA57C}"/>
            </c:ext>
          </c:extLst>
        </c:ser>
        <c:ser>
          <c:idx val="3"/>
          <c:order val="3"/>
          <c:tx>
            <c:strRef>
              <c:f>'Comp by Inst Reg-percent'!$F$44</c:f>
              <c:strCache>
                <c:ptCount val="1"/>
                <c:pt idx="0">
                  <c:v>Other</c:v>
                </c:pt>
              </c:strCache>
            </c:strRef>
          </c:tx>
          <c:spPr>
            <a:solidFill>
              <a:srgbClr val="8BD1E5"/>
            </a:solidFill>
            <a:ln>
              <a:noFill/>
            </a:ln>
            <a:effectLst/>
          </c:spPr>
          <c:invertIfNegative val="0"/>
          <c:cat>
            <c:strRef>
              <c:f>'Comp by Inst Reg-percent'!$A$45:$A$48</c:f>
              <c:strCache>
                <c:ptCount val="4"/>
                <c:pt idx="0">
                  <c:v>Certificate</c:v>
                </c:pt>
                <c:pt idx="1">
                  <c:v>Associate</c:v>
                </c:pt>
                <c:pt idx="2">
                  <c:v>Bachelor's</c:v>
                </c:pt>
                <c:pt idx="3">
                  <c:v>Master's</c:v>
                </c:pt>
              </c:strCache>
            </c:strRef>
          </c:cat>
          <c:val>
            <c:numRef>
              <c:f>'Comp by Inst Reg-percent'!$F$45:$F$48</c:f>
              <c:numCache>
                <c:formatCode>0.0%</c:formatCode>
                <c:ptCount val="4"/>
                <c:pt idx="0">
                  <c:v>7.5163398692810454E-2</c:v>
                </c:pt>
                <c:pt idx="1">
                  <c:v>7.2445561139028475E-2</c:v>
                </c:pt>
                <c:pt idx="2">
                  <c:v>0.10797751701015679</c:v>
                </c:pt>
                <c:pt idx="3">
                  <c:v>0.17705212702216896</c:v>
                </c:pt>
              </c:numCache>
            </c:numRef>
          </c:val>
          <c:extLst xmlns:c16r2="http://schemas.microsoft.com/office/drawing/2015/06/chart">
            <c:ext xmlns:c16="http://schemas.microsoft.com/office/drawing/2014/chart" uri="{C3380CC4-5D6E-409C-BE32-E72D297353CC}">
              <c16:uniqueId val="{00000003-03A1-4A33-8F80-4F60006AA57C}"/>
            </c:ext>
          </c:extLst>
        </c:ser>
        <c:dLbls>
          <c:showLegendKey val="0"/>
          <c:showVal val="0"/>
          <c:showCatName val="0"/>
          <c:showSerName val="0"/>
          <c:showPercent val="0"/>
          <c:showBubbleSize val="0"/>
        </c:dLbls>
        <c:gapWidth val="219"/>
        <c:overlap val="100"/>
        <c:axId val="282781888"/>
        <c:axId val="282782448"/>
      </c:barChart>
      <c:catAx>
        <c:axId val="2827818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782448"/>
        <c:crosses val="autoZero"/>
        <c:auto val="1"/>
        <c:lblAlgn val="ctr"/>
        <c:lblOffset val="100"/>
        <c:noMultiLvlLbl val="0"/>
      </c:catAx>
      <c:valAx>
        <c:axId val="28278244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781888"/>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Completions</a:t>
            </a:r>
            <a:r>
              <a:rPr lang="en-US" sz="1200" baseline="0"/>
              <a:t> by Level by Gender </a:t>
            </a:r>
            <a:endParaRPr lang="en-US"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'Comp by Inst Reg-percent'!$G$44</c:f>
              <c:strCache>
                <c:ptCount val="1"/>
                <c:pt idx="0">
                  <c:v>Male</c:v>
                </c:pt>
              </c:strCache>
            </c:strRef>
          </c:tx>
          <c:spPr>
            <a:solidFill>
              <a:srgbClr val="005F84"/>
            </a:solidFill>
            <a:ln>
              <a:noFill/>
            </a:ln>
            <a:effectLst/>
          </c:spPr>
          <c:invertIfNegative val="0"/>
          <c:cat>
            <c:strRef>
              <c:f>'Comp by Inst Reg-percent'!$A$45:$A$48</c:f>
              <c:strCache>
                <c:ptCount val="4"/>
                <c:pt idx="0">
                  <c:v>Certificate</c:v>
                </c:pt>
                <c:pt idx="1">
                  <c:v>Associate</c:v>
                </c:pt>
                <c:pt idx="2">
                  <c:v>Bachelor's</c:v>
                </c:pt>
                <c:pt idx="3">
                  <c:v>Master's</c:v>
                </c:pt>
              </c:strCache>
            </c:strRef>
          </c:cat>
          <c:val>
            <c:numRef>
              <c:f>'Comp by Inst Reg-percent'!$G$45:$G$48</c:f>
              <c:numCache>
                <c:formatCode>0.0%</c:formatCode>
                <c:ptCount val="4"/>
                <c:pt idx="0">
                  <c:v>0.59368191721132901</c:v>
                </c:pt>
                <c:pt idx="1">
                  <c:v>0.37730318257956447</c:v>
                </c:pt>
                <c:pt idx="2">
                  <c:v>0.44295434375308157</c:v>
                </c:pt>
                <c:pt idx="3">
                  <c:v>0.42180946674655484</c:v>
                </c:pt>
              </c:numCache>
            </c:numRef>
          </c:val>
          <c:extLst xmlns:c16r2="http://schemas.microsoft.com/office/drawing/2015/06/chart">
            <c:ext xmlns:c16="http://schemas.microsoft.com/office/drawing/2014/chart" uri="{C3380CC4-5D6E-409C-BE32-E72D297353CC}">
              <c16:uniqueId val="{00000000-A212-4DF6-B2AA-D684A532A621}"/>
            </c:ext>
          </c:extLst>
        </c:ser>
        <c:ser>
          <c:idx val="1"/>
          <c:order val="1"/>
          <c:tx>
            <c:strRef>
              <c:f>'Comp by Inst Reg-percent'!$H$44</c:f>
              <c:strCache>
                <c:ptCount val="1"/>
                <c:pt idx="0">
                  <c:v>Female</c:v>
                </c:pt>
              </c:strCache>
            </c:strRef>
          </c:tx>
          <c:spPr>
            <a:solidFill>
              <a:srgbClr val="F8E0A4"/>
            </a:solidFill>
            <a:ln>
              <a:noFill/>
            </a:ln>
            <a:effectLst/>
          </c:spPr>
          <c:invertIfNegative val="0"/>
          <c:cat>
            <c:strRef>
              <c:f>'Comp by Inst Reg-percent'!$A$45:$A$48</c:f>
              <c:strCache>
                <c:ptCount val="4"/>
                <c:pt idx="0">
                  <c:v>Certificate</c:v>
                </c:pt>
                <c:pt idx="1">
                  <c:v>Associate</c:v>
                </c:pt>
                <c:pt idx="2">
                  <c:v>Bachelor's</c:v>
                </c:pt>
                <c:pt idx="3">
                  <c:v>Master's</c:v>
                </c:pt>
              </c:strCache>
            </c:strRef>
          </c:cat>
          <c:val>
            <c:numRef>
              <c:f>'Comp by Inst Reg-percent'!$H$45:$H$48</c:f>
              <c:numCache>
                <c:formatCode>0.0%</c:formatCode>
                <c:ptCount val="4"/>
                <c:pt idx="0">
                  <c:v>0.40631808278867104</c:v>
                </c:pt>
                <c:pt idx="1">
                  <c:v>0.62269681742043548</c:v>
                </c:pt>
                <c:pt idx="2">
                  <c:v>0.55704565624691849</c:v>
                </c:pt>
                <c:pt idx="3">
                  <c:v>0.57819053325344516</c:v>
                </c:pt>
              </c:numCache>
            </c:numRef>
          </c:val>
          <c:extLst xmlns:c16r2="http://schemas.microsoft.com/office/drawing/2015/06/chart">
            <c:ext xmlns:c16="http://schemas.microsoft.com/office/drawing/2014/chart" uri="{C3380CC4-5D6E-409C-BE32-E72D297353CC}">
              <c16:uniqueId val="{00000001-A212-4DF6-B2AA-D684A532A621}"/>
            </c:ext>
          </c:extLst>
        </c:ser>
        <c:dLbls>
          <c:showLegendKey val="0"/>
          <c:showVal val="0"/>
          <c:showCatName val="0"/>
          <c:showSerName val="0"/>
          <c:showPercent val="0"/>
          <c:showBubbleSize val="0"/>
        </c:dLbls>
        <c:gapWidth val="219"/>
        <c:overlap val="100"/>
        <c:axId val="282785808"/>
        <c:axId val="282786368"/>
      </c:barChart>
      <c:catAx>
        <c:axId val="2827858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786368"/>
        <c:crosses val="autoZero"/>
        <c:auto val="1"/>
        <c:lblAlgn val="ctr"/>
        <c:lblOffset val="100"/>
        <c:noMultiLvlLbl val="0"/>
      </c:catAx>
      <c:valAx>
        <c:axId val="28278636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785808"/>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a:t>Completions</a:t>
            </a:r>
            <a:r>
              <a:rPr lang="en-US" sz="1200" baseline="0"/>
              <a:t> by Economically Disadvantaged Students </a:t>
            </a:r>
            <a:endParaRPr lang="en-US"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036670842281078"/>
          <c:y val="0.19595141700404858"/>
          <c:w val="0.85491106935496697"/>
          <c:h val="0.55533934776371574"/>
        </c:manualLayout>
      </c:layout>
      <c:barChart>
        <c:barDir val="col"/>
        <c:grouping val="stacked"/>
        <c:varyColors val="0"/>
        <c:ser>
          <c:idx val="0"/>
          <c:order val="0"/>
          <c:tx>
            <c:strRef>
              <c:f>'Comp by Inst Reg-percent'!$J$44</c:f>
              <c:strCache>
                <c:ptCount val="1"/>
                <c:pt idx="0">
                  <c:v>*Economically Disadvantaged</c:v>
                </c:pt>
              </c:strCache>
            </c:strRef>
          </c:tx>
          <c:spPr>
            <a:solidFill>
              <a:srgbClr val="8BD1E5"/>
            </a:solidFill>
            <a:ln>
              <a:noFill/>
            </a:ln>
            <a:effectLst/>
          </c:spPr>
          <c:invertIfNegative val="0"/>
          <c:cat>
            <c:strRef>
              <c:f>'Comp by Inst Reg-percent'!$A$45:$A$47</c:f>
              <c:strCache>
                <c:ptCount val="3"/>
                <c:pt idx="0">
                  <c:v>Certificate</c:v>
                </c:pt>
                <c:pt idx="1">
                  <c:v>Associate</c:v>
                </c:pt>
                <c:pt idx="2">
                  <c:v>Bachelor's</c:v>
                </c:pt>
              </c:strCache>
            </c:strRef>
          </c:cat>
          <c:val>
            <c:numRef>
              <c:f>'Comp by Inst Reg-percent'!$J$45:$J$47</c:f>
              <c:numCache>
                <c:formatCode>0.0%</c:formatCode>
                <c:ptCount val="3"/>
                <c:pt idx="0">
                  <c:v>0.42810457516339867</c:v>
                </c:pt>
                <c:pt idx="1">
                  <c:v>0.6164154103852596</c:v>
                </c:pt>
                <c:pt idx="2">
                  <c:v>0.44719455674982744</c:v>
                </c:pt>
              </c:numCache>
            </c:numRef>
          </c:val>
          <c:extLst xmlns:c16r2="http://schemas.microsoft.com/office/drawing/2015/06/chart">
            <c:ext xmlns:c16="http://schemas.microsoft.com/office/drawing/2014/chart" uri="{C3380CC4-5D6E-409C-BE32-E72D297353CC}">
              <c16:uniqueId val="{00000000-9C51-4BBD-AB9F-5458E9A48891}"/>
            </c:ext>
          </c:extLst>
        </c:ser>
        <c:dLbls>
          <c:showLegendKey val="0"/>
          <c:showVal val="0"/>
          <c:showCatName val="0"/>
          <c:showSerName val="0"/>
          <c:showPercent val="0"/>
          <c:showBubbleSize val="0"/>
        </c:dLbls>
        <c:gapWidth val="219"/>
        <c:overlap val="100"/>
        <c:axId val="282789728"/>
        <c:axId val="282790288"/>
        <c:extLst xmlns:c16r2="http://schemas.microsoft.com/office/drawing/2015/06/chart">
          <c:ext xmlns:c15="http://schemas.microsoft.com/office/drawing/2012/chart" uri="{02D57815-91ED-43cb-92C2-25804820EDAC}">
            <c15:filteredBarSeries>
              <c15:ser>
                <c:idx val="1"/>
                <c:order val="1"/>
                <c:tx>
                  <c:strRef>
                    <c:extLst xmlns:c16r2="http://schemas.microsoft.com/office/drawing/2015/06/chart">
                      <c:ext uri="{02D57815-91ED-43cb-92C2-25804820EDAC}">
                        <c15:formulaRef>
                          <c15:sqref>'Comp by Inst Reg-percent'!$K$44</c15:sqref>
                        </c15:formulaRef>
                      </c:ext>
                    </c:extLst>
                    <c:strCache>
                      <c:ptCount val="1"/>
                    </c:strCache>
                  </c:strRef>
                </c:tx>
                <c:spPr>
                  <a:solidFill>
                    <a:srgbClr val="00B189"/>
                  </a:solidFill>
                  <a:ln>
                    <a:noFill/>
                  </a:ln>
                  <a:effectLst/>
                </c:spPr>
                <c:invertIfNegative val="0"/>
                <c:cat>
                  <c:strRef>
                    <c:extLst xmlns:c16r2="http://schemas.microsoft.com/office/drawing/2015/06/chart">
                      <c:ext uri="{02D57815-91ED-43cb-92C2-25804820EDAC}">
                        <c15:formulaRef>
                          <c15:sqref>'Comp by Inst Reg-percent'!$A$45:$A$47</c15:sqref>
                        </c15:formulaRef>
                      </c:ext>
                    </c:extLst>
                    <c:strCache>
                      <c:ptCount val="3"/>
                      <c:pt idx="0">
                        <c:v>Certificate</c:v>
                      </c:pt>
                      <c:pt idx="1">
                        <c:v>Associate</c:v>
                      </c:pt>
                      <c:pt idx="2">
                        <c:v>Bachelor's</c:v>
                      </c:pt>
                    </c:strCache>
                  </c:strRef>
                </c:cat>
                <c:val>
                  <c:numRef>
                    <c:extLst xmlns:c16r2="http://schemas.microsoft.com/office/drawing/2015/06/chart">
                      <c:ext uri="{02D57815-91ED-43cb-92C2-25804820EDAC}">
                        <c15:formulaRef>
                          <c15:sqref>'Comp by Inst Reg-percent'!$K$45:$K$47</c15:sqref>
                        </c15:formulaRef>
                      </c:ext>
                    </c:extLst>
                    <c:numCache>
                      <c:formatCode>0.0%</c:formatCode>
                      <c:ptCount val="3"/>
                    </c:numCache>
                  </c:numRef>
                </c:val>
                <c:extLst xmlns:c16r2="http://schemas.microsoft.com/office/drawing/2015/06/chart">
                  <c:ext xmlns:c16="http://schemas.microsoft.com/office/drawing/2014/chart" uri="{C3380CC4-5D6E-409C-BE32-E72D297353CC}">
                    <c16:uniqueId val="{00000001-9C51-4BBD-AB9F-5458E9A48891}"/>
                  </c:ext>
                </c:extLst>
              </c15:ser>
            </c15:filteredBarSeries>
          </c:ext>
        </c:extLst>
      </c:barChart>
      <c:catAx>
        <c:axId val="2827897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790288"/>
        <c:crosses val="autoZero"/>
        <c:auto val="1"/>
        <c:lblAlgn val="ctr"/>
        <c:lblOffset val="100"/>
        <c:noMultiLvlLbl val="0"/>
      </c:catAx>
      <c:valAx>
        <c:axId val="28279028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789728"/>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200" b="0" i="0" u="none" strike="noStrike" kern="1200" spc="0" baseline="0">
                <a:solidFill>
                  <a:sysClr val="windowText" lastClr="000000">
                    <a:lumMod val="65000"/>
                    <a:lumOff val="35000"/>
                  </a:sysClr>
                </a:solidFill>
                <a:latin typeface="+mn-lt"/>
                <a:ea typeface="+mn-ea"/>
                <a:cs typeface="+mn-cs"/>
              </a:defRPr>
            </a:pPr>
            <a:r>
              <a:rPr lang="en-US" sz="1200" b="0" i="0" u="none" strike="noStrike" kern="1200" spc="0" baseline="0">
                <a:solidFill>
                  <a:sysClr val="windowText" lastClr="000000">
                    <a:lumMod val="65000"/>
                    <a:lumOff val="35000"/>
                  </a:sysClr>
                </a:solidFill>
                <a:latin typeface="+mn-lt"/>
                <a:ea typeface="+mn-ea"/>
                <a:cs typeface="+mn-cs"/>
              </a:rPr>
              <a:t>Statewide Graduation Rates of Fall 2012 FTUG Cohorts at Public CTCs</a:t>
            </a:r>
          </a:p>
        </c:rich>
      </c:tx>
      <c:overlay val="0"/>
      <c:spPr>
        <a:noFill/>
        <a:ln>
          <a:noFill/>
        </a:ln>
        <a:effectLst/>
      </c:spPr>
      <c:txPr>
        <a:bodyPr rot="0" spcFirstLastPara="1" vertOverflow="ellipsis" vert="horz" wrap="square" anchor="ctr" anchorCtr="1"/>
        <a:lstStyle/>
        <a:p>
          <a:pPr algn="ctr" rtl="0">
            <a:defRPr lang="en-US" sz="12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manualLayout>
          <c:layoutTarget val="inner"/>
          <c:xMode val="edge"/>
          <c:yMode val="edge"/>
          <c:x val="0.11481189851268592"/>
          <c:y val="0.23556955380577432"/>
          <c:w val="0.84699365704286966"/>
          <c:h val="0.44273622047244093"/>
        </c:manualLayout>
      </c:layout>
      <c:barChart>
        <c:barDir val="col"/>
        <c:grouping val="clustered"/>
        <c:varyColors val="0"/>
        <c:ser>
          <c:idx val="0"/>
          <c:order val="0"/>
          <c:tx>
            <c:strRef>
              <c:f>'6-Year Grad Rates'!$D$43</c:f>
              <c:strCache>
                <c:ptCount val="1"/>
                <c:pt idx="0">
                  <c:v>6-year</c:v>
                </c:pt>
              </c:strCache>
            </c:strRef>
          </c:tx>
          <c:spPr>
            <a:solidFill>
              <a:schemeClr val="accent1"/>
            </a:solidFill>
            <a:ln>
              <a:noFill/>
            </a:ln>
            <a:effectLst/>
          </c:spPr>
          <c:invertIfNegative val="0"/>
          <c:dPt>
            <c:idx val="0"/>
            <c:invertIfNegative val="0"/>
            <c:bubble3D val="0"/>
            <c:spPr>
              <a:solidFill>
                <a:srgbClr val="005F84"/>
              </a:solidFill>
              <a:ln>
                <a:noFill/>
              </a:ln>
              <a:effectLst/>
            </c:spPr>
            <c:extLst xmlns:c16r2="http://schemas.microsoft.com/office/drawing/2015/06/chart">
              <c:ext xmlns:c16="http://schemas.microsoft.com/office/drawing/2014/chart" uri="{C3380CC4-5D6E-409C-BE32-E72D297353CC}">
                <c16:uniqueId val="{00000001-8EDC-4CFA-B35A-78292A6FEF76}"/>
              </c:ext>
            </c:extLst>
          </c:dPt>
          <c:dPt>
            <c:idx val="1"/>
            <c:invertIfNegative val="0"/>
            <c:bubble3D val="0"/>
            <c:spPr>
              <a:pattFill prst="pct50">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03-8EDC-4CFA-B35A-78292A6FEF76}"/>
              </c:ext>
            </c:extLst>
          </c:dPt>
          <c:dPt>
            <c:idx val="2"/>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5-8EDC-4CFA-B35A-78292A6FEF76}"/>
              </c:ext>
            </c:extLst>
          </c:dPt>
          <c:dPt>
            <c:idx val="3"/>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7-8EDC-4CFA-B35A-78292A6FEF76}"/>
              </c:ext>
            </c:extLst>
          </c:dPt>
          <c:dPt>
            <c:idx val="4"/>
            <c:invertIfNegative val="0"/>
            <c:bubble3D val="0"/>
            <c:spPr>
              <a:pattFill prst="pct5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09-8EDC-4CFA-B35A-78292A6FEF76}"/>
              </c:ext>
            </c:extLst>
          </c:dPt>
          <c:dPt>
            <c:idx val="5"/>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B-8EDC-4CFA-B35A-78292A6FEF76}"/>
              </c:ext>
            </c:extLst>
          </c:dPt>
          <c:dPt>
            <c:idx val="6"/>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D-8EDC-4CFA-B35A-78292A6FEF76}"/>
              </c:ext>
            </c:extLst>
          </c:dPt>
          <c:dPt>
            <c:idx val="7"/>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F-8EDC-4CFA-B35A-78292A6FEF76}"/>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'6-Year Grad Rates'!$A$44:$C$54</c:f>
              <c:multiLvlStrCache>
                <c:ptCount val="11"/>
                <c:lvl>
                  <c:pt idx="0">
                    <c:v>F</c:v>
                  </c:pt>
                  <c:pt idx="1">
                    <c:v>M</c:v>
                  </c:pt>
                  <c:pt idx="3">
                    <c:v>F</c:v>
                  </c:pt>
                  <c:pt idx="4">
                    <c:v>M</c:v>
                  </c:pt>
                  <c:pt idx="6">
                    <c:v>F</c:v>
                  </c:pt>
                  <c:pt idx="7">
                    <c:v>M</c:v>
                  </c:pt>
                  <c:pt idx="9">
                    <c:v>F</c:v>
                  </c:pt>
                  <c:pt idx="10">
                    <c:v>M</c:v>
                  </c:pt>
                </c:lvl>
                <c:lvl>
                  <c:pt idx="0">
                    <c:v>White</c:v>
                  </c:pt>
                  <c:pt idx="3">
                    <c:v>Hispanic</c:v>
                  </c:pt>
                  <c:pt idx="6">
                    <c:v>African American</c:v>
                  </c:pt>
                  <c:pt idx="9">
                    <c:v>Other</c:v>
                  </c:pt>
                </c:lvl>
                <c:lvl>
                  <c:pt idx="0">
                    <c:v>Statewide</c:v>
                  </c:pt>
                </c:lvl>
              </c:multiLvlStrCache>
            </c:multiLvlStrRef>
          </c:cat>
          <c:val>
            <c:numRef>
              <c:f>'6-Year Grad Rates'!$D$44:$D$54</c:f>
              <c:numCache>
                <c:formatCode>0.0%</c:formatCode>
                <c:ptCount val="11"/>
                <c:pt idx="0">
                  <c:v>0.4507182595698746</c:v>
                </c:pt>
                <c:pt idx="1">
                  <c:v>0.39887984597882198</c:v>
                </c:pt>
                <c:pt idx="3">
                  <c:v>0.38687182596831654</c:v>
                </c:pt>
                <c:pt idx="4">
                  <c:v>0.32577777777777778</c:v>
                </c:pt>
                <c:pt idx="6">
                  <c:v>0.24807430901676483</c:v>
                </c:pt>
                <c:pt idx="7">
                  <c:v>0.19813302217036172</c:v>
                </c:pt>
                <c:pt idx="9">
                  <c:v>0.44185126582278483</c:v>
                </c:pt>
                <c:pt idx="10">
                  <c:v>0.37034383954154726</c:v>
                </c:pt>
              </c:numCache>
            </c:numRef>
          </c:val>
          <c:extLst xmlns:c16r2="http://schemas.microsoft.com/office/drawing/2015/06/chart">
            <c:ext xmlns:c16="http://schemas.microsoft.com/office/drawing/2014/chart" uri="{C3380CC4-5D6E-409C-BE32-E72D297353CC}">
              <c16:uniqueId val="{00000010-8EDC-4CFA-B35A-78292A6FEF76}"/>
            </c:ext>
          </c:extLst>
        </c:ser>
        <c:dLbls>
          <c:dLblPos val="outEnd"/>
          <c:showLegendKey val="0"/>
          <c:showVal val="1"/>
          <c:showCatName val="0"/>
          <c:showSerName val="0"/>
          <c:showPercent val="0"/>
          <c:showBubbleSize val="0"/>
        </c:dLbls>
        <c:gapWidth val="75"/>
        <c:axId val="282793088"/>
        <c:axId val="282793648"/>
      </c:barChart>
      <c:catAx>
        <c:axId val="282793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82793648"/>
        <c:crosses val="autoZero"/>
        <c:auto val="1"/>
        <c:lblAlgn val="ctr"/>
        <c:lblOffset val="100"/>
        <c:noMultiLvlLbl val="0"/>
      </c:catAx>
      <c:valAx>
        <c:axId val="282793648"/>
        <c:scaling>
          <c:orientation val="minMax"/>
          <c:max val="0.8"/>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82793088"/>
        <c:crosses val="autoZero"/>
        <c:crossBetween val="between"/>
        <c:majorUnit val="0.2"/>
        <c:minorUnit val="0.15000000000000002"/>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sz="1000" baseline="0"/>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aseline="0"/>
              <a:t>Regional Graduation Rates of Fall 2012 FTUG Cohorts at Public CTCs</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557004593175853"/>
          <c:y val="0.20166666666666666"/>
          <c:w val="0.85623550962379702"/>
          <c:h val="0.47663910761154854"/>
        </c:manualLayout>
      </c:layout>
      <c:barChart>
        <c:barDir val="col"/>
        <c:grouping val="clustered"/>
        <c:varyColors val="0"/>
        <c:ser>
          <c:idx val="0"/>
          <c:order val="0"/>
          <c:tx>
            <c:strRef>
              <c:f>'6-Year Grad Rates'!$D$43</c:f>
              <c:strCache>
                <c:ptCount val="1"/>
                <c:pt idx="0">
                  <c:v>6-year</c:v>
                </c:pt>
              </c:strCache>
            </c:strRef>
          </c:tx>
          <c:spPr>
            <a:solidFill>
              <a:schemeClr val="accent1"/>
            </a:solidFill>
            <a:ln>
              <a:noFill/>
            </a:ln>
            <a:effectLst/>
          </c:spPr>
          <c:invertIfNegative val="0"/>
          <c:dPt>
            <c:idx val="0"/>
            <c:invertIfNegative val="0"/>
            <c:bubble3D val="0"/>
            <c:spPr>
              <a:solidFill>
                <a:srgbClr val="005F84"/>
              </a:solidFill>
              <a:ln>
                <a:noFill/>
              </a:ln>
              <a:effectLst/>
            </c:spPr>
            <c:extLst xmlns:c16r2="http://schemas.microsoft.com/office/drawing/2015/06/chart">
              <c:ext xmlns:c16="http://schemas.microsoft.com/office/drawing/2014/chart" uri="{C3380CC4-5D6E-409C-BE32-E72D297353CC}">
                <c16:uniqueId val="{00000001-58AD-4E96-8E9C-8CF1F89D19C8}"/>
              </c:ext>
            </c:extLst>
          </c:dPt>
          <c:dPt>
            <c:idx val="1"/>
            <c:invertIfNegative val="0"/>
            <c:bubble3D val="0"/>
            <c:spPr>
              <a:pattFill prst="pct50">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03-58AD-4E96-8E9C-8CF1F89D19C8}"/>
              </c:ext>
            </c:extLst>
          </c:dPt>
          <c:dPt>
            <c:idx val="2"/>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5-58AD-4E96-8E9C-8CF1F89D19C8}"/>
              </c:ext>
            </c:extLst>
          </c:dPt>
          <c:dPt>
            <c:idx val="3"/>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7-58AD-4E96-8E9C-8CF1F89D19C8}"/>
              </c:ext>
            </c:extLst>
          </c:dPt>
          <c:dPt>
            <c:idx val="4"/>
            <c:invertIfNegative val="0"/>
            <c:bubble3D val="0"/>
            <c:spPr>
              <a:pattFill prst="pct5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09-58AD-4E96-8E9C-8CF1F89D19C8}"/>
              </c:ext>
            </c:extLst>
          </c:dPt>
          <c:dPt>
            <c:idx val="5"/>
            <c:invertIfNegative val="0"/>
            <c:bubble3D val="0"/>
            <c:spPr>
              <a:pattFill prst="pct50">
                <a:fgClr>
                  <a:srgbClr val="FFC000"/>
                </a:fgClr>
                <a:bgClr>
                  <a:schemeClr val="bg1"/>
                </a:bgClr>
              </a:pattFill>
              <a:ln>
                <a:noFill/>
              </a:ln>
              <a:effectLst/>
            </c:spPr>
            <c:extLst xmlns:c16r2="http://schemas.microsoft.com/office/drawing/2015/06/chart">
              <c:ext xmlns:c16="http://schemas.microsoft.com/office/drawing/2014/chart" uri="{C3380CC4-5D6E-409C-BE32-E72D297353CC}">
                <c16:uniqueId val="{0000000B-58AD-4E96-8E9C-8CF1F89D19C8}"/>
              </c:ext>
            </c:extLst>
          </c:dPt>
          <c:dPt>
            <c:idx val="6"/>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D-58AD-4E96-8E9C-8CF1F89D19C8}"/>
              </c:ext>
            </c:extLst>
          </c:dPt>
          <c:dPt>
            <c:idx val="7"/>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F-58AD-4E96-8E9C-8CF1F89D19C8}"/>
              </c:ext>
            </c:extLst>
          </c:dPt>
          <c:dPt>
            <c:idx val="8"/>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11-58AD-4E96-8E9C-8CF1F89D19C8}"/>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'6-Year Grad Rates'!$A$55:$C$65</c:f>
              <c:multiLvlStrCache>
                <c:ptCount val="11"/>
                <c:lvl>
                  <c:pt idx="0">
                    <c:v>F</c:v>
                  </c:pt>
                  <c:pt idx="1">
                    <c:v>M</c:v>
                  </c:pt>
                  <c:pt idx="3">
                    <c:v>F</c:v>
                  </c:pt>
                  <c:pt idx="4">
                    <c:v>M</c:v>
                  </c:pt>
                  <c:pt idx="6">
                    <c:v>F</c:v>
                  </c:pt>
                  <c:pt idx="7">
                    <c:v>M</c:v>
                  </c:pt>
                  <c:pt idx="9">
                    <c:v>F</c:v>
                  </c:pt>
                  <c:pt idx="10">
                    <c:v>M</c:v>
                  </c:pt>
                </c:lvl>
                <c:lvl>
                  <c:pt idx="0">
                    <c:v>White</c:v>
                  </c:pt>
                  <c:pt idx="3">
                    <c:v>Hispanic</c:v>
                  </c:pt>
                  <c:pt idx="6">
                    <c:v>African American</c:v>
                  </c:pt>
                  <c:pt idx="9">
                    <c:v>Other</c:v>
                  </c:pt>
                </c:lvl>
                <c:lvl>
                  <c:pt idx="0">
                    <c:v>High Plains</c:v>
                  </c:pt>
                </c:lvl>
              </c:multiLvlStrCache>
            </c:multiLvlStrRef>
          </c:cat>
          <c:val>
            <c:numRef>
              <c:f>'6-Year Grad Rates'!$D$55:$D$65</c:f>
              <c:numCache>
                <c:formatCode>0.0%</c:formatCode>
                <c:ptCount val="11"/>
                <c:pt idx="0">
                  <c:v>0.44006069802731412</c:v>
                </c:pt>
                <c:pt idx="1">
                  <c:v>0.40851735015772872</c:v>
                </c:pt>
                <c:pt idx="3">
                  <c:v>0.36706689536878218</c:v>
                </c:pt>
                <c:pt idx="4">
                  <c:v>0.31656184486373168</c:v>
                </c:pt>
                <c:pt idx="6">
                  <c:v>0.23863636363636365</c:v>
                </c:pt>
                <c:pt idx="7">
                  <c:v>0.18691588785046728</c:v>
                </c:pt>
                <c:pt idx="9">
                  <c:v>0.29268292682926828</c:v>
                </c:pt>
                <c:pt idx="10">
                  <c:v>0.30612244897959184</c:v>
                </c:pt>
              </c:numCache>
            </c:numRef>
          </c:val>
          <c:extLst xmlns:c16r2="http://schemas.microsoft.com/office/drawing/2015/06/chart">
            <c:ext xmlns:c16="http://schemas.microsoft.com/office/drawing/2014/chart" uri="{C3380CC4-5D6E-409C-BE32-E72D297353CC}">
              <c16:uniqueId val="{00000012-58AD-4E96-8E9C-8CF1F89D19C8}"/>
            </c:ext>
          </c:extLst>
        </c:ser>
        <c:dLbls>
          <c:dLblPos val="outEnd"/>
          <c:showLegendKey val="0"/>
          <c:showVal val="1"/>
          <c:showCatName val="0"/>
          <c:showSerName val="0"/>
          <c:showPercent val="0"/>
          <c:showBubbleSize val="0"/>
        </c:dLbls>
        <c:gapWidth val="75"/>
        <c:axId val="282795888"/>
        <c:axId val="282796448"/>
      </c:barChart>
      <c:catAx>
        <c:axId val="2827958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82796448"/>
        <c:crosses val="autoZero"/>
        <c:auto val="1"/>
        <c:lblAlgn val="ctr"/>
        <c:lblOffset val="100"/>
        <c:noMultiLvlLbl val="0"/>
      </c:catAx>
      <c:valAx>
        <c:axId val="282796448"/>
        <c:scaling>
          <c:orientation val="minMax"/>
          <c:max val="0.8"/>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795888"/>
        <c:crosses val="autoZero"/>
        <c:crossBetween val="between"/>
        <c:majorUnit val="0.2"/>
        <c:minorUnit val="0.15000000000000002"/>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400" b="0" i="0" u="none" strike="noStrike" kern="1200" spc="0" baseline="0">
                <a:solidFill>
                  <a:sysClr val="windowText" lastClr="000000">
                    <a:lumMod val="65000"/>
                    <a:lumOff val="35000"/>
                  </a:sysClr>
                </a:solidFill>
                <a:latin typeface="+mn-lt"/>
                <a:ea typeface="+mn-ea"/>
                <a:cs typeface="+mn-cs"/>
              </a:defRPr>
            </a:pPr>
            <a:r>
              <a:rPr lang="en-US" sz="1200" b="0" i="0" u="none" strike="noStrike" kern="1200" spc="0" baseline="0">
                <a:solidFill>
                  <a:sysClr val="windowText" lastClr="000000">
                    <a:lumMod val="65000"/>
                    <a:lumOff val="35000"/>
                  </a:sysClr>
                </a:solidFill>
                <a:latin typeface="+mn-lt"/>
                <a:ea typeface="+mn-ea"/>
                <a:cs typeface="+mn-cs"/>
              </a:rPr>
              <a:t>Statewide Graduation Rates of Fall 2012 FTUG Cohorts at Public Universities</a:t>
            </a:r>
          </a:p>
        </c:rich>
      </c:tx>
      <c:overlay val="0"/>
      <c:spPr>
        <a:noFill/>
        <a:ln>
          <a:noFill/>
        </a:ln>
        <a:effectLst/>
      </c:spPr>
      <c:txPr>
        <a:bodyPr rot="0" spcFirstLastPara="1" vertOverflow="ellipsis" vert="horz" wrap="square" anchor="ctr" anchorCtr="1"/>
        <a:lstStyle/>
        <a:p>
          <a:pPr algn="ctr" rtl="0">
            <a:defRPr lang="en-US" sz="14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manualLayout>
          <c:layoutTarget val="inner"/>
          <c:xMode val="edge"/>
          <c:yMode val="edge"/>
          <c:x val="0.10237095363079615"/>
          <c:y val="0.26720867208672089"/>
          <c:w val="0.86059200933216684"/>
          <c:h val="0.41894330281885495"/>
        </c:manualLayout>
      </c:layout>
      <c:barChart>
        <c:barDir val="col"/>
        <c:grouping val="clustered"/>
        <c:varyColors val="0"/>
        <c:ser>
          <c:idx val="0"/>
          <c:order val="0"/>
          <c:tx>
            <c:strRef>
              <c:f>'6-Year Grad Rates'!$D$12</c:f>
              <c:strCache>
                <c:ptCount val="1"/>
                <c:pt idx="0">
                  <c:v>6-year</c:v>
                </c:pt>
              </c:strCache>
            </c:strRef>
          </c:tx>
          <c:spPr>
            <a:solidFill>
              <a:schemeClr val="accent1"/>
            </a:solidFill>
            <a:ln>
              <a:noFill/>
            </a:ln>
            <a:effectLst/>
          </c:spPr>
          <c:invertIfNegative val="0"/>
          <c:dPt>
            <c:idx val="0"/>
            <c:invertIfNegative val="0"/>
            <c:bubble3D val="0"/>
            <c:spPr>
              <a:solidFill>
                <a:srgbClr val="005F84"/>
              </a:solidFill>
              <a:ln>
                <a:noFill/>
              </a:ln>
              <a:effectLst/>
            </c:spPr>
            <c:extLst xmlns:c16r2="http://schemas.microsoft.com/office/drawing/2015/06/chart">
              <c:ext xmlns:c16="http://schemas.microsoft.com/office/drawing/2014/chart" uri="{C3380CC4-5D6E-409C-BE32-E72D297353CC}">
                <c16:uniqueId val="{00000001-B343-4881-B7F4-CC54682D055A}"/>
              </c:ext>
            </c:extLst>
          </c:dPt>
          <c:dPt>
            <c:idx val="1"/>
            <c:invertIfNegative val="0"/>
            <c:bubble3D val="0"/>
            <c:spPr>
              <a:pattFill prst="pct50">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03-B343-4881-B7F4-CC54682D055A}"/>
              </c:ext>
            </c:extLst>
          </c:dPt>
          <c:dPt>
            <c:idx val="2"/>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5-B343-4881-B7F4-CC54682D055A}"/>
              </c:ext>
            </c:extLst>
          </c:dPt>
          <c:dPt>
            <c:idx val="3"/>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7-B343-4881-B7F4-CC54682D055A}"/>
              </c:ext>
            </c:extLst>
          </c:dPt>
          <c:dPt>
            <c:idx val="4"/>
            <c:invertIfNegative val="0"/>
            <c:bubble3D val="0"/>
            <c:spPr>
              <a:pattFill prst="pct5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09-B343-4881-B7F4-CC54682D055A}"/>
              </c:ext>
            </c:extLst>
          </c:dPt>
          <c:dPt>
            <c:idx val="5"/>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B-B343-4881-B7F4-CC54682D055A}"/>
              </c:ext>
            </c:extLst>
          </c:dPt>
          <c:dPt>
            <c:idx val="6"/>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D-B343-4881-B7F4-CC54682D055A}"/>
              </c:ext>
            </c:extLst>
          </c:dPt>
          <c:dPt>
            <c:idx val="7"/>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F-B343-4881-B7F4-CC54682D055A}"/>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'6-Year Grad Rates'!$A$13:$C$23</c:f>
              <c:multiLvlStrCache>
                <c:ptCount val="11"/>
                <c:lvl>
                  <c:pt idx="0">
                    <c:v>F</c:v>
                  </c:pt>
                  <c:pt idx="1">
                    <c:v>M</c:v>
                  </c:pt>
                  <c:pt idx="3">
                    <c:v>F</c:v>
                  </c:pt>
                  <c:pt idx="4">
                    <c:v>M</c:v>
                  </c:pt>
                  <c:pt idx="6">
                    <c:v>F</c:v>
                  </c:pt>
                  <c:pt idx="7">
                    <c:v>M</c:v>
                  </c:pt>
                  <c:pt idx="9">
                    <c:v>F</c:v>
                  </c:pt>
                  <c:pt idx="10">
                    <c:v>M</c:v>
                  </c:pt>
                </c:lvl>
                <c:lvl>
                  <c:pt idx="0">
                    <c:v>White</c:v>
                  </c:pt>
                  <c:pt idx="3">
                    <c:v>Hispanic</c:v>
                  </c:pt>
                  <c:pt idx="6">
                    <c:v>African American</c:v>
                  </c:pt>
                  <c:pt idx="9">
                    <c:v>Other</c:v>
                  </c:pt>
                </c:lvl>
                <c:lvl>
                  <c:pt idx="0">
                    <c:v>Statewide</c:v>
                  </c:pt>
                </c:lvl>
              </c:multiLvlStrCache>
            </c:multiLvlStrRef>
          </c:cat>
          <c:val>
            <c:numRef>
              <c:f>'6-Year Grad Rates'!$D$13:$D$23</c:f>
              <c:numCache>
                <c:formatCode>0.0%</c:formatCode>
                <c:ptCount val="11"/>
                <c:pt idx="0">
                  <c:v>0.76154357950765139</c:v>
                </c:pt>
                <c:pt idx="1">
                  <c:v>0.64204985291840844</c:v>
                </c:pt>
                <c:pt idx="3">
                  <c:v>0.60012294452128478</c:v>
                </c:pt>
                <c:pt idx="4">
                  <c:v>0.48619151561165419</c:v>
                </c:pt>
                <c:pt idx="6">
                  <c:v>0.48243082668477338</c:v>
                </c:pt>
                <c:pt idx="7">
                  <c:v>0.37108869925006466</c:v>
                </c:pt>
                <c:pt idx="9">
                  <c:v>0.767208413001912</c:v>
                </c:pt>
                <c:pt idx="10">
                  <c:v>0.65746606334841629</c:v>
                </c:pt>
              </c:numCache>
            </c:numRef>
          </c:val>
          <c:extLst xmlns:c16r2="http://schemas.microsoft.com/office/drawing/2015/06/chart">
            <c:ext xmlns:c16="http://schemas.microsoft.com/office/drawing/2014/chart" uri="{C3380CC4-5D6E-409C-BE32-E72D297353CC}">
              <c16:uniqueId val="{00000010-B343-4881-B7F4-CC54682D055A}"/>
            </c:ext>
          </c:extLst>
        </c:ser>
        <c:dLbls>
          <c:showLegendKey val="0"/>
          <c:showVal val="0"/>
          <c:showCatName val="0"/>
          <c:showSerName val="0"/>
          <c:showPercent val="0"/>
          <c:showBubbleSize val="0"/>
        </c:dLbls>
        <c:gapWidth val="75"/>
        <c:axId val="282798688"/>
        <c:axId val="282799248"/>
      </c:barChart>
      <c:catAx>
        <c:axId val="282798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82799248"/>
        <c:crosses val="autoZero"/>
        <c:auto val="1"/>
        <c:lblAlgn val="ctr"/>
        <c:lblOffset val="100"/>
        <c:noMultiLvlLbl val="0"/>
      </c:catAx>
      <c:valAx>
        <c:axId val="282799248"/>
        <c:scaling>
          <c:orientation val="minMax"/>
          <c:max val="0.8"/>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798688"/>
        <c:crosses val="autoZero"/>
        <c:crossBetween val="midCat"/>
        <c:majorUnit val="0.2"/>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Regional </a:t>
            </a:r>
            <a:r>
              <a:rPr lang="en-US" sz="1200" baseline="0"/>
              <a:t>Graduation Rates of Fall 2012 FTUG Cohorts at Public Universities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237095363079615"/>
          <c:y val="0.28043360433604336"/>
          <c:w val="0.86059200933216684"/>
          <c:h val="0.40571837056953247"/>
        </c:manualLayout>
      </c:layout>
      <c:barChart>
        <c:barDir val="col"/>
        <c:grouping val="clustered"/>
        <c:varyColors val="0"/>
        <c:ser>
          <c:idx val="0"/>
          <c:order val="0"/>
          <c:tx>
            <c:strRef>
              <c:f>'6-Year Grad Rates'!$D$12</c:f>
              <c:strCache>
                <c:ptCount val="1"/>
                <c:pt idx="0">
                  <c:v>6-year</c:v>
                </c:pt>
              </c:strCache>
            </c:strRef>
          </c:tx>
          <c:spPr>
            <a:solidFill>
              <a:schemeClr val="accent1"/>
            </a:solidFill>
            <a:ln>
              <a:noFill/>
            </a:ln>
            <a:effectLst/>
          </c:spPr>
          <c:invertIfNegative val="0"/>
          <c:dPt>
            <c:idx val="0"/>
            <c:invertIfNegative val="0"/>
            <c:bubble3D val="0"/>
            <c:spPr>
              <a:solidFill>
                <a:srgbClr val="005F84"/>
              </a:solidFill>
              <a:ln>
                <a:noFill/>
              </a:ln>
              <a:effectLst/>
            </c:spPr>
            <c:extLst xmlns:c16r2="http://schemas.microsoft.com/office/drawing/2015/06/chart">
              <c:ext xmlns:c16="http://schemas.microsoft.com/office/drawing/2014/chart" uri="{C3380CC4-5D6E-409C-BE32-E72D297353CC}">
                <c16:uniqueId val="{00000001-7132-4582-936A-790AD312BDC3}"/>
              </c:ext>
            </c:extLst>
          </c:dPt>
          <c:dPt>
            <c:idx val="1"/>
            <c:invertIfNegative val="0"/>
            <c:bubble3D val="0"/>
            <c:spPr>
              <a:pattFill prst="pct50">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03-7132-4582-936A-790AD312BDC3}"/>
              </c:ext>
            </c:extLst>
          </c:dPt>
          <c:dPt>
            <c:idx val="2"/>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5-7132-4582-936A-790AD312BDC3}"/>
              </c:ext>
            </c:extLst>
          </c:dPt>
          <c:dPt>
            <c:idx val="3"/>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7-7132-4582-936A-790AD312BDC3}"/>
              </c:ext>
            </c:extLst>
          </c:dPt>
          <c:dPt>
            <c:idx val="4"/>
            <c:invertIfNegative val="0"/>
            <c:bubble3D val="0"/>
            <c:spPr>
              <a:pattFill prst="pct5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09-7132-4582-936A-790AD312BDC3}"/>
              </c:ext>
            </c:extLst>
          </c:dPt>
          <c:dPt>
            <c:idx val="5"/>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B-7132-4582-936A-790AD312BDC3}"/>
              </c:ext>
            </c:extLst>
          </c:dPt>
          <c:dPt>
            <c:idx val="6"/>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D-7132-4582-936A-790AD312BDC3}"/>
              </c:ext>
            </c:extLst>
          </c:dPt>
          <c:dPt>
            <c:idx val="7"/>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F-7132-4582-936A-790AD312BDC3}"/>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'6-Year Grad Rates'!$A$24:$C$34</c:f>
              <c:multiLvlStrCache>
                <c:ptCount val="11"/>
                <c:lvl>
                  <c:pt idx="0">
                    <c:v>F</c:v>
                  </c:pt>
                  <c:pt idx="1">
                    <c:v>M</c:v>
                  </c:pt>
                  <c:pt idx="3">
                    <c:v>F</c:v>
                  </c:pt>
                  <c:pt idx="4">
                    <c:v>M</c:v>
                  </c:pt>
                  <c:pt idx="6">
                    <c:v>F</c:v>
                  </c:pt>
                  <c:pt idx="7">
                    <c:v>M</c:v>
                  </c:pt>
                  <c:pt idx="9">
                    <c:v>F</c:v>
                  </c:pt>
                  <c:pt idx="10">
                    <c:v>M</c:v>
                  </c:pt>
                </c:lvl>
                <c:lvl>
                  <c:pt idx="0">
                    <c:v>White</c:v>
                  </c:pt>
                  <c:pt idx="3">
                    <c:v>Hispanic</c:v>
                  </c:pt>
                  <c:pt idx="6">
                    <c:v>African American</c:v>
                  </c:pt>
                  <c:pt idx="9">
                    <c:v>Other</c:v>
                  </c:pt>
                </c:lvl>
                <c:lvl>
                  <c:pt idx="0">
                    <c:v>High Plains</c:v>
                  </c:pt>
                </c:lvl>
              </c:multiLvlStrCache>
            </c:multiLvlStrRef>
          </c:cat>
          <c:val>
            <c:numRef>
              <c:f>'6-Year Grad Rates'!$D$24:$D$34</c:f>
              <c:numCache>
                <c:formatCode>0.0%</c:formatCode>
                <c:ptCount val="11"/>
                <c:pt idx="0">
                  <c:v>0.78563772775991425</c:v>
                </c:pt>
                <c:pt idx="1">
                  <c:v>0.62648556876061123</c:v>
                </c:pt>
                <c:pt idx="3">
                  <c:v>0.6858974358974359</c:v>
                </c:pt>
                <c:pt idx="4">
                  <c:v>0.52547770700636942</c:v>
                </c:pt>
                <c:pt idx="6">
                  <c:v>0.6785714285714286</c:v>
                </c:pt>
                <c:pt idx="7">
                  <c:v>0.48458149779735682</c:v>
                </c:pt>
                <c:pt idx="9">
                  <c:v>0.73333333333333328</c:v>
                </c:pt>
                <c:pt idx="10">
                  <c:v>0.55599999999999994</c:v>
                </c:pt>
              </c:numCache>
            </c:numRef>
          </c:val>
          <c:extLst xmlns:c16r2="http://schemas.microsoft.com/office/drawing/2015/06/chart">
            <c:ext xmlns:c16="http://schemas.microsoft.com/office/drawing/2014/chart" uri="{C3380CC4-5D6E-409C-BE32-E72D297353CC}">
              <c16:uniqueId val="{00000010-7132-4582-936A-790AD312BDC3}"/>
            </c:ext>
          </c:extLst>
        </c:ser>
        <c:dLbls>
          <c:showLegendKey val="0"/>
          <c:showVal val="0"/>
          <c:showCatName val="0"/>
          <c:showSerName val="0"/>
          <c:showPercent val="0"/>
          <c:showBubbleSize val="0"/>
        </c:dLbls>
        <c:gapWidth val="75"/>
        <c:axId val="282801488"/>
        <c:axId val="282802048"/>
      </c:barChart>
      <c:catAx>
        <c:axId val="2828014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82802048"/>
        <c:crosses val="autoZero"/>
        <c:auto val="1"/>
        <c:lblAlgn val="ctr"/>
        <c:lblOffset val="100"/>
        <c:noMultiLvlLbl val="0"/>
      </c:catAx>
      <c:valAx>
        <c:axId val="282802048"/>
        <c:scaling>
          <c:orientation val="minMax"/>
          <c:max val="0.8"/>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801488"/>
        <c:crosses val="autoZero"/>
        <c:crossBetween val="between"/>
        <c:majorUnit val="0.2"/>
        <c:minorUnit val="0.15000000000000002"/>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chart" Target="../charts/chart16.xml"/><Relationship Id="rId5" Type="http://schemas.openxmlformats.org/officeDocument/2006/relationships/chart" Target="../charts/chart15.xml"/><Relationship Id="rId4" Type="http://schemas.openxmlformats.org/officeDocument/2006/relationships/chart" Target="../charts/chart1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editAs="oneCell">
    <xdr:from>
      <xdr:col>1</xdr:col>
      <xdr:colOff>19051</xdr:colOff>
      <xdr:row>10</xdr:row>
      <xdr:rowOff>4318</xdr:rowOff>
    </xdr:from>
    <xdr:to>
      <xdr:col>3</xdr:col>
      <xdr:colOff>218962</xdr:colOff>
      <xdr:row>16</xdr:row>
      <xdr:rowOff>190499</xdr:rowOff>
    </xdr:to>
    <xdr:pic>
      <xdr:nvPicPr>
        <xdr:cNvPr id="3" name="Picture 3">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657476" y="1909318"/>
          <a:ext cx="2190636" cy="1329181"/>
        </a:xfrm>
        <a:prstGeom prst="rect">
          <a:avLst/>
        </a:prstGeom>
        <a:noFill/>
        <a:ln w="9525">
          <a:solidFill>
            <a:srgbClr val="F26B31"/>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962025</xdr:colOff>
      <xdr:row>20</xdr:row>
      <xdr:rowOff>147637</xdr:rowOff>
    </xdr:from>
    <xdr:to>
      <xdr:col>3</xdr:col>
      <xdr:colOff>485775</xdr:colOff>
      <xdr:row>36</xdr:row>
      <xdr:rowOff>71437</xdr:rowOff>
    </xdr:to>
    <xdr:graphicFrame macro="">
      <xdr:nvGraphicFramePr>
        <xdr:cNvPr id="2" name="Chart 1">
          <a:extLst>
            <a:ext uri="{FF2B5EF4-FFF2-40B4-BE49-F238E27FC236}">
              <a16:creationId xmlns:a16="http://schemas.microsoft.com/office/drawing/2014/main" xmlns=""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609600</xdr:colOff>
      <xdr:row>20</xdr:row>
      <xdr:rowOff>142875</xdr:rowOff>
    </xdr:from>
    <xdr:to>
      <xdr:col>6</xdr:col>
      <xdr:colOff>381000</xdr:colOff>
      <xdr:row>36</xdr:row>
      <xdr:rowOff>66675</xdr:rowOff>
    </xdr:to>
    <xdr:graphicFrame macro="">
      <xdr:nvGraphicFramePr>
        <xdr:cNvPr id="9" name="Chart 8">
          <a:extLst>
            <a:ext uri="{FF2B5EF4-FFF2-40B4-BE49-F238E27FC236}">
              <a16:creationId xmlns:a16="http://schemas.microsoft.com/office/drawing/2014/main" xmlns="" id="{00000000-0008-0000-09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962025</xdr:colOff>
      <xdr:row>37</xdr:row>
      <xdr:rowOff>9525</xdr:rowOff>
    </xdr:from>
    <xdr:to>
      <xdr:col>3</xdr:col>
      <xdr:colOff>485775</xdr:colOff>
      <xdr:row>52</xdr:row>
      <xdr:rowOff>95250</xdr:rowOff>
    </xdr:to>
    <xdr:graphicFrame macro="">
      <xdr:nvGraphicFramePr>
        <xdr:cNvPr id="10" name="Chart 9">
          <a:extLst>
            <a:ext uri="{FF2B5EF4-FFF2-40B4-BE49-F238E27FC236}">
              <a16:creationId xmlns:a16="http://schemas.microsoft.com/office/drawing/2014/main" xmlns="" id="{00000000-0008-0000-09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609600</xdr:colOff>
      <xdr:row>37</xdr:row>
      <xdr:rowOff>9525</xdr:rowOff>
    </xdr:from>
    <xdr:to>
      <xdr:col>6</xdr:col>
      <xdr:colOff>381000</xdr:colOff>
      <xdr:row>52</xdr:row>
      <xdr:rowOff>95250</xdr:rowOff>
    </xdr:to>
    <xdr:graphicFrame macro="">
      <xdr:nvGraphicFramePr>
        <xdr:cNvPr id="12" name="Chart 11">
          <a:extLst>
            <a:ext uri="{FF2B5EF4-FFF2-40B4-BE49-F238E27FC236}">
              <a16:creationId xmlns:a16="http://schemas.microsoft.com/office/drawing/2014/main" xmlns="" id="{00000000-0008-0000-09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295275</xdr:colOff>
      <xdr:row>8</xdr:row>
      <xdr:rowOff>57150</xdr:rowOff>
    </xdr:from>
    <xdr:to>
      <xdr:col>3</xdr:col>
      <xdr:colOff>809625</xdr:colOff>
      <xdr:row>19</xdr:row>
      <xdr:rowOff>142875</xdr:rowOff>
    </xdr:to>
    <xdr:graphicFrame macro="">
      <xdr:nvGraphicFramePr>
        <xdr:cNvPr id="3" name="Chart 2">
          <a:extLst>
            <a:ext uri="{FF2B5EF4-FFF2-40B4-BE49-F238E27FC236}">
              <a16:creationId xmlns:a16="http://schemas.microsoft.com/office/drawing/2014/main" xmlns="" id="{00000000-0008-0000-09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904875</xdr:colOff>
      <xdr:row>8</xdr:row>
      <xdr:rowOff>57151</xdr:rowOff>
    </xdr:from>
    <xdr:to>
      <xdr:col>9</xdr:col>
      <xdr:colOff>66675</xdr:colOff>
      <xdr:row>19</xdr:row>
      <xdr:rowOff>123825</xdr:rowOff>
    </xdr:to>
    <xdr:graphicFrame macro="">
      <xdr:nvGraphicFramePr>
        <xdr:cNvPr id="13" name="Chart 12">
          <a:extLst>
            <a:ext uri="{FF2B5EF4-FFF2-40B4-BE49-F238E27FC236}">
              <a16:creationId xmlns:a16="http://schemas.microsoft.com/office/drawing/2014/main" xmlns="" id="{00000000-0008-0000-09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20002</xdr:colOff>
      <xdr:row>16</xdr:row>
      <xdr:rowOff>108584</xdr:rowOff>
    </xdr:from>
    <xdr:to>
      <xdr:col>6</xdr:col>
      <xdr:colOff>248602</xdr:colOff>
      <xdr:row>33</xdr:row>
      <xdr:rowOff>99059</xdr:rowOff>
    </xdr:to>
    <xdr:graphicFrame macro="">
      <xdr:nvGraphicFramePr>
        <xdr:cNvPr id="2" name="Chart 1">
          <a:extLst>
            <a:ext uri="{FF2B5EF4-FFF2-40B4-BE49-F238E27FC236}">
              <a16:creationId xmlns:a16="http://schemas.microsoft.com/office/drawing/2014/main" xmlns=""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290511</xdr:colOff>
      <xdr:row>18</xdr:row>
      <xdr:rowOff>9525</xdr:rowOff>
    </xdr:from>
    <xdr:to>
      <xdr:col>6</xdr:col>
      <xdr:colOff>276224</xdr:colOff>
      <xdr:row>33</xdr:row>
      <xdr:rowOff>47625</xdr:rowOff>
    </xdr:to>
    <xdr:graphicFrame macro="">
      <xdr:nvGraphicFramePr>
        <xdr:cNvPr id="2" name="Chart 1">
          <a:extLst>
            <a:ext uri="{FF2B5EF4-FFF2-40B4-BE49-F238E27FC236}">
              <a16:creationId xmlns:a16="http://schemas.microsoft.com/office/drawing/2014/main" xmlns=""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304800</xdr:colOff>
      <xdr:row>20</xdr:row>
      <xdr:rowOff>161925</xdr:rowOff>
    </xdr:from>
    <xdr:to>
      <xdr:col>4</xdr:col>
      <xdr:colOff>285750</xdr:colOff>
      <xdr:row>22</xdr:row>
      <xdr:rowOff>38100</xdr:rowOff>
    </xdr:to>
    <xdr:grpSp>
      <xdr:nvGrpSpPr>
        <xdr:cNvPr id="8" name="Group 7">
          <a:extLst>
            <a:ext uri="{FF2B5EF4-FFF2-40B4-BE49-F238E27FC236}">
              <a16:creationId xmlns:a16="http://schemas.microsoft.com/office/drawing/2014/main" xmlns="" id="{00000000-0008-0000-0B00-000008000000}"/>
            </a:ext>
          </a:extLst>
        </xdr:cNvPr>
        <xdr:cNvGrpSpPr/>
      </xdr:nvGrpSpPr>
      <xdr:grpSpPr>
        <a:xfrm>
          <a:off x="1866900" y="3981450"/>
          <a:ext cx="1543050" cy="257175"/>
          <a:chOff x="1981200" y="4171950"/>
          <a:chExt cx="1543050" cy="257175"/>
        </a:xfrm>
      </xdr:grpSpPr>
      <xdr:sp macro="" textlink="">
        <xdr:nvSpPr>
          <xdr:cNvPr id="5" name="TextBox 4">
            <a:extLst>
              <a:ext uri="{FF2B5EF4-FFF2-40B4-BE49-F238E27FC236}">
                <a16:creationId xmlns:a16="http://schemas.microsoft.com/office/drawing/2014/main" xmlns="" id="{00000000-0008-0000-0B00-000005000000}"/>
              </a:ext>
            </a:extLst>
          </xdr:cNvPr>
          <xdr:cNvSpPr txBox="1"/>
        </xdr:nvSpPr>
        <xdr:spPr>
          <a:xfrm>
            <a:off x="1981200" y="4171950"/>
            <a:ext cx="1543050" cy="257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latin typeface="Tahoma" panose="020B0604030504040204" pitchFamily="34" charset="0"/>
                <a:ea typeface="Tahoma" panose="020B0604030504040204" pitchFamily="34" charset="0"/>
                <a:cs typeface="Tahoma" panose="020B0604030504040204" pitchFamily="34" charset="0"/>
              </a:rPr>
              <a:t>    Female            Male</a:t>
            </a:r>
          </a:p>
        </xdr:txBody>
      </xdr:sp>
      <xdr:sp macro="" textlink="">
        <xdr:nvSpPr>
          <xdr:cNvPr id="4" name="Rectangle 3">
            <a:extLst>
              <a:ext uri="{FF2B5EF4-FFF2-40B4-BE49-F238E27FC236}">
                <a16:creationId xmlns:a16="http://schemas.microsoft.com/office/drawing/2014/main" xmlns="" id="{00000000-0008-0000-0B00-000004000000}"/>
              </a:ext>
            </a:extLst>
          </xdr:cNvPr>
          <xdr:cNvSpPr/>
        </xdr:nvSpPr>
        <xdr:spPr>
          <a:xfrm>
            <a:off x="2895600" y="4219575"/>
            <a:ext cx="161925" cy="161925"/>
          </a:xfrm>
          <a:prstGeom prst="rect">
            <a:avLst/>
          </a:prstGeom>
          <a:pattFill prst="pct60">
            <a:fgClr>
              <a:schemeClr val="tx1">
                <a:lumMod val="65000"/>
                <a:lumOff val="35000"/>
              </a:schemeClr>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6" name="Rectangle 5">
            <a:extLst>
              <a:ext uri="{FF2B5EF4-FFF2-40B4-BE49-F238E27FC236}">
                <a16:creationId xmlns:a16="http://schemas.microsoft.com/office/drawing/2014/main" xmlns="" id="{00000000-0008-0000-0B00-000006000000}"/>
              </a:ext>
            </a:extLst>
          </xdr:cNvPr>
          <xdr:cNvSpPr/>
        </xdr:nvSpPr>
        <xdr:spPr>
          <a:xfrm>
            <a:off x="2038350" y="4219575"/>
            <a:ext cx="161925" cy="161925"/>
          </a:xfrm>
          <a:prstGeom prst="rect">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28575</xdr:colOff>
      <xdr:row>39</xdr:row>
      <xdr:rowOff>19049</xdr:rowOff>
    </xdr:from>
    <xdr:to>
      <xdr:col>3</xdr:col>
      <xdr:colOff>238125</xdr:colOff>
      <xdr:row>53</xdr:row>
      <xdr:rowOff>95249</xdr:rowOff>
    </xdr:to>
    <xdr:graphicFrame macro="">
      <xdr:nvGraphicFramePr>
        <xdr:cNvPr id="4" name="Chart 3">
          <a:extLst>
            <a:ext uri="{FF2B5EF4-FFF2-40B4-BE49-F238E27FC236}">
              <a16:creationId xmlns:a16="http://schemas.microsoft.com/office/drawing/2014/main" xmlns="" id="{00000000-0008-0000-0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9</xdr:row>
      <xdr:rowOff>0</xdr:rowOff>
    </xdr:from>
    <xdr:to>
      <xdr:col>8</xdr:col>
      <xdr:colOff>9525</xdr:colOff>
      <xdr:row>43</xdr:row>
      <xdr:rowOff>7359</xdr:rowOff>
    </xdr:to>
    <xdr:pic>
      <xdr:nvPicPr>
        <xdr:cNvPr id="3" name="Picture 2">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7650" y="1905000"/>
          <a:ext cx="8391525" cy="6484359"/>
        </a:xfrm>
        <a:prstGeom prst="rect">
          <a:avLst/>
        </a:prstGeom>
        <a:ln>
          <a:solidFill>
            <a:sysClr val="windowText" lastClr="000000"/>
          </a:solid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38</xdr:row>
      <xdr:rowOff>9526</xdr:rowOff>
    </xdr:from>
    <xdr:to>
      <xdr:col>4</xdr:col>
      <xdr:colOff>66673</xdr:colOff>
      <xdr:row>54</xdr:row>
      <xdr:rowOff>161926</xdr:rowOff>
    </xdr:to>
    <xdr:graphicFrame macro="">
      <xdr:nvGraphicFramePr>
        <xdr:cNvPr id="3" name="Chart 2">
          <a:extLst>
            <a:ext uri="{FF2B5EF4-FFF2-40B4-BE49-F238E27FC236}">
              <a16:creationId xmlns:a16="http://schemas.microsoft.com/office/drawing/2014/main" xmlns=""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0.31323</cdr:x>
      <cdr:y>0.89504</cdr:y>
    </cdr:from>
    <cdr:to>
      <cdr:x>0.64148</cdr:x>
      <cdr:y>0.97878</cdr:y>
    </cdr:to>
    <cdr:sp macro="" textlink="">
      <cdr:nvSpPr>
        <cdr:cNvPr id="3" name="TextBox 2"/>
        <cdr:cNvSpPr txBox="1"/>
      </cdr:nvSpPr>
      <cdr:spPr>
        <a:xfrm xmlns:a="http://schemas.openxmlformats.org/drawingml/2006/main">
          <a:off x="1781173" y="2873005"/>
          <a:ext cx="1866555" cy="2687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rPr>
            <a:t>Highest</a:t>
          </a:r>
          <a:r>
            <a:rPr lang="en-US" sz="10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rPr>
            <a:t> degree or award earned</a:t>
          </a:r>
          <a:endParaRPr lang="en-US" sz="100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endParaRPr>
        </a:p>
      </cdr:txBody>
    </cdr:sp>
  </cdr:relSizeAnchor>
  <cdr:relSizeAnchor xmlns:cdr="http://schemas.openxmlformats.org/drawingml/2006/chartDrawing">
    <cdr:from>
      <cdr:x>0.86087</cdr:x>
      <cdr:y>0.68774</cdr:y>
    </cdr:from>
    <cdr:to>
      <cdr:x>1</cdr:x>
      <cdr:y>0.83779</cdr:y>
    </cdr:to>
    <cdr:sp macro="" textlink="">
      <cdr:nvSpPr>
        <cdr:cNvPr id="4" name="TextBox 3"/>
        <cdr:cNvSpPr txBox="1"/>
      </cdr:nvSpPr>
      <cdr:spPr>
        <a:xfrm xmlns:a="http://schemas.openxmlformats.org/drawingml/2006/main">
          <a:off x="4936290" y="2201031"/>
          <a:ext cx="797758" cy="48021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90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rPr>
            <a:t>(Years after</a:t>
          </a:r>
          <a:r>
            <a:rPr lang="en-US" sz="9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rPr>
            <a:t> graduation)</a:t>
          </a:r>
          <a:endParaRPr lang="en-US" sz="90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endParaRP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23810</xdr:colOff>
      <xdr:row>8</xdr:row>
      <xdr:rowOff>114300</xdr:rowOff>
    </xdr:from>
    <xdr:to>
      <xdr:col>9</xdr:col>
      <xdr:colOff>0</xdr:colOff>
      <xdr:row>25</xdr:row>
      <xdr:rowOff>142875</xdr:rowOff>
    </xdr:to>
    <xdr:graphicFrame macro="">
      <xdr:nvGraphicFramePr>
        <xdr:cNvPr id="2" name="Chart 1">
          <a:extLst>
            <a:ext uri="{FF2B5EF4-FFF2-40B4-BE49-F238E27FC236}">
              <a16:creationId xmlns:a16="http://schemas.microsoft.com/office/drawing/2014/main" xmlns=""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29</xdr:row>
      <xdr:rowOff>0</xdr:rowOff>
    </xdr:from>
    <xdr:to>
      <xdr:col>5</xdr:col>
      <xdr:colOff>589690</xdr:colOff>
      <xdr:row>50</xdr:row>
      <xdr:rowOff>118312</xdr:rowOff>
    </xdr:to>
    <xdr:pic>
      <xdr:nvPicPr>
        <xdr:cNvPr id="3" name="Picture 2">
          <a:extLst>
            <a:ext uri="{FF2B5EF4-FFF2-40B4-BE49-F238E27FC236}">
              <a16:creationId xmlns:a16="http://schemas.microsoft.com/office/drawing/2014/main" xmlns="" id="{00000000-0008-0000-0400-000003000000}"/>
            </a:ext>
          </a:extLst>
        </xdr:cNvPr>
        <xdr:cNvPicPr>
          <a:picLocks noChangeAspect="1"/>
        </xdr:cNvPicPr>
      </xdr:nvPicPr>
      <xdr:blipFill>
        <a:blip xmlns:r="http://schemas.openxmlformats.org/officeDocument/2006/relationships" r:embed="rId1"/>
        <a:stretch>
          <a:fillRect/>
        </a:stretch>
      </xdr:blipFill>
      <xdr:spPr>
        <a:xfrm>
          <a:off x="605118" y="6185647"/>
          <a:ext cx="7145131" cy="388348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19048</xdr:colOff>
      <xdr:row>48</xdr:row>
      <xdr:rowOff>176211</xdr:rowOff>
    </xdr:from>
    <xdr:to>
      <xdr:col>2</xdr:col>
      <xdr:colOff>480058</xdr:colOff>
      <xdr:row>61</xdr:row>
      <xdr:rowOff>176211</xdr:rowOff>
    </xdr:to>
    <xdr:graphicFrame macro="">
      <xdr:nvGraphicFramePr>
        <xdr:cNvPr id="2" name="Chart 1">
          <a:extLst>
            <a:ext uri="{FF2B5EF4-FFF2-40B4-BE49-F238E27FC236}">
              <a16:creationId xmlns:a16="http://schemas.microsoft.com/office/drawing/2014/main" xmlns=""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561974</xdr:colOff>
      <xdr:row>48</xdr:row>
      <xdr:rowOff>171450</xdr:rowOff>
    </xdr:from>
    <xdr:to>
      <xdr:col>6</xdr:col>
      <xdr:colOff>394334</xdr:colOff>
      <xdr:row>61</xdr:row>
      <xdr:rowOff>171450</xdr:rowOff>
    </xdr:to>
    <xdr:graphicFrame macro="">
      <xdr:nvGraphicFramePr>
        <xdr:cNvPr id="3" name="Chart 2">
          <a:extLst>
            <a:ext uri="{FF2B5EF4-FFF2-40B4-BE49-F238E27FC236}">
              <a16:creationId xmlns:a16="http://schemas.microsoft.com/office/drawing/2014/main" xmlns=""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504824</xdr:colOff>
      <xdr:row>48</xdr:row>
      <xdr:rowOff>171450</xdr:rowOff>
    </xdr:from>
    <xdr:to>
      <xdr:col>10</xdr:col>
      <xdr:colOff>1013459</xdr:colOff>
      <xdr:row>61</xdr:row>
      <xdr:rowOff>171450</xdr:rowOff>
    </xdr:to>
    <xdr:graphicFrame macro="">
      <xdr:nvGraphicFramePr>
        <xdr:cNvPr id="4" name="Chart 3">
          <a:extLst>
            <a:ext uri="{FF2B5EF4-FFF2-40B4-BE49-F238E27FC236}">
              <a16:creationId xmlns:a16="http://schemas.microsoft.com/office/drawing/2014/main" xmlns="" id="{00000000-0008-0000-0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5</xdr:col>
      <xdr:colOff>304799</xdr:colOff>
      <xdr:row>42</xdr:row>
      <xdr:rowOff>14286</xdr:rowOff>
    </xdr:from>
    <xdr:to>
      <xdr:col>12</xdr:col>
      <xdr:colOff>609599</xdr:colOff>
      <xdr:row>55</xdr:row>
      <xdr:rowOff>138111</xdr:rowOff>
    </xdr:to>
    <xdr:graphicFrame macro="">
      <xdr:nvGraphicFramePr>
        <xdr:cNvPr id="2" name="Chart 1">
          <a:extLst>
            <a:ext uri="{FF2B5EF4-FFF2-40B4-BE49-F238E27FC236}">
              <a16:creationId xmlns:a16="http://schemas.microsoft.com/office/drawing/2014/main" xmlns=""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295274</xdr:colOff>
      <xdr:row>56</xdr:row>
      <xdr:rowOff>9524</xdr:rowOff>
    </xdr:from>
    <xdr:to>
      <xdr:col>12</xdr:col>
      <xdr:colOff>600074</xdr:colOff>
      <xdr:row>70</xdr:row>
      <xdr:rowOff>85724</xdr:rowOff>
    </xdr:to>
    <xdr:graphicFrame macro="">
      <xdr:nvGraphicFramePr>
        <xdr:cNvPr id="3" name="Chart 2">
          <a:extLst>
            <a:ext uri="{FF2B5EF4-FFF2-40B4-BE49-F238E27FC236}">
              <a16:creationId xmlns:a16="http://schemas.microsoft.com/office/drawing/2014/main" xmlns=""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323849</xdr:colOff>
      <xdr:row>10</xdr:row>
      <xdr:rowOff>42862</xdr:rowOff>
    </xdr:from>
    <xdr:to>
      <xdr:col>13</xdr:col>
      <xdr:colOff>19049</xdr:colOff>
      <xdr:row>23</xdr:row>
      <xdr:rowOff>166687</xdr:rowOff>
    </xdr:to>
    <xdr:graphicFrame macro="">
      <xdr:nvGraphicFramePr>
        <xdr:cNvPr id="4" name="Chart 3">
          <a:extLst>
            <a:ext uri="{FF2B5EF4-FFF2-40B4-BE49-F238E27FC236}">
              <a16:creationId xmlns:a16="http://schemas.microsoft.com/office/drawing/2014/main" xmlns="" id="{00000000-0008-0000-0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323850</xdr:colOff>
      <xdr:row>24</xdr:row>
      <xdr:rowOff>28575</xdr:rowOff>
    </xdr:from>
    <xdr:to>
      <xdr:col>13</xdr:col>
      <xdr:colOff>19050</xdr:colOff>
      <xdr:row>38</xdr:row>
      <xdr:rowOff>104775</xdr:rowOff>
    </xdr:to>
    <xdr:graphicFrame macro="">
      <xdr:nvGraphicFramePr>
        <xdr:cNvPr id="5" name="Chart 4">
          <a:extLst>
            <a:ext uri="{FF2B5EF4-FFF2-40B4-BE49-F238E27FC236}">
              <a16:creationId xmlns:a16="http://schemas.microsoft.com/office/drawing/2014/main" xmlns="" id="{00000000-0008-0000-07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652462</xdr:colOff>
      <xdr:row>24</xdr:row>
      <xdr:rowOff>71437</xdr:rowOff>
    </xdr:from>
    <xdr:to>
      <xdr:col>5</xdr:col>
      <xdr:colOff>242887</xdr:colOff>
      <xdr:row>39</xdr:row>
      <xdr:rowOff>100012</xdr:rowOff>
    </xdr:to>
    <xdr:graphicFrame macro="">
      <xdr:nvGraphicFramePr>
        <xdr:cNvPr id="9" name="Chart 8">
          <a:extLst>
            <a:ext uri="{FF2B5EF4-FFF2-40B4-BE49-F238E27FC236}">
              <a16:creationId xmlns:a16="http://schemas.microsoft.com/office/drawing/2014/main" xmlns="" id="{00000000-0008-0000-08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ullinanJR\AppData\Local\Microsoft\Windows\INetCache\Content.Outlook\UI91D73L\Copy%20of%20Part%203%20-%20Reg1_High_Plains_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ullinanJR\AppData\Local\Microsoft\Windows\INetCache\Content.Outlook\UI91D73L\dESK%20Part%203%20-%20Reg1_High_Plains_201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ullinanJR\AppData\Local\Microsoft\Windows\INetCache\Content.Outlook\UI91D73L\Copy%20of%20Part%203%20-%20Reg9_WestTexas_201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hecb-auvfs41\userfile\APP\PA\Strategic%20Planning\Annual%20Projects\Regional%20Plan\2018\Regional%20Workbooks\Updated%20Workbooks_October2018\Copy%20of%20Part%203%20-%20Reg9_WestTexas_2018.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APP/PA/Strategic%20Planning/Annual%20Projects/Regional%20Plan/2018/SAS%20Programs%20and%20Data/TSI/TSIHSEnrollmentwithpercen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Map"/>
      <sheetName val="Occ. Growth"/>
      <sheetName val="Pop. Proj."/>
      <sheetName val="Attainment"/>
      <sheetName val="Completion by Region of Fice FY"/>
      <sheetName val="Completion Pell By Level Region"/>
      <sheetName val="Comp by Inst Reg-counts"/>
      <sheetName val="Comp by Inst Reg-percent"/>
      <sheetName val="6-Year Grad Rates"/>
      <sheetName val="HS to Coll - College Readiness"/>
      <sheetName val="HS to Coll."/>
      <sheetName val="Enrollment-Region of Residence"/>
      <sheetName val="Enrollment at Inst in Region"/>
      <sheetName val="Enrollment In&amp;Out"/>
    </sheetNames>
    <sheetDataSet>
      <sheetData sheetId="0"/>
      <sheetData sheetId="1"/>
      <sheetData sheetId="2"/>
      <sheetData sheetId="3"/>
      <sheetData sheetId="4"/>
      <sheetData sheetId="5">
        <row r="2">
          <cell r="C2" t="str">
            <v>AMARILLO COLLEGE</v>
          </cell>
          <cell r="H2">
            <v>92</v>
          </cell>
        </row>
        <row r="3">
          <cell r="C3" t="str">
            <v>CLARENDON COLLEGE</v>
          </cell>
          <cell r="H3">
            <v>15</v>
          </cell>
        </row>
        <row r="4">
          <cell r="C4" t="str">
            <v>FRANK PHILLIPS COLLEGE</v>
          </cell>
          <cell r="H4">
            <v>9</v>
          </cell>
        </row>
        <row r="5">
          <cell r="C5" t="str">
            <v>LUBBOCK CHRISTIAN UNIVERSITY</v>
          </cell>
          <cell r="H5">
            <v>30</v>
          </cell>
        </row>
        <row r="6">
          <cell r="C6" t="str">
            <v>SOUTH PLAINS COLLEGE</v>
          </cell>
          <cell r="H6">
            <v>83</v>
          </cell>
        </row>
        <row r="7">
          <cell r="C7" t="str">
            <v>TEXAS TECH UNIV HLTH SCI CTR</v>
          </cell>
          <cell r="H7">
            <v>167</v>
          </cell>
        </row>
        <row r="8">
          <cell r="C8" t="str">
            <v>TEXAS TECH UNIVERSITY</v>
          </cell>
          <cell r="H8">
            <v>451</v>
          </cell>
        </row>
        <row r="9">
          <cell r="C9" t="str">
            <v>WAYLAND BAPTIST UNIVERSITY</v>
          </cell>
          <cell r="H9">
            <v>203</v>
          </cell>
        </row>
        <row r="10">
          <cell r="C10" t="str">
            <v>WEST TEXAS A&amp;M UNIVERSITY</v>
          </cell>
          <cell r="H10">
            <v>112</v>
          </cell>
        </row>
        <row r="11">
          <cell r="C11" t="str">
            <v>ABILENE CHRISTIAN UNIVERSITY</v>
          </cell>
          <cell r="H11">
            <v>108</v>
          </cell>
        </row>
        <row r="12">
          <cell r="C12" t="str">
            <v>CISCO COLLEGE</v>
          </cell>
          <cell r="H12">
            <v>54</v>
          </cell>
        </row>
        <row r="13">
          <cell r="C13" t="str">
            <v>HARDIN-SIMMONS UNIVERSITY</v>
          </cell>
          <cell r="H13">
            <v>19</v>
          </cell>
        </row>
        <row r="14">
          <cell r="C14" t="str">
            <v>HOWARD PAYNE UNIVERSITY</v>
          </cell>
          <cell r="H14">
            <v>9</v>
          </cell>
        </row>
        <row r="15">
          <cell r="C15" t="str">
            <v>MCMURRY UNIVERSITY</v>
          </cell>
          <cell r="H15">
            <v>30</v>
          </cell>
        </row>
        <row r="16">
          <cell r="C16" t="str">
            <v>MIDWESTERN STATE UNIVERSITY</v>
          </cell>
          <cell r="H16">
            <v>179</v>
          </cell>
        </row>
        <row r="17">
          <cell r="C17" t="str">
            <v>RANGER COLLEGE</v>
          </cell>
          <cell r="H17">
            <v>11</v>
          </cell>
        </row>
        <row r="18">
          <cell r="C18" t="str">
            <v>TEXAS STATE T. C. WEST TEXAS</v>
          </cell>
          <cell r="H18">
            <v>22</v>
          </cell>
        </row>
        <row r="19">
          <cell r="C19" t="str">
            <v>VERNON COLLEGE</v>
          </cell>
          <cell r="H19">
            <v>64</v>
          </cell>
        </row>
        <row r="20">
          <cell r="C20" t="str">
            <v>WESTERN TEXAS COLLEGE</v>
          </cell>
          <cell r="H20">
            <v>44</v>
          </cell>
        </row>
        <row r="21">
          <cell r="C21" t="str">
            <v>AUSTIN COLLEGE</v>
          </cell>
          <cell r="H21">
            <v>19</v>
          </cell>
        </row>
        <row r="22">
          <cell r="C22" t="str">
            <v>COLLIN CO COMM COLL DISTRICT</v>
          </cell>
          <cell r="H22">
            <v>397</v>
          </cell>
        </row>
        <row r="23">
          <cell r="C23" t="str">
            <v>DALLAS BAPTIST UNIVERSITY</v>
          </cell>
          <cell r="H23">
            <v>226</v>
          </cell>
        </row>
        <row r="24">
          <cell r="C24" t="str">
            <v>DCCCD BROOKHAVEN COLLEGE</v>
          </cell>
          <cell r="H24">
            <v>190</v>
          </cell>
        </row>
        <row r="25">
          <cell r="C25" t="str">
            <v>DCCCD CEDAR VALLEY COLLEGE</v>
          </cell>
          <cell r="H25">
            <v>624</v>
          </cell>
        </row>
        <row r="26">
          <cell r="C26" t="str">
            <v>DCCCD EASTFIELD COLLEGE</v>
          </cell>
          <cell r="H26">
            <v>317</v>
          </cell>
        </row>
        <row r="27">
          <cell r="C27" t="str">
            <v>DCCCD EL CENTRO COLLEGE</v>
          </cell>
          <cell r="H27">
            <v>398</v>
          </cell>
        </row>
        <row r="28">
          <cell r="C28" t="str">
            <v>DCCCD MOUNTAIN VIEW COLLEGE</v>
          </cell>
          <cell r="H28">
            <v>256</v>
          </cell>
        </row>
        <row r="29">
          <cell r="C29" t="str">
            <v>DCCCD NORTH LAKE COLLEGE</v>
          </cell>
          <cell r="H29">
            <v>262</v>
          </cell>
        </row>
        <row r="30">
          <cell r="C30" t="str">
            <v>DCCCD RICHLAND COLLEGE</v>
          </cell>
          <cell r="H30">
            <v>422</v>
          </cell>
        </row>
        <row r="31">
          <cell r="C31" t="str">
            <v>GRAYSON COLLEGE</v>
          </cell>
          <cell r="H31">
            <v>88</v>
          </cell>
        </row>
        <row r="32">
          <cell r="C32" t="str">
            <v>NAVARRO COLLEGE</v>
          </cell>
          <cell r="H32">
            <v>182</v>
          </cell>
        </row>
        <row r="33">
          <cell r="C33" t="str">
            <v>NORTH CENTRAL TEXAS COLLEGE</v>
          </cell>
          <cell r="H33">
            <v>84</v>
          </cell>
        </row>
        <row r="34">
          <cell r="C34" t="str">
            <v>PARKER UNIVERSITY</v>
          </cell>
          <cell r="H34">
            <v>37</v>
          </cell>
        </row>
        <row r="35">
          <cell r="C35" t="str">
            <v>PAUL QUINN COLLEGE</v>
          </cell>
          <cell r="H35">
            <v>25</v>
          </cell>
        </row>
        <row r="36">
          <cell r="C36" t="str">
            <v>SOUTHERN METHODIST UNIVERSITY</v>
          </cell>
          <cell r="H36">
            <v>184</v>
          </cell>
        </row>
        <row r="37">
          <cell r="C37" t="str">
            <v>SOUTHWESTERN ADVENTIST UNIV</v>
          </cell>
          <cell r="H37">
            <v>20</v>
          </cell>
        </row>
        <row r="38">
          <cell r="C38" t="str">
            <v>SOUTHWESTERN ASSEM OF GOD UNIV</v>
          </cell>
          <cell r="H38">
            <v>62</v>
          </cell>
        </row>
        <row r="39">
          <cell r="C39" t="str">
            <v>SOUTHWESTERN CHRISTIAN COLLEGE</v>
          </cell>
          <cell r="H39">
            <v>18</v>
          </cell>
        </row>
        <row r="40">
          <cell r="C40" t="str">
            <v>TARLETON STATE UNIVERSITY</v>
          </cell>
          <cell r="H40">
            <v>215</v>
          </cell>
        </row>
        <row r="41">
          <cell r="C41" t="str">
            <v>TARRANT CO CONNECT CAMPUS</v>
          </cell>
          <cell r="H41">
            <v>20</v>
          </cell>
        </row>
        <row r="42">
          <cell r="C42" t="str">
            <v>TARRANT CO NORTHEAST CAMPUS</v>
          </cell>
          <cell r="H42">
            <v>269</v>
          </cell>
        </row>
        <row r="43">
          <cell r="C43" t="str">
            <v>TARRANT CO NORTHWEST CAMPUS</v>
          </cell>
          <cell r="H43">
            <v>163</v>
          </cell>
        </row>
        <row r="44">
          <cell r="C44" t="str">
            <v>TARRANT CO SOUTH CAMPUS</v>
          </cell>
          <cell r="H44">
            <v>309</v>
          </cell>
        </row>
        <row r="45">
          <cell r="C45" t="str">
            <v>TARRANT CO SOUTHEAST CAMPUS</v>
          </cell>
          <cell r="H45">
            <v>440</v>
          </cell>
        </row>
        <row r="46">
          <cell r="C46" t="str">
            <v>TARRANT CO TRINITY RIVR CAMPUS</v>
          </cell>
          <cell r="H46">
            <v>191</v>
          </cell>
        </row>
        <row r="47">
          <cell r="C47" t="str">
            <v>TEXAS A&amp;M UNIVERSITY-COMMERCE</v>
          </cell>
          <cell r="H47">
            <v>564</v>
          </cell>
        </row>
        <row r="48">
          <cell r="C48" t="str">
            <v>TEXAS CHRISTIAN UNIVERSITY</v>
          </cell>
          <cell r="H48">
            <v>115</v>
          </cell>
        </row>
        <row r="49">
          <cell r="C49" t="str">
            <v>TEXAS STATE T. C. NORTH TEXAS</v>
          </cell>
          <cell r="H49">
            <v>4</v>
          </cell>
        </row>
        <row r="50">
          <cell r="C50" t="str">
            <v>TEXAS WESLEYAN UNIVERSITY</v>
          </cell>
          <cell r="H50">
            <v>67</v>
          </cell>
        </row>
        <row r="51">
          <cell r="C51" t="str">
            <v>TEXAS WOMAN'S UNIVERSITY</v>
          </cell>
          <cell r="H51">
            <v>683</v>
          </cell>
        </row>
        <row r="52">
          <cell r="C52" t="str">
            <v>THE UT SOUTHWESTRN MED CTR</v>
          </cell>
          <cell r="H52">
            <v>7</v>
          </cell>
        </row>
        <row r="53">
          <cell r="C53" t="str">
            <v>U. OF TEXAS AT ARLINGTON</v>
          </cell>
          <cell r="H53">
            <v>1762</v>
          </cell>
        </row>
        <row r="54">
          <cell r="C54" t="str">
            <v>U. OF TEXAS AT DALLAS</v>
          </cell>
          <cell r="H54">
            <v>337</v>
          </cell>
        </row>
        <row r="55">
          <cell r="C55" t="str">
            <v>UNIV. OF NORTH TEXAS AT DALLAS</v>
          </cell>
          <cell r="H55">
            <v>240</v>
          </cell>
        </row>
        <row r="56">
          <cell r="C56" t="str">
            <v>UNIVERSITY OF DALLAS</v>
          </cell>
          <cell r="H56">
            <v>52</v>
          </cell>
        </row>
        <row r="57">
          <cell r="C57" t="str">
            <v>UNIVERSITY OF NORTH TEXAS</v>
          </cell>
          <cell r="H57">
            <v>1030</v>
          </cell>
        </row>
        <row r="58">
          <cell r="C58" t="str">
            <v>UNT HEALTH SCIENCE CENTER</v>
          </cell>
          <cell r="H58">
            <v>39</v>
          </cell>
        </row>
        <row r="59">
          <cell r="C59" t="str">
            <v>WEATHERFORD COLLEGE</v>
          </cell>
          <cell r="H59">
            <v>35</v>
          </cell>
        </row>
        <row r="60">
          <cell r="C60" t="str">
            <v>EAST TEXAS BAPTIST UNIVERSITY</v>
          </cell>
          <cell r="H60">
            <v>42</v>
          </cell>
        </row>
        <row r="61">
          <cell r="C61" t="str">
            <v>JACKSONVILLE COLLEGE</v>
          </cell>
          <cell r="H61">
            <v>12</v>
          </cell>
        </row>
        <row r="62">
          <cell r="C62" t="str">
            <v>JARVIS CHRISTIAN COLLEGE</v>
          </cell>
          <cell r="H62">
            <v>59</v>
          </cell>
        </row>
        <row r="63">
          <cell r="C63" t="str">
            <v>KILGORE COLLEGE</v>
          </cell>
          <cell r="H63">
            <v>212</v>
          </cell>
        </row>
        <row r="64">
          <cell r="C64" t="str">
            <v>LETOURNEAU UNIVERSITY</v>
          </cell>
          <cell r="H64">
            <v>100</v>
          </cell>
        </row>
        <row r="65">
          <cell r="C65" t="str">
            <v>NORTHEAST TEXAS COMM COLLEGE</v>
          </cell>
          <cell r="H65">
            <v>82</v>
          </cell>
        </row>
        <row r="66">
          <cell r="C66" t="str">
            <v>PANOLA COLLEGE</v>
          </cell>
          <cell r="H66">
            <v>150</v>
          </cell>
        </row>
        <row r="67">
          <cell r="C67" t="str">
            <v>PARIS JUNIOR COLLEGE</v>
          </cell>
          <cell r="H67">
            <v>95</v>
          </cell>
        </row>
        <row r="68">
          <cell r="C68" t="str">
            <v>TEXARKANA COLLEGE</v>
          </cell>
          <cell r="H68">
            <v>291</v>
          </cell>
        </row>
        <row r="69">
          <cell r="C69" t="str">
            <v>TEXAS A&amp;M UNIVERSITY-TEXARKANA</v>
          </cell>
          <cell r="H69">
            <v>85</v>
          </cell>
        </row>
        <row r="70">
          <cell r="C70" t="str">
            <v>TEXAS COLLEGE</v>
          </cell>
          <cell r="H70">
            <v>99</v>
          </cell>
        </row>
        <row r="71">
          <cell r="C71" t="str">
            <v>TEXAS STATE T. C. MARSHALL</v>
          </cell>
          <cell r="H71">
            <v>39</v>
          </cell>
        </row>
        <row r="72">
          <cell r="C72" t="str">
            <v>TRINITY VALLEY COMM COLLEGE</v>
          </cell>
          <cell r="H72">
            <v>365</v>
          </cell>
        </row>
        <row r="73">
          <cell r="C73" t="str">
            <v>TYLER JUNIOR COLLEGE</v>
          </cell>
          <cell r="H73">
            <v>349</v>
          </cell>
        </row>
        <row r="74">
          <cell r="C74" t="str">
            <v>U. OF TEXAS AT TYLER</v>
          </cell>
          <cell r="H74">
            <v>298</v>
          </cell>
        </row>
        <row r="75">
          <cell r="C75" t="str">
            <v>UT HEALTH SCI CTR AT TYLER</v>
          </cell>
          <cell r="H75">
            <v>1</v>
          </cell>
        </row>
        <row r="76">
          <cell r="C76" t="str">
            <v>WILEY COLLEGE</v>
          </cell>
          <cell r="H76">
            <v>224</v>
          </cell>
        </row>
        <row r="77">
          <cell r="C77" t="str">
            <v>ANGELINA COLLEGE</v>
          </cell>
          <cell r="H77">
            <v>141</v>
          </cell>
        </row>
        <row r="78">
          <cell r="C78" t="str">
            <v>LAMAR INSTITUTE OF TECHNOLOGY</v>
          </cell>
          <cell r="H78">
            <v>130</v>
          </cell>
        </row>
        <row r="79">
          <cell r="C79" t="str">
            <v>LAMAR STATE COLL-ORANGE</v>
          </cell>
          <cell r="H79">
            <v>122</v>
          </cell>
        </row>
        <row r="80">
          <cell r="C80" t="str">
            <v>LAMAR STATE COLL-PORT ARTHUR</v>
          </cell>
          <cell r="H80">
            <v>123</v>
          </cell>
        </row>
        <row r="81">
          <cell r="C81" t="str">
            <v>LAMAR UNIVERSITY</v>
          </cell>
          <cell r="H81">
            <v>706</v>
          </cell>
        </row>
        <row r="82">
          <cell r="C82" t="str">
            <v>STEPHEN F. AUSTIN STATE UNIV</v>
          </cell>
          <cell r="H82">
            <v>543</v>
          </cell>
        </row>
      </sheetData>
      <sheetData sheetId="6">
        <row r="269">
          <cell r="U269" t="str">
            <v>ABILENE CHRISTIAN UNIVERSITY</v>
          </cell>
          <cell r="V269">
            <v>257</v>
          </cell>
        </row>
        <row r="270">
          <cell r="U270" t="str">
            <v>ALAMO CCD NE LAKEVIEW COLLEGE</v>
          </cell>
          <cell r="V270">
            <v>30</v>
          </cell>
        </row>
        <row r="271">
          <cell r="U271" t="str">
            <v>ALAMO CCD NW VISTA COLLEGE</v>
          </cell>
          <cell r="V271">
            <v>1596</v>
          </cell>
        </row>
        <row r="272">
          <cell r="U272" t="str">
            <v>ALAMO CCD PALO ALTO COLLEGE</v>
          </cell>
          <cell r="V272">
            <v>897</v>
          </cell>
        </row>
        <row r="273">
          <cell r="U273" t="str">
            <v>ALAMO CCD SAN ANTONIO COLLEGE</v>
          </cell>
          <cell r="V273">
            <v>3130</v>
          </cell>
        </row>
        <row r="274">
          <cell r="U274" t="str">
            <v>ALAMO CCD ST. PHILIPS COLLEGE</v>
          </cell>
          <cell r="V274">
            <v>973</v>
          </cell>
        </row>
        <row r="275">
          <cell r="U275" t="str">
            <v>ALVIN COMMUNITY COLLEGE</v>
          </cell>
          <cell r="V275">
            <v>373</v>
          </cell>
        </row>
        <row r="276">
          <cell r="U276" t="str">
            <v>AMARILLO COLLEGE</v>
          </cell>
          <cell r="V276">
            <v>1187</v>
          </cell>
        </row>
        <row r="277">
          <cell r="U277" t="str">
            <v>ANGELINA COLLEGE</v>
          </cell>
          <cell r="V277">
            <v>495</v>
          </cell>
        </row>
        <row r="278">
          <cell r="U278" t="str">
            <v>ANGELO STATE UNIVERSITY</v>
          </cell>
          <cell r="V278">
            <v>566</v>
          </cell>
        </row>
        <row r="279">
          <cell r="U279" t="str">
            <v>AUSTIN COLLEGE</v>
          </cell>
          <cell r="V279">
            <v>112</v>
          </cell>
        </row>
        <row r="280">
          <cell r="U280" t="str">
            <v>AUSTIN COMMUNITY COLLEGE</v>
          </cell>
          <cell r="V280">
            <v>2106</v>
          </cell>
        </row>
        <row r="281">
          <cell r="U281" t="str">
            <v>BAYLOR UNIVERSITY</v>
          </cell>
          <cell r="V281">
            <v>811</v>
          </cell>
        </row>
        <row r="282">
          <cell r="U282" t="str">
            <v>BLINN COLLEGE DISTRICT</v>
          </cell>
          <cell r="V282">
            <v>931</v>
          </cell>
        </row>
        <row r="283">
          <cell r="U283" t="str">
            <v>BRAZOSPORT COLLEGE</v>
          </cell>
          <cell r="V283">
            <v>339</v>
          </cell>
        </row>
        <row r="284">
          <cell r="U284" t="str">
            <v>CENTRAL TEXAS COLLEGE</v>
          </cell>
          <cell r="V284">
            <v>1136</v>
          </cell>
        </row>
        <row r="285">
          <cell r="U285" t="str">
            <v>CISCO COLLEGE</v>
          </cell>
          <cell r="V285">
            <v>349</v>
          </cell>
        </row>
        <row r="286">
          <cell r="U286" t="str">
            <v>CLARENDON COLLEGE</v>
          </cell>
          <cell r="V286">
            <v>145</v>
          </cell>
        </row>
        <row r="287">
          <cell r="U287" t="str">
            <v>COASTAL BEND COLLEGE</v>
          </cell>
          <cell r="V287">
            <v>391</v>
          </cell>
        </row>
        <row r="288">
          <cell r="U288" t="str">
            <v>COLLEGE OF THE MAINLAND COMMUN</v>
          </cell>
          <cell r="V288">
            <v>336</v>
          </cell>
        </row>
        <row r="289">
          <cell r="U289" t="str">
            <v>COLLIN CO COMM COLL DISTRICT</v>
          </cell>
          <cell r="V289">
            <v>1267</v>
          </cell>
        </row>
        <row r="290">
          <cell r="U290" t="str">
            <v>CONCORDIA UNIVERSITY TEXAS</v>
          </cell>
          <cell r="V290">
            <v>154</v>
          </cell>
        </row>
        <row r="291">
          <cell r="U291" t="str">
            <v>DALLAS BAPTIST UNIVERSITY</v>
          </cell>
          <cell r="V291">
            <v>291</v>
          </cell>
        </row>
        <row r="292">
          <cell r="U292" t="str">
            <v>DCCCD BROOKHAVEN COLLEGE</v>
          </cell>
          <cell r="V292">
            <v>605</v>
          </cell>
        </row>
        <row r="293">
          <cell r="U293" t="str">
            <v>DCCCD CEDAR VALLEY COLLEGE</v>
          </cell>
          <cell r="V293">
            <v>604</v>
          </cell>
        </row>
        <row r="294">
          <cell r="U294" t="str">
            <v>DCCCD EASTFIELD COLLEGE</v>
          </cell>
          <cell r="V294">
            <v>759</v>
          </cell>
        </row>
        <row r="295">
          <cell r="U295" t="str">
            <v>DCCCD EL CENTRO COLLEGE</v>
          </cell>
          <cell r="V295">
            <v>829</v>
          </cell>
        </row>
        <row r="296">
          <cell r="U296" t="str">
            <v>DCCCD MOUNTAIN VIEW COLLEGE</v>
          </cell>
          <cell r="V296">
            <v>620</v>
          </cell>
        </row>
        <row r="297">
          <cell r="U297" t="str">
            <v>DCCCD NORTH LAKE COLLEGE</v>
          </cell>
          <cell r="V297">
            <v>603</v>
          </cell>
        </row>
        <row r="298">
          <cell r="U298" t="str">
            <v>DCCCD RICHLAND COLLEGE</v>
          </cell>
          <cell r="V298">
            <v>1069</v>
          </cell>
        </row>
        <row r="299">
          <cell r="U299" t="str">
            <v>DEL MAR COLLEGE</v>
          </cell>
          <cell r="V299">
            <v>913</v>
          </cell>
        </row>
        <row r="300">
          <cell r="U300" t="str">
            <v>EAST TEXAS BAPTIST UNIVERSITY</v>
          </cell>
          <cell r="V300">
            <v>133</v>
          </cell>
        </row>
        <row r="301">
          <cell r="U301" t="str">
            <v>EL PASO COMMUNITY COLLEGE DIST</v>
          </cell>
          <cell r="V301">
            <v>2785</v>
          </cell>
        </row>
        <row r="302">
          <cell r="U302" t="str">
            <v>FRANK PHILLIPS COLLEGE</v>
          </cell>
          <cell r="V302">
            <v>102</v>
          </cell>
        </row>
        <row r="303">
          <cell r="U303" t="str">
            <v>GALVESTON COLLEGE</v>
          </cell>
          <cell r="V303">
            <v>288</v>
          </cell>
        </row>
        <row r="304">
          <cell r="U304" t="str">
            <v>GRAYSON COLLEGE</v>
          </cell>
          <cell r="V304">
            <v>528</v>
          </cell>
        </row>
        <row r="305">
          <cell r="U305" t="str">
            <v>HARDIN-SIMMONS UNIVERSITY</v>
          </cell>
          <cell r="V305">
            <v>136</v>
          </cell>
        </row>
        <row r="306">
          <cell r="U306" t="str">
            <v>HILL COLLEGE</v>
          </cell>
          <cell r="V306">
            <v>292</v>
          </cell>
        </row>
        <row r="307">
          <cell r="U307" t="str">
            <v>HOUSTON BAPTIST UNIVERSITY</v>
          </cell>
          <cell r="V307">
            <v>217</v>
          </cell>
        </row>
        <row r="308">
          <cell r="U308" t="str">
            <v>HOUSTON COMMUNITY COLLEGE</v>
          </cell>
          <cell r="V308">
            <v>4020</v>
          </cell>
        </row>
        <row r="309">
          <cell r="U309" t="str">
            <v>HOWARD COLLEGE</v>
          </cell>
          <cell r="V309">
            <v>321</v>
          </cell>
        </row>
        <row r="310">
          <cell r="U310" t="str">
            <v>HOWARD PAYNE UNIVERSITY</v>
          </cell>
          <cell r="V310">
            <v>108</v>
          </cell>
        </row>
        <row r="311">
          <cell r="U311" t="str">
            <v>HUSTON-TILLOTSON UNIVERSITY</v>
          </cell>
          <cell r="V311">
            <v>142</v>
          </cell>
        </row>
        <row r="312">
          <cell r="U312" t="str">
            <v>JACKSONVILLE COLLEGE</v>
          </cell>
          <cell r="V312">
            <v>29</v>
          </cell>
        </row>
        <row r="313">
          <cell r="U313" t="str">
            <v>KILGORE COLLEGE</v>
          </cell>
          <cell r="V313">
            <v>624</v>
          </cell>
        </row>
        <row r="314">
          <cell r="U314" t="str">
            <v>LAMAR INSTITUTE OF TECHNOLOGY</v>
          </cell>
          <cell r="V314">
            <v>313</v>
          </cell>
        </row>
        <row r="315">
          <cell r="U315" t="str">
            <v>LAMAR STATE COLL-ORANGE</v>
          </cell>
          <cell r="V315">
            <v>328</v>
          </cell>
        </row>
        <row r="316">
          <cell r="U316" t="str">
            <v>LAMAR STATE COLL-PORT ARTHUR</v>
          </cell>
          <cell r="V316">
            <v>229</v>
          </cell>
        </row>
        <row r="317">
          <cell r="U317" t="str">
            <v>LAMAR UNIVERSITY</v>
          </cell>
          <cell r="V317">
            <v>940</v>
          </cell>
        </row>
        <row r="318">
          <cell r="U318" t="str">
            <v>LAREDO COLLEGE</v>
          </cell>
          <cell r="V318">
            <v>1094</v>
          </cell>
        </row>
        <row r="319">
          <cell r="U319" t="str">
            <v>LEE COLLEGE</v>
          </cell>
          <cell r="V319">
            <v>829</v>
          </cell>
        </row>
        <row r="320">
          <cell r="U320" t="str">
            <v>LETOURNEAU UNIVERSITY</v>
          </cell>
          <cell r="V320">
            <v>258</v>
          </cell>
        </row>
        <row r="321">
          <cell r="U321" t="str">
            <v>LONE STAR COLLEGE - CY-FAIR</v>
          </cell>
          <cell r="V321">
            <v>1163</v>
          </cell>
        </row>
        <row r="322">
          <cell r="U322" t="str">
            <v>LONE STAR COLLEGE - KINGWOOD</v>
          </cell>
          <cell r="V322">
            <v>659</v>
          </cell>
        </row>
        <row r="323">
          <cell r="U323" t="str">
            <v>LONE STAR COLLEGE - MONTGOMERY</v>
          </cell>
          <cell r="V323">
            <v>699</v>
          </cell>
        </row>
        <row r="324">
          <cell r="U324" t="str">
            <v>LONE STAR COLLEGE - N. HARRIS</v>
          </cell>
          <cell r="V324">
            <v>1235</v>
          </cell>
        </row>
        <row r="325">
          <cell r="U325" t="str">
            <v>LONE STAR COLLEGE - TOMBALL</v>
          </cell>
          <cell r="V325">
            <v>305</v>
          </cell>
        </row>
        <row r="326">
          <cell r="U326" t="str">
            <v>LONE STAR COLLEGE - UNIV PARK</v>
          </cell>
          <cell r="V326">
            <v>374</v>
          </cell>
        </row>
        <row r="327">
          <cell r="U327" t="str">
            <v>LUBBOCK CHRISTIAN UNIVERSITY</v>
          </cell>
          <cell r="V327">
            <v>169</v>
          </cell>
        </row>
        <row r="328">
          <cell r="U328" t="str">
            <v>MCLENNAN COMMUNITY COLLEGE</v>
          </cell>
          <cell r="V328">
            <v>1024</v>
          </cell>
        </row>
        <row r="329">
          <cell r="U329" t="str">
            <v>MCMURRY UNIVERSITY</v>
          </cell>
          <cell r="V329">
            <v>108</v>
          </cell>
        </row>
        <row r="330">
          <cell r="U330" t="str">
            <v>MIDLAND COLLEGE</v>
          </cell>
          <cell r="V330">
            <v>398</v>
          </cell>
        </row>
        <row r="331">
          <cell r="U331" t="str">
            <v>MIDWESTERN STATE UNIVERSITY</v>
          </cell>
          <cell r="V331">
            <v>586</v>
          </cell>
        </row>
        <row r="332">
          <cell r="U332" t="str">
            <v>NAVARRO COLLEGE</v>
          </cell>
          <cell r="V332">
            <v>764</v>
          </cell>
        </row>
        <row r="333">
          <cell r="U333" t="str">
            <v>NORTH CENTRAL TEXAS COLLEGE</v>
          </cell>
          <cell r="V333">
            <v>521</v>
          </cell>
        </row>
        <row r="334">
          <cell r="U334" t="str">
            <v>NORTHEAST TEXAS COMM COLLEGE</v>
          </cell>
          <cell r="V334">
            <v>377</v>
          </cell>
        </row>
        <row r="335">
          <cell r="U335" t="str">
            <v>ODESSA COLLEGE</v>
          </cell>
          <cell r="V335">
            <v>519</v>
          </cell>
        </row>
        <row r="336">
          <cell r="U336" t="str">
            <v>OUR LADY OF THE LAKE UNIV/SA</v>
          </cell>
          <cell r="V336">
            <v>241</v>
          </cell>
        </row>
        <row r="337">
          <cell r="U337" t="str">
            <v>PANOLA COLLEGE</v>
          </cell>
          <cell r="V337">
            <v>389</v>
          </cell>
        </row>
        <row r="338">
          <cell r="U338" t="str">
            <v>PARIS JUNIOR COLLEGE</v>
          </cell>
          <cell r="V338">
            <v>511</v>
          </cell>
        </row>
        <row r="339">
          <cell r="U339" t="str">
            <v>PARKER UNIVERSITY</v>
          </cell>
          <cell r="V339">
            <v>83</v>
          </cell>
        </row>
        <row r="340">
          <cell r="U340" t="str">
            <v>PAUL QUINN COLLEGE</v>
          </cell>
          <cell r="V340">
            <v>23</v>
          </cell>
        </row>
        <row r="341">
          <cell r="U341" t="str">
            <v>PRAIRIE VIEW A&amp;M UNIVERSITY</v>
          </cell>
          <cell r="V341">
            <v>841</v>
          </cell>
        </row>
        <row r="342">
          <cell r="U342" t="str">
            <v>RANGER COLLEGE</v>
          </cell>
          <cell r="V342">
            <v>159</v>
          </cell>
        </row>
        <row r="343">
          <cell r="U343" t="str">
            <v>RICE UNIVERSITY</v>
          </cell>
          <cell r="V343">
            <v>190</v>
          </cell>
        </row>
        <row r="344">
          <cell r="U344" t="str">
            <v>SAM HOUSTON STATE UNIVERSITY</v>
          </cell>
          <cell r="V344">
            <v>1957</v>
          </cell>
        </row>
        <row r="345">
          <cell r="U345" t="str">
            <v>SAN JACINTO COLLEGE CEN CAMPUS</v>
          </cell>
          <cell r="V345">
            <v>1267</v>
          </cell>
        </row>
        <row r="346">
          <cell r="U346" t="str">
            <v>SAN JACINTO COLLEGE N CAMPUS</v>
          </cell>
          <cell r="V346">
            <v>693</v>
          </cell>
        </row>
        <row r="347">
          <cell r="U347" t="str">
            <v>SAN JACINTO COLLEGE S CAMPUS</v>
          </cell>
          <cell r="V347">
            <v>849</v>
          </cell>
        </row>
        <row r="348">
          <cell r="U348" t="str">
            <v>SCHREINER UNIVERSITY</v>
          </cell>
          <cell r="V348">
            <v>151</v>
          </cell>
        </row>
        <row r="349">
          <cell r="U349" t="str">
            <v>SOUTH PLAINS COLLEGE</v>
          </cell>
          <cell r="V349">
            <v>839</v>
          </cell>
        </row>
        <row r="350">
          <cell r="U350" t="str">
            <v>SOUTH TEXAS COLLEGE</v>
          </cell>
          <cell r="V350">
            <v>3353</v>
          </cell>
        </row>
        <row r="351">
          <cell r="U351" t="str">
            <v>SOUTHERN METHODIST UNIVERSITY</v>
          </cell>
          <cell r="V351">
            <v>312</v>
          </cell>
        </row>
        <row r="352">
          <cell r="U352" t="str">
            <v>SOUTHWEST COLLEGIATE INSTITUTE</v>
          </cell>
          <cell r="V352">
            <v>11</v>
          </cell>
        </row>
        <row r="353">
          <cell r="U353" t="str">
            <v>SOUTHWEST TEXAS JUNIOR COLLEGE</v>
          </cell>
          <cell r="V353">
            <v>734</v>
          </cell>
        </row>
        <row r="354">
          <cell r="U354" t="str">
            <v>SOUTHWESTERN ADVENTIST UNIV</v>
          </cell>
          <cell r="V354">
            <v>90</v>
          </cell>
        </row>
        <row r="355">
          <cell r="U355" t="str">
            <v>SOUTHWESTERN ASSEM OF GOD UNIV</v>
          </cell>
          <cell r="V355">
            <v>208</v>
          </cell>
        </row>
        <row r="356">
          <cell r="U356" t="str">
            <v>SOUTHWESTERN CHRISTIAN COLLEGE</v>
          </cell>
          <cell r="V356">
            <v>15</v>
          </cell>
        </row>
        <row r="357">
          <cell r="U357" t="str">
            <v>SOUTHWESTERN UNIVERSITY</v>
          </cell>
          <cell r="V357">
            <v>131</v>
          </cell>
        </row>
        <row r="358">
          <cell r="U358" t="str">
            <v>ST. EDWARD'S UNIVERSITY</v>
          </cell>
          <cell r="V358">
            <v>384</v>
          </cell>
        </row>
        <row r="359">
          <cell r="U359" t="str">
            <v>ST. MARY'S UNIVERSITY</v>
          </cell>
          <cell r="V359">
            <v>275</v>
          </cell>
        </row>
        <row r="360">
          <cell r="U360" t="str">
            <v>STEPHEN F. AUSTIN STATE UNIV</v>
          </cell>
          <cell r="V360">
            <v>1194</v>
          </cell>
        </row>
        <row r="361">
          <cell r="U361" t="str">
            <v>SUL ROSS RIO GRANDE COLLEGE</v>
          </cell>
          <cell r="V361">
            <v>157</v>
          </cell>
        </row>
        <row r="362">
          <cell r="U362" t="str">
            <v>SUL ROSS STATE UNIVERSITY</v>
          </cell>
          <cell r="V362">
            <v>136</v>
          </cell>
        </row>
        <row r="363">
          <cell r="U363" t="str">
            <v>TAMU SYSTEM HLTH SCI CTR</v>
          </cell>
          <cell r="V363">
            <v>71</v>
          </cell>
        </row>
        <row r="364">
          <cell r="U364" t="str">
            <v>TARLETON STATE UNIVERSITY</v>
          </cell>
          <cell r="V364">
            <v>1435</v>
          </cell>
        </row>
        <row r="365">
          <cell r="U365" t="str">
            <v>TARRANT CO CONNECT CAMPUS</v>
          </cell>
          <cell r="V365">
            <v>35</v>
          </cell>
        </row>
        <row r="366">
          <cell r="U366" t="str">
            <v>TARRANT CO NORTHEAST CAMPUS</v>
          </cell>
          <cell r="V366">
            <v>854</v>
          </cell>
        </row>
        <row r="367">
          <cell r="U367" t="str">
            <v>TARRANT CO NORTHWEST CAMPUS</v>
          </cell>
          <cell r="V367">
            <v>638</v>
          </cell>
        </row>
        <row r="368">
          <cell r="U368" t="str">
            <v>TARRANT CO SOUTH CAMPUS</v>
          </cell>
          <cell r="V368">
            <v>808</v>
          </cell>
        </row>
        <row r="369">
          <cell r="U369" t="str">
            <v>TARRANT CO SOUTHEAST CAMPUS</v>
          </cell>
          <cell r="V369">
            <v>846</v>
          </cell>
        </row>
        <row r="370">
          <cell r="U370" t="str">
            <v>TARRANT CO TRINITY RIVR CAMPUS</v>
          </cell>
          <cell r="V370">
            <v>712</v>
          </cell>
        </row>
        <row r="371">
          <cell r="U371" t="str">
            <v>TEMPLE COLLEGE</v>
          </cell>
          <cell r="V371">
            <v>363</v>
          </cell>
        </row>
        <row r="372">
          <cell r="U372" t="str">
            <v>TEXARKANA COLLEGE</v>
          </cell>
          <cell r="V372">
            <v>652</v>
          </cell>
        </row>
        <row r="373">
          <cell r="U373" t="str">
            <v>TEXAS A&amp;M INTERNATIONAL UNIV</v>
          </cell>
          <cell r="V373">
            <v>903</v>
          </cell>
        </row>
        <row r="374">
          <cell r="U374" t="str">
            <v>TEXAS A&amp;M UNIV AT GALVESTON</v>
          </cell>
          <cell r="V374">
            <v>162</v>
          </cell>
        </row>
        <row r="375">
          <cell r="U375" t="str">
            <v>TEXAS A&amp;M UNIV-CENTRAL TEXAS</v>
          </cell>
          <cell r="V375">
            <v>401</v>
          </cell>
        </row>
        <row r="376">
          <cell r="U376" t="str">
            <v>TEXAS A&amp;M UNIV-CORPUS CHRISTI</v>
          </cell>
          <cell r="V376">
            <v>979</v>
          </cell>
        </row>
        <row r="377">
          <cell r="U377" t="str">
            <v>TEXAS A&amp;M UNIVERSITY</v>
          </cell>
          <cell r="V377">
            <v>3296</v>
          </cell>
        </row>
        <row r="378">
          <cell r="U378" t="str">
            <v>TEXAS A&amp;M UNIVERSITY-COMMERCE</v>
          </cell>
          <cell r="V378">
            <v>1136</v>
          </cell>
        </row>
        <row r="379">
          <cell r="U379" t="str">
            <v>TEXAS A&amp;M UNIVERSITY-TEXARKANA</v>
          </cell>
          <cell r="V379">
            <v>247</v>
          </cell>
        </row>
        <row r="380">
          <cell r="U380" t="str">
            <v>TEXAS A&amp;M UNIV-KINGSVILLE</v>
          </cell>
          <cell r="V380">
            <v>668</v>
          </cell>
        </row>
        <row r="381">
          <cell r="U381" t="str">
            <v>TEXAS A&amp;M UNIV-SAN ANTONIO</v>
          </cell>
          <cell r="V381">
            <v>867</v>
          </cell>
        </row>
        <row r="382">
          <cell r="U382" t="str">
            <v>TEXAS CHRISTIAN UNIVERSITY</v>
          </cell>
          <cell r="V382">
            <v>412</v>
          </cell>
        </row>
        <row r="383">
          <cell r="U383" t="str">
            <v>TEXAS COLLEGE</v>
          </cell>
          <cell r="V383">
            <v>111</v>
          </cell>
        </row>
        <row r="384">
          <cell r="U384" t="str">
            <v>TEXAS LUTHERAN UNIVERSITY</v>
          </cell>
          <cell r="V384">
            <v>99</v>
          </cell>
        </row>
        <row r="385">
          <cell r="U385" t="str">
            <v>TEXAS SOUTHERN UNIVERSITY</v>
          </cell>
          <cell r="V385">
            <v>753</v>
          </cell>
        </row>
        <row r="386">
          <cell r="U386" t="str">
            <v>TEXAS SOUTHMOST COLLEGE</v>
          </cell>
          <cell r="V386">
            <v>495</v>
          </cell>
        </row>
        <row r="387">
          <cell r="U387" t="str">
            <v>TEXAS STATE T. C. FORT BEND</v>
          </cell>
          <cell r="V387">
            <v>46</v>
          </cell>
        </row>
        <row r="388">
          <cell r="U388" t="str">
            <v>TEXAS STATE T. C. HARLINGEN</v>
          </cell>
          <cell r="V388">
            <v>727</v>
          </cell>
        </row>
        <row r="389">
          <cell r="U389" t="str">
            <v>TEXAS STATE T. C. MARSHALL</v>
          </cell>
          <cell r="V389">
            <v>97</v>
          </cell>
        </row>
        <row r="390">
          <cell r="U390" t="str">
            <v>TEXAS STATE T. C. NORTH TEXAS</v>
          </cell>
          <cell r="V390">
            <v>25</v>
          </cell>
        </row>
        <row r="391">
          <cell r="U391" t="str">
            <v>TEXAS STATE T. C. WACO</v>
          </cell>
          <cell r="V391">
            <v>625</v>
          </cell>
        </row>
        <row r="392">
          <cell r="U392" t="str">
            <v>TEXAS STATE T. C. WEST TEXAS</v>
          </cell>
          <cell r="V392">
            <v>279</v>
          </cell>
        </row>
        <row r="393">
          <cell r="U393" t="str">
            <v>TEXAS STATE UNIVERSITY</v>
          </cell>
          <cell r="V393">
            <v>3487</v>
          </cell>
        </row>
        <row r="394">
          <cell r="U394" t="str">
            <v>TEXAS TECH UNIV HLTH SCI CTR</v>
          </cell>
          <cell r="V394">
            <v>619</v>
          </cell>
        </row>
        <row r="395">
          <cell r="U395" t="str">
            <v>TEXAS TECH UNIVERSITY</v>
          </cell>
          <cell r="V395">
            <v>2294</v>
          </cell>
        </row>
        <row r="396">
          <cell r="U396" t="str">
            <v>TEXAS WESLEYAN UNIVERSITY</v>
          </cell>
          <cell r="V396">
            <v>211</v>
          </cell>
        </row>
        <row r="397">
          <cell r="U397" t="str">
            <v>TEXAS WOMAN'S UNIVERSITY</v>
          </cell>
          <cell r="V397">
            <v>1376</v>
          </cell>
        </row>
        <row r="398">
          <cell r="U398" t="str">
            <v>TRINITY UNIVERSITY</v>
          </cell>
          <cell r="V398">
            <v>87</v>
          </cell>
        </row>
        <row r="399">
          <cell r="U399" t="str">
            <v>TRINITY VALLEY COMM COLLEGE</v>
          </cell>
          <cell r="V399">
            <v>745</v>
          </cell>
        </row>
        <row r="400">
          <cell r="U400" t="str">
            <v>TX TECH HSC-EL PASO</v>
          </cell>
          <cell r="V400">
            <v>90</v>
          </cell>
        </row>
        <row r="401">
          <cell r="U401" t="str">
            <v>TYLER JUNIOR COLLEGE</v>
          </cell>
          <cell r="V401">
            <v>987</v>
          </cell>
        </row>
        <row r="402">
          <cell r="U402" t="str">
            <v>U. OF HOUSTON-CLEAR LAKE</v>
          </cell>
          <cell r="V402">
            <v>834</v>
          </cell>
        </row>
        <row r="403">
          <cell r="U403" t="str">
            <v>U. OF HOUSTON-DOWNTOWN</v>
          </cell>
          <cell r="V403">
            <v>2060</v>
          </cell>
        </row>
        <row r="404">
          <cell r="U404" t="str">
            <v>U. OF HOUSTON-VICTORIA</v>
          </cell>
          <cell r="V404">
            <v>386</v>
          </cell>
        </row>
        <row r="405">
          <cell r="U405" t="str">
            <v>U. OF TEXAS AT ARLINGTON</v>
          </cell>
          <cell r="V405">
            <v>4288</v>
          </cell>
        </row>
        <row r="406">
          <cell r="U406" t="str">
            <v>U. OF TEXAS AT AUSTIN</v>
          </cell>
          <cell r="V406">
            <v>3201</v>
          </cell>
        </row>
        <row r="407">
          <cell r="U407" t="str">
            <v>U. OF TEXAS AT DALLAS</v>
          </cell>
          <cell r="V407">
            <v>1568</v>
          </cell>
        </row>
        <row r="408">
          <cell r="U408" t="str">
            <v>U. OF TEXAS AT EL PASO</v>
          </cell>
          <cell r="V408">
            <v>2561</v>
          </cell>
        </row>
        <row r="409">
          <cell r="U409" t="str">
            <v>U. OF TEXAS AT SAN ANTONIO</v>
          </cell>
          <cell r="V409">
            <v>2837</v>
          </cell>
        </row>
        <row r="410">
          <cell r="U410" t="str">
            <v>U. OF TEXAS AT TYLER</v>
          </cell>
          <cell r="V410">
            <v>830</v>
          </cell>
        </row>
        <row r="411">
          <cell r="U411" t="str">
            <v>U. OF TEXAS-PERMIAN BASIN</v>
          </cell>
          <cell r="V411">
            <v>499</v>
          </cell>
        </row>
        <row r="412">
          <cell r="U412" t="str">
            <v>U. OF TEXAS-RIO GRANDE VALLEY</v>
          </cell>
          <cell r="V412">
            <v>3223</v>
          </cell>
        </row>
        <row r="413">
          <cell r="U413" t="str">
            <v>UNIV OF MARY HARDIN-BAYLOR</v>
          </cell>
          <cell r="V413">
            <v>379</v>
          </cell>
        </row>
        <row r="414">
          <cell r="U414" t="str">
            <v>UNIV OF THE INCARNATE WORD</v>
          </cell>
          <cell r="V414">
            <v>847</v>
          </cell>
        </row>
        <row r="415">
          <cell r="U415" t="str">
            <v>UNIV. OF NORTH TEXAS AT DALLAS</v>
          </cell>
          <cell r="V415">
            <v>330</v>
          </cell>
        </row>
        <row r="416">
          <cell r="U416" t="str">
            <v>UNIVERSITY OF DALLAS</v>
          </cell>
          <cell r="V416">
            <v>84</v>
          </cell>
        </row>
        <row r="417">
          <cell r="U417" t="str">
            <v>UNIVERSITY OF HOUSTON</v>
          </cell>
          <cell r="V417">
            <v>3667</v>
          </cell>
        </row>
        <row r="418">
          <cell r="U418" t="str">
            <v>UNIVERSITY OF NORTH TEXAS</v>
          </cell>
          <cell r="V418">
            <v>3571</v>
          </cell>
        </row>
        <row r="419">
          <cell r="U419" t="str">
            <v>UNIVERSITY OF ST THOMAS</v>
          </cell>
          <cell r="V419">
            <v>149</v>
          </cell>
        </row>
        <row r="420">
          <cell r="U420" t="str">
            <v>UT HEALTH SCI CENTER-HOUSTON</v>
          </cell>
          <cell r="V420">
            <v>215</v>
          </cell>
        </row>
        <row r="421">
          <cell r="U421" t="str">
            <v>UT HEALTH SCIENCE CTR/SA</v>
          </cell>
          <cell r="V421">
            <v>275</v>
          </cell>
        </row>
        <row r="422">
          <cell r="U422" t="str">
            <v>UT M.D. ANDERSON CANCER CENTER</v>
          </cell>
          <cell r="V422">
            <v>75</v>
          </cell>
        </row>
        <row r="423">
          <cell r="U423" t="str">
            <v>UT MEDICAL BRANCH GALVESTON</v>
          </cell>
          <cell r="V423">
            <v>183</v>
          </cell>
        </row>
        <row r="424">
          <cell r="U424" t="str">
            <v>VERNON COLLEGE</v>
          </cell>
          <cell r="V424">
            <v>353</v>
          </cell>
        </row>
        <row r="425">
          <cell r="U425" t="str">
            <v>VICTORIA COLLEGE</v>
          </cell>
          <cell r="V425">
            <v>331</v>
          </cell>
        </row>
        <row r="426">
          <cell r="U426" t="str">
            <v>WAYLAND BAPTIST UNIVERSITY</v>
          </cell>
          <cell r="V426">
            <v>409</v>
          </cell>
        </row>
        <row r="427">
          <cell r="U427" t="str">
            <v>WEATHERFORD COLLEGE</v>
          </cell>
          <cell r="V427">
            <v>496</v>
          </cell>
        </row>
        <row r="428">
          <cell r="U428" t="str">
            <v>WEST TEXAS A&amp;M UNIVERSITY</v>
          </cell>
          <cell r="V428">
            <v>854</v>
          </cell>
        </row>
        <row r="429">
          <cell r="U429" t="str">
            <v>WESTERN TEXAS COLLEGE</v>
          </cell>
          <cell r="V429">
            <v>122</v>
          </cell>
        </row>
        <row r="430">
          <cell r="U430" t="str">
            <v>WHARTON COUNTY JUNIOR COLLEGE</v>
          </cell>
          <cell r="V430">
            <v>455</v>
          </cell>
        </row>
        <row r="431">
          <cell r="U431" t="str">
            <v>WILEY COLLEGE</v>
          </cell>
          <cell r="V431">
            <v>217</v>
          </cell>
        </row>
      </sheetData>
      <sheetData sheetId="7"/>
      <sheetData sheetId="8"/>
      <sheetData sheetId="9"/>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Map"/>
      <sheetName val="Occ. Growth"/>
      <sheetName val="Pop. Proj."/>
      <sheetName val="Attainment"/>
      <sheetName val="Completion by Region of Fice FY"/>
      <sheetName val="Completion Pell By Level Region"/>
      <sheetName val="Comp by Inst Reg-counts"/>
      <sheetName val="Comp by Inst Reg-percent"/>
      <sheetName val="6-Year Grad Rates"/>
      <sheetName val="HS to Coll - College Readiness"/>
      <sheetName val="Reg College summary"/>
      <sheetName val="HS to Coll."/>
      <sheetName val="Enrollment-Region of Residence"/>
      <sheetName val="Enrollment at Inst in Region"/>
      <sheetName val="Enrollment In&amp;Out"/>
    </sheetNames>
    <sheetDataSet>
      <sheetData sheetId="0"/>
      <sheetData sheetId="1"/>
      <sheetData sheetId="2"/>
      <sheetData sheetId="3"/>
      <sheetData sheetId="4"/>
      <sheetData sheetId="5">
        <row r="2">
          <cell r="C2" t="str">
            <v>AMARILLO COLLEGE</v>
          </cell>
          <cell r="H2">
            <v>92</v>
          </cell>
        </row>
        <row r="3">
          <cell r="C3" t="str">
            <v>CLARENDON COLLEGE</v>
          </cell>
          <cell r="H3">
            <v>15</v>
          </cell>
        </row>
        <row r="4">
          <cell r="C4" t="str">
            <v>FRANK PHILLIPS COLLEGE</v>
          </cell>
          <cell r="H4">
            <v>9</v>
          </cell>
        </row>
        <row r="5">
          <cell r="C5" t="str">
            <v>LUBBOCK CHRISTIAN UNIVERSITY</v>
          </cell>
          <cell r="H5">
            <v>30</v>
          </cell>
        </row>
        <row r="6">
          <cell r="C6" t="str">
            <v>SOUTH PLAINS COLLEGE</v>
          </cell>
          <cell r="H6">
            <v>83</v>
          </cell>
        </row>
        <row r="7">
          <cell r="C7" t="str">
            <v>TEXAS TECH UNIV HLTH SCI CTR</v>
          </cell>
          <cell r="H7">
            <v>167</v>
          </cell>
        </row>
        <row r="8">
          <cell r="C8" t="str">
            <v>TEXAS TECH UNIVERSITY</v>
          </cell>
          <cell r="H8">
            <v>451</v>
          </cell>
        </row>
        <row r="9">
          <cell r="C9" t="str">
            <v>WAYLAND BAPTIST UNIVERSITY</v>
          </cell>
          <cell r="H9">
            <v>203</v>
          </cell>
        </row>
        <row r="10">
          <cell r="C10" t="str">
            <v>WEST TEXAS A&amp;M UNIVERSITY</v>
          </cell>
          <cell r="H10">
            <v>112</v>
          </cell>
        </row>
        <row r="11">
          <cell r="C11" t="str">
            <v>ABILENE CHRISTIAN UNIVERSITY</v>
          </cell>
          <cell r="H11">
            <v>108</v>
          </cell>
        </row>
        <row r="12">
          <cell r="C12" t="str">
            <v>CISCO COLLEGE</v>
          </cell>
          <cell r="H12">
            <v>54</v>
          </cell>
        </row>
        <row r="13">
          <cell r="C13" t="str">
            <v>HARDIN-SIMMONS UNIVERSITY</v>
          </cell>
          <cell r="H13">
            <v>19</v>
          </cell>
        </row>
        <row r="14">
          <cell r="C14" t="str">
            <v>HOWARD PAYNE UNIVERSITY</v>
          </cell>
          <cell r="H14">
            <v>9</v>
          </cell>
        </row>
        <row r="15">
          <cell r="C15" t="str">
            <v>MCMURRY UNIVERSITY</v>
          </cell>
          <cell r="H15">
            <v>30</v>
          </cell>
        </row>
        <row r="16">
          <cell r="C16" t="str">
            <v>MIDWESTERN STATE UNIVERSITY</v>
          </cell>
          <cell r="H16">
            <v>179</v>
          </cell>
        </row>
        <row r="17">
          <cell r="C17" t="str">
            <v>RANGER COLLEGE</v>
          </cell>
          <cell r="H17">
            <v>11</v>
          </cell>
        </row>
        <row r="18">
          <cell r="C18" t="str">
            <v>TEXAS STATE T. C. WEST TEXAS</v>
          </cell>
          <cell r="H18">
            <v>22</v>
          </cell>
        </row>
        <row r="19">
          <cell r="C19" t="str">
            <v>VERNON COLLEGE</v>
          </cell>
          <cell r="H19">
            <v>64</v>
          </cell>
        </row>
        <row r="20">
          <cell r="C20" t="str">
            <v>WESTERN TEXAS COLLEGE</v>
          </cell>
          <cell r="H20">
            <v>44</v>
          </cell>
        </row>
        <row r="21">
          <cell r="C21" t="str">
            <v>AUSTIN COLLEGE</v>
          </cell>
          <cell r="H21">
            <v>19</v>
          </cell>
        </row>
        <row r="22">
          <cell r="C22" t="str">
            <v>COLLIN CO COMM COLL DISTRICT</v>
          </cell>
          <cell r="H22">
            <v>397</v>
          </cell>
        </row>
        <row r="23">
          <cell r="C23" t="str">
            <v>DALLAS BAPTIST UNIVERSITY</v>
          </cell>
          <cell r="H23">
            <v>226</v>
          </cell>
        </row>
        <row r="24">
          <cell r="C24" t="str">
            <v>DCCCD BROOKHAVEN COLLEGE</v>
          </cell>
          <cell r="H24">
            <v>190</v>
          </cell>
        </row>
        <row r="25">
          <cell r="C25" t="str">
            <v>DCCCD CEDAR VALLEY COLLEGE</v>
          </cell>
          <cell r="H25">
            <v>624</v>
          </cell>
        </row>
        <row r="26">
          <cell r="C26" t="str">
            <v>DCCCD EASTFIELD COLLEGE</v>
          </cell>
          <cell r="H26">
            <v>317</v>
          </cell>
        </row>
        <row r="27">
          <cell r="C27" t="str">
            <v>DCCCD EL CENTRO COLLEGE</v>
          </cell>
          <cell r="H27">
            <v>398</v>
          </cell>
        </row>
        <row r="28">
          <cell r="C28" t="str">
            <v>DCCCD MOUNTAIN VIEW COLLEGE</v>
          </cell>
          <cell r="H28">
            <v>256</v>
          </cell>
        </row>
        <row r="29">
          <cell r="C29" t="str">
            <v>DCCCD NORTH LAKE COLLEGE</v>
          </cell>
          <cell r="H29">
            <v>262</v>
          </cell>
        </row>
        <row r="30">
          <cell r="C30" t="str">
            <v>DCCCD RICHLAND COLLEGE</v>
          </cell>
          <cell r="H30">
            <v>422</v>
          </cell>
        </row>
        <row r="31">
          <cell r="C31" t="str">
            <v>GRAYSON COLLEGE</v>
          </cell>
          <cell r="H31">
            <v>88</v>
          </cell>
        </row>
        <row r="32">
          <cell r="C32" t="str">
            <v>NAVARRO COLLEGE</v>
          </cell>
          <cell r="H32">
            <v>182</v>
          </cell>
        </row>
        <row r="33">
          <cell r="C33" t="str">
            <v>NORTH CENTRAL TEXAS COLLEGE</v>
          </cell>
          <cell r="H33">
            <v>84</v>
          </cell>
        </row>
        <row r="34">
          <cell r="C34" t="str">
            <v>PARKER UNIVERSITY</v>
          </cell>
          <cell r="H34">
            <v>37</v>
          </cell>
        </row>
        <row r="35">
          <cell r="C35" t="str">
            <v>PAUL QUINN COLLEGE</v>
          </cell>
          <cell r="H35">
            <v>25</v>
          </cell>
        </row>
        <row r="36">
          <cell r="C36" t="str">
            <v>SOUTHERN METHODIST UNIVERSITY</v>
          </cell>
          <cell r="H36">
            <v>184</v>
          </cell>
        </row>
        <row r="37">
          <cell r="C37" t="str">
            <v>SOUTHWESTERN ADVENTIST UNIV</v>
          </cell>
          <cell r="H37">
            <v>20</v>
          </cell>
        </row>
        <row r="38">
          <cell r="C38" t="str">
            <v>SOUTHWESTERN ASSEM OF GOD UNIV</v>
          </cell>
          <cell r="H38">
            <v>62</v>
          </cell>
        </row>
        <row r="39">
          <cell r="C39" t="str">
            <v>SOUTHWESTERN CHRISTIAN COLLEGE</v>
          </cell>
          <cell r="H39">
            <v>18</v>
          </cell>
        </row>
        <row r="40">
          <cell r="C40" t="str">
            <v>TARLETON STATE UNIVERSITY</v>
          </cell>
          <cell r="H40">
            <v>215</v>
          </cell>
        </row>
        <row r="41">
          <cell r="C41" t="str">
            <v>TARRANT CO CONNECT CAMPUS</v>
          </cell>
          <cell r="H41">
            <v>20</v>
          </cell>
        </row>
        <row r="42">
          <cell r="C42" t="str">
            <v>TARRANT CO NORTHEAST CAMPUS</v>
          </cell>
          <cell r="H42">
            <v>269</v>
          </cell>
        </row>
        <row r="43">
          <cell r="C43" t="str">
            <v>TARRANT CO NORTHWEST CAMPUS</v>
          </cell>
          <cell r="H43">
            <v>163</v>
          </cell>
        </row>
        <row r="44">
          <cell r="C44" t="str">
            <v>TARRANT CO SOUTH CAMPUS</v>
          </cell>
          <cell r="H44">
            <v>309</v>
          </cell>
        </row>
        <row r="45">
          <cell r="C45" t="str">
            <v>TARRANT CO SOUTHEAST CAMPUS</v>
          </cell>
          <cell r="H45">
            <v>440</v>
          </cell>
        </row>
        <row r="46">
          <cell r="C46" t="str">
            <v>TARRANT CO TRINITY RIVR CAMPUS</v>
          </cell>
          <cell r="H46">
            <v>191</v>
          </cell>
        </row>
        <row r="47">
          <cell r="C47" t="str">
            <v>TEXAS A&amp;M UNIVERSITY-COMMERCE</v>
          </cell>
          <cell r="H47">
            <v>564</v>
          </cell>
        </row>
        <row r="48">
          <cell r="C48" t="str">
            <v>TEXAS CHRISTIAN UNIVERSITY</v>
          </cell>
          <cell r="H48">
            <v>115</v>
          </cell>
        </row>
        <row r="49">
          <cell r="C49" t="str">
            <v>TEXAS STATE T. C. NORTH TEXAS</v>
          </cell>
          <cell r="H49">
            <v>4</v>
          </cell>
        </row>
        <row r="50">
          <cell r="C50" t="str">
            <v>TEXAS WESLEYAN UNIVERSITY</v>
          </cell>
          <cell r="H50">
            <v>67</v>
          </cell>
        </row>
        <row r="51">
          <cell r="C51" t="str">
            <v>TEXAS WOMAN'S UNIVERSITY</v>
          </cell>
          <cell r="H51">
            <v>683</v>
          </cell>
        </row>
        <row r="52">
          <cell r="C52" t="str">
            <v>THE UT SOUTHWESTRN MED CTR</v>
          </cell>
          <cell r="H52">
            <v>7</v>
          </cell>
        </row>
        <row r="53">
          <cell r="C53" t="str">
            <v>U. OF TEXAS AT ARLINGTON</v>
          </cell>
          <cell r="H53">
            <v>1762</v>
          </cell>
        </row>
        <row r="54">
          <cell r="C54" t="str">
            <v>U. OF TEXAS AT DALLAS</v>
          </cell>
          <cell r="H54">
            <v>337</v>
          </cell>
        </row>
        <row r="55">
          <cell r="C55" t="str">
            <v>UNIV. OF NORTH TEXAS AT DALLAS</v>
          </cell>
          <cell r="H55">
            <v>240</v>
          </cell>
        </row>
        <row r="56">
          <cell r="C56" t="str">
            <v>UNIVERSITY OF DALLAS</v>
          </cell>
          <cell r="H56">
            <v>52</v>
          </cell>
        </row>
        <row r="57">
          <cell r="C57" t="str">
            <v>UNIVERSITY OF NORTH TEXAS</v>
          </cell>
          <cell r="H57">
            <v>1030</v>
          </cell>
        </row>
        <row r="58">
          <cell r="C58" t="str">
            <v>UNT HEALTH SCIENCE CENTER</v>
          </cell>
          <cell r="H58">
            <v>39</v>
          </cell>
        </row>
        <row r="59">
          <cell r="C59" t="str">
            <v>WEATHERFORD COLLEGE</v>
          </cell>
          <cell r="H59">
            <v>35</v>
          </cell>
        </row>
        <row r="60">
          <cell r="C60" t="str">
            <v>EAST TEXAS BAPTIST UNIVERSITY</v>
          </cell>
          <cell r="H60">
            <v>42</v>
          </cell>
        </row>
        <row r="61">
          <cell r="C61" t="str">
            <v>JACKSONVILLE COLLEGE</v>
          </cell>
          <cell r="H61">
            <v>12</v>
          </cell>
        </row>
        <row r="62">
          <cell r="C62" t="str">
            <v>JARVIS CHRISTIAN COLLEGE</v>
          </cell>
          <cell r="H62">
            <v>59</v>
          </cell>
        </row>
        <row r="63">
          <cell r="C63" t="str">
            <v>KILGORE COLLEGE</v>
          </cell>
          <cell r="H63">
            <v>212</v>
          </cell>
        </row>
        <row r="64">
          <cell r="C64" t="str">
            <v>LETOURNEAU UNIVERSITY</v>
          </cell>
          <cell r="H64">
            <v>100</v>
          </cell>
        </row>
        <row r="65">
          <cell r="C65" t="str">
            <v>NORTHEAST TEXAS COMM COLLEGE</v>
          </cell>
          <cell r="H65">
            <v>82</v>
          </cell>
        </row>
        <row r="66">
          <cell r="C66" t="str">
            <v>PANOLA COLLEGE</v>
          </cell>
          <cell r="H66">
            <v>150</v>
          </cell>
        </row>
        <row r="67">
          <cell r="C67" t="str">
            <v>PARIS JUNIOR COLLEGE</v>
          </cell>
          <cell r="H67">
            <v>95</v>
          </cell>
        </row>
        <row r="68">
          <cell r="C68" t="str">
            <v>TEXARKANA COLLEGE</v>
          </cell>
          <cell r="H68">
            <v>291</v>
          </cell>
        </row>
        <row r="69">
          <cell r="C69" t="str">
            <v>TEXAS A&amp;M UNIVERSITY-TEXARKANA</v>
          </cell>
          <cell r="H69">
            <v>85</v>
          </cell>
        </row>
        <row r="70">
          <cell r="C70" t="str">
            <v>TEXAS COLLEGE</v>
          </cell>
          <cell r="H70">
            <v>99</v>
          </cell>
        </row>
        <row r="71">
          <cell r="C71" t="str">
            <v>TEXAS STATE T. C. MARSHALL</v>
          </cell>
          <cell r="H71">
            <v>39</v>
          </cell>
        </row>
        <row r="72">
          <cell r="C72" t="str">
            <v>TRINITY VALLEY COMM COLLEGE</v>
          </cell>
          <cell r="H72">
            <v>365</v>
          </cell>
        </row>
        <row r="73">
          <cell r="C73" t="str">
            <v>TYLER JUNIOR COLLEGE</v>
          </cell>
          <cell r="H73">
            <v>349</v>
          </cell>
        </row>
        <row r="74">
          <cell r="C74" t="str">
            <v>U. OF TEXAS AT TYLER</v>
          </cell>
          <cell r="H74">
            <v>298</v>
          </cell>
        </row>
        <row r="75">
          <cell r="C75" t="str">
            <v>UT HEALTH SCI CTR AT TYLER</v>
          </cell>
          <cell r="H75">
            <v>1</v>
          </cell>
        </row>
        <row r="76">
          <cell r="C76" t="str">
            <v>WILEY COLLEGE</v>
          </cell>
          <cell r="H76">
            <v>224</v>
          </cell>
        </row>
        <row r="77">
          <cell r="C77" t="str">
            <v>ANGELINA COLLEGE</v>
          </cell>
          <cell r="H77">
            <v>141</v>
          </cell>
        </row>
        <row r="78">
          <cell r="C78" t="str">
            <v>LAMAR INSTITUTE OF TECHNOLOGY</v>
          </cell>
          <cell r="H78">
            <v>130</v>
          </cell>
        </row>
        <row r="79">
          <cell r="C79" t="str">
            <v>LAMAR STATE COLL-ORANGE</v>
          </cell>
          <cell r="H79">
            <v>122</v>
          </cell>
        </row>
        <row r="80">
          <cell r="C80" t="str">
            <v>LAMAR STATE COLL-PORT ARTHUR</v>
          </cell>
          <cell r="H80">
            <v>123</v>
          </cell>
        </row>
        <row r="81">
          <cell r="C81" t="str">
            <v>LAMAR UNIVERSITY</v>
          </cell>
          <cell r="H81">
            <v>706</v>
          </cell>
        </row>
        <row r="82">
          <cell r="C82" t="str">
            <v>STEPHEN F. AUSTIN STATE UNIV</v>
          </cell>
          <cell r="H82">
            <v>543</v>
          </cell>
        </row>
      </sheetData>
      <sheetData sheetId="6">
        <row r="269">
          <cell r="U269" t="str">
            <v>ABILENE CHRISTIAN UNIVERSITY</v>
          </cell>
          <cell r="V269">
            <v>257</v>
          </cell>
        </row>
        <row r="270">
          <cell r="U270" t="str">
            <v>ALAMO CCD NE LAKEVIEW COLLEGE</v>
          </cell>
          <cell r="V270">
            <v>30</v>
          </cell>
        </row>
        <row r="271">
          <cell r="U271" t="str">
            <v>ALAMO CCD NW VISTA COLLEGE</v>
          </cell>
          <cell r="V271">
            <v>1596</v>
          </cell>
        </row>
        <row r="272">
          <cell r="U272" t="str">
            <v>ALAMO CCD PALO ALTO COLLEGE</v>
          </cell>
          <cell r="V272">
            <v>897</v>
          </cell>
        </row>
        <row r="273">
          <cell r="U273" t="str">
            <v>ALAMO CCD SAN ANTONIO COLLEGE</v>
          </cell>
          <cell r="V273">
            <v>3130</v>
          </cell>
        </row>
        <row r="274">
          <cell r="U274" t="str">
            <v>ALAMO CCD ST. PHILIPS COLLEGE</v>
          </cell>
          <cell r="V274">
            <v>973</v>
          </cell>
        </row>
        <row r="275">
          <cell r="U275" t="str">
            <v>ALVIN COMMUNITY COLLEGE</v>
          </cell>
          <cell r="V275">
            <v>373</v>
          </cell>
        </row>
        <row r="276">
          <cell r="U276" t="str">
            <v>AMARILLO COLLEGE</v>
          </cell>
          <cell r="V276">
            <v>1187</v>
          </cell>
        </row>
        <row r="277">
          <cell r="U277" t="str">
            <v>ANGELINA COLLEGE</v>
          </cell>
          <cell r="V277">
            <v>495</v>
          </cell>
        </row>
        <row r="278">
          <cell r="U278" t="str">
            <v>ANGELO STATE UNIVERSITY</v>
          </cell>
          <cell r="V278">
            <v>566</v>
          </cell>
        </row>
        <row r="279">
          <cell r="U279" t="str">
            <v>AUSTIN COLLEGE</v>
          </cell>
          <cell r="V279">
            <v>112</v>
          </cell>
        </row>
        <row r="280">
          <cell r="U280" t="str">
            <v>AUSTIN COMMUNITY COLLEGE</v>
          </cell>
          <cell r="V280">
            <v>2106</v>
          </cell>
        </row>
        <row r="281">
          <cell r="U281" t="str">
            <v>BAYLOR UNIVERSITY</v>
          </cell>
          <cell r="V281">
            <v>811</v>
          </cell>
        </row>
        <row r="282">
          <cell r="U282" t="str">
            <v>BLINN COLLEGE DISTRICT</v>
          </cell>
          <cell r="V282">
            <v>931</v>
          </cell>
        </row>
        <row r="283">
          <cell r="U283" t="str">
            <v>BRAZOSPORT COLLEGE</v>
          </cell>
          <cell r="V283">
            <v>339</v>
          </cell>
        </row>
        <row r="284">
          <cell r="U284" t="str">
            <v>CENTRAL TEXAS COLLEGE</v>
          </cell>
          <cell r="V284">
            <v>1136</v>
          </cell>
        </row>
        <row r="285">
          <cell r="U285" t="str">
            <v>CISCO COLLEGE</v>
          </cell>
          <cell r="V285">
            <v>349</v>
          </cell>
        </row>
        <row r="286">
          <cell r="U286" t="str">
            <v>CLARENDON COLLEGE</v>
          </cell>
          <cell r="V286">
            <v>145</v>
          </cell>
        </row>
        <row r="287">
          <cell r="U287" t="str">
            <v>COASTAL BEND COLLEGE</v>
          </cell>
          <cell r="V287">
            <v>391</v>
          </cell>
        </row>
        <row r="288">
          <cell r="U288" t="str">
            <v>COLLEGE OF THE MAINLAND COMMUN</v>
          </cell>
          <cell r="V288">
            <v>336</v>
          </cell>
        </row>
        <row r="289">
          <cell r="U289" t="str">
            <v>COLLIN CO COMM COLL DISTRICT</v>
          </cell>
          <cell r="V289">
            <v>1267</v>
          </cell>
        </row>
        <row r="290">
          <cell r="U290" t="str">
            <v>CONCORDIA UNIVERSITY TEXAS</v>
          </cell>
          <cell r="V290">
            <v>154</v>
          </cell>
        </row>
        <row r="291">
          <cell r="U291" t="str">
            <v>DALLAS BAPTIST UNIVERSITY</v>
          </cell>
          <cell r="V291">
            <v>291</v>
          </cell>
        </row>
        <row r="292">
          <cell r="U292" t="str">
            <v>DCCCD BROOKHAVEN COLLEGE</v>
          </cell>
          <cell r="V292">
            <v>605</v>
          </cell>
        </row>
        <row r="293">
          <cell r="U293" t="str">
            <v>DCCCD CEDAR VALLEY COLLEGE</v>
          </cell>
          <cell r="V293">
            <v>604</v>
          </cell>
        </row>
        <row r="294">
          <cell r="U294" t="str">
            <v>DCCCD EASTFIELD COLLEGE</v>
          </cell>
          <cell r="V294">
            <v>759</v>
          </cell>
        </row>
        <row r="295">
          <cell r="U295" t="str">
            <v>DCCCD EL CENTRO COLLEGE</v>
          </cell>
          <cell r="V295">
            <v>829</v>
          </cell>
        </row>
        <row r="296">
          <cell r="U296" t="str">
            <v>DCCCD MOUNTAIN VIEW COLLEGE</v>
          </cell>
          <cell r="V296">
            <v>620</v>
          </cell>
        </row>
        <row r="297">
          <cell r="U297" t="str">
            <v>DCCCD NORTH LAKE COLLEGE</v>
          </cell>
          <cell r="V297">
            <v>603</v>
          </cell>
        </row>
        <row r="298">
          <cell r="U298" t="str">
            <v>DCCCD RICHLAND COLLEGE</v>
          </cell>
          <cell r="V298">
            <v>1069</v>
          </cell>
        </row>
        <row r="299">
          <cell r="U299" t="str">
            <v>DEL MAR COLLEGE</v>
          </cell>
          <cell r="V299">
            <v>913</v>
          </cell>
        </row>
        <row r="300">
          <cell r="U300" t="str">
            <v>EAST TEXAS BAPTIST UNIVERSITY</v>
          </cell>
          <cell r="V300">
            <v>133</v>
          </cell>
        </row>
        <row r="301">
          <cell r="U301" t="str">
            <v>EL PASO COMMUNITY COLLEGE DIST</v>
          </cell>
          <cell r="V301">
            <v>2785</v>
          </cell>
        </row>
        <row r="302">
          <cell r="U302" t="str">
            <v>FRANK PHILLIPS COLLEGE</v>
          </cell>
          <cell r="V302">
            <v>102</v>
          </cell>
        </row>
        <row r="303">
          <cell r="U303" t="str">
            <v>GALVESTON COLLEGE</v>
          </cell>
          <cell r="V303">
            <v>288</v>
          </cell>
        </row>
        <row r="304">
          <cell r="U304" t="str">
            <v>GRAYSON COLLEGE</v>
          </cell>
          <cell r="V304">
            <v>528</v>
          </cell>
        </row>
        <row r="305">
          <cell r="U305" t="str">
            <v>HARDIN-SIMMONS UNIVERSITY</v>
          </cell>
          <cell r="V305">
            <v>136</v>
          </cell>
        </row>
        <row r="306">
          <cell r="U306" t="str">
            <v>HILL COLLEGE</v>
          </cell>
          <cell r="V306">
            <v>292</v>
          </cell>
        </row>
        <row r="307">
          <cell r="U307" t="str">
            <v>HOUSTON BAPTIST UNIVERSITY</v>
          </cell>
          <cell r="V307">
            <v>217</v>
          </cell>
        </row>
        <row r="308">
          <cell r="U308" t="str">
            <v>HOUSTON COMMUNITY COLLEGE</v>
          </cell>
          <cell r="V308">
            <v>4020</v>
          </cell>
        </row>
        <row r="309">
          <cell r="U309" t="str">
            <v>HOWARD COLLEGE</v>
          </cell>
          <cell r="V309">
            <v>321</v>
          </cell>
        </row>
        <row r="310">
          <cell r="U310" t="str">
            <v>HOWARD PAYNE UNIVERSITY</v>
          </cell>
          <cell r="V310">
            <v>108</v>
          </cell>
        </row>
        <row r="311">
          <cell r="U311" t="str">
            <v>HUSTON-TILLOTSON UNIVERSITY</v>
          </cell>
          <cell r="V311">
            <v>142</v>
          </cell>
        </row>
        <row r="312">
          <cell r="U312" t="str">
            <v>JACKSONVILLE COLLEGE</v>
          </cell>
          <cell r="V312">
            <v>29</v>
          </cell>
        </row>
        <row r="313">
          <cell r="U313" t="str">
            <v>KILGORE COLLEGE</v>
          </cell>
          <cell r="V313">
            <v>624</v>
          </cell>
        </row>
        <row r="314">
          <cell r="U314" t="str">
            <v>LAMAR INSTITUTE OF TECHNOLOGY</v>
          </cell>
          <cell r="V314">
            <v>313</v>
          </cell>
        </row>
        <row r="315">
          <cell r="U315" t="str">
            <v>LAMAR STATE COLL-ORANGE</v>
          </cell>
          <cell r="V315">
            <v>328</v>
          </cell>
        </row>
        <row r="316">
          <cell r="U316" t="str">
            <v>LAMAR STATE COLL-PORT ARTHUR</v>
          </cell>
          <cell r="V316">
            <v>229</v>
          </cell>
        </row>
        <row r="317">
          <cell r="U317" t="str">
            <v>LAMAR UNIVERSITY</v>
          </cell>
          <cell r="V317">
            <v>940</v>
          </cell>
        </row>
        <row r="318">
          <cell r="U318" t="str">
            <v>LAREDO COLLEGE</v>
          </cell>
          <cell r="V318">
            <v>1094</v>
          </cell>
        </row>
        <row r="319">
          <cell r="U319" t="str">
            <v>LEE COLLEGE</v>
          </cell>
          <cell r="V319">
            <v>829</v>
          </cell>
        </row>
        <row r="320">
          <cell r="U320" t="str">
            <v>LETOURNEAU UNIVERSITY</v>
          </cell>
          <cell r="V320">
            <v>258</v>
          </cell>
        </row>
        <row r="321">
          <cell r="U321" t="str">
            <v>LONE STAR COLLEGE - CY-FAIR</v>
          </cell>
          <cell r="V321">
            <v>1163</v>
          </cell>
        </row>
        <row r="322">
          <cell r="U322" t="str">
            <v>LONE STAR COLLEGE - KINGWOOD</v>
          </cell>
          <cell r="V322">
            <v>659</v>
          </cell>
        </row>
        <row r="323">
          <cell r="U323" t="str">
            <v>LONE STAR COLLEGE - MONTGOMERY</v>
          </cell>
          <cell r="V323">
            <v>699</v>
          </cell>
        </row>
        <row r="324">
          <cell r="U324" t="str">
            <v>LONE STAR COLLEGE - N. HARRIS</v>
          </cell>
          <cell r="V324">
            <v>1235</v>
          </cell>
        </row>
        <row r="325">
          <cell r="U325" t="str">
            <v>LONE STAR COLLEGE - TOMBALL</v>
          </cell>
          <cell r="V325">
            <v>305</v>
          </cell>
        </row>
        <row r="326">
          <cell r="U326" t="str">
            <v>LONE STAR COLLEGE - UNIV PARK</v>
          </cell>
          <cell r="V326">
            <v>374</v>
          </cell>
        </row>
        <row r="327">
          <cell r="U327" t="str">
            <v>LUBBOCK CHRISTIAN UNIVERSITY</v>
          </cell>
          <cell r="V327">
            <v>169</v>
          </cell>
        </row>
        <row r="328">
          <cell r="U328" t="str">
            <v>MCLENNAN COMMUNITY COLLEGE</v>
          </cell>
          <cell r="V328">
            <v>1024</v>
          </cell>
        </row>
        <row r="329">
          <cell r="U329" t="str">
            <v>MCMURRY UNIVERSITY</v>
          </cell>
          <cell r="V329">
            <v>108</v>
          </cell>
        </row>
        <row r="330">
          <cell r="U330" t="str">
            <v>MIDLAND COLLEGE</v>
          </cell>
          <cell r="V330">
            <v>398</v>
          </cell>
        </row>
        <row r="331">
          <cell r="U331" t="str">
            <v>MIDWESTERN STATE UNIVERSITY</v>
          </cell>
          <cell r="V331">
            <v>586</v>
          </cell>
        </row>
        <row r="332">
          <cell r="U332" t="str">
            <v>NAVARRO COLLEGE</v>
          </cell>
          <cell r="V332">
            <v>764</v>
          </cell>
        </row>
        <row r="333">
          <cell r="U333" t="str">
            <v>NORTH CENTRAL TEXAS COLLEGE</v>
          </cell>
          <cell r="V333">
            <v>521</v>
          </cell>
        </row>
        <row r="334">
          <cell r="U334" t="str">
            <v>NORTHEAST TEXAS COMM COLLEGE</v>
          </cell>
          <cell r="V334">
            <v>377</v>
          </cell>
        </row>
        <row r="335">
          <cell r="U335" t="str">
            <v>ODESSA COLLEGE</v>
          </cell>
          <cell r="V335">
            <v>519</v>
          </cell>
        </row>
        <row r="336">
          <cell r="U336" t="str">
            <v>OUR LADY OF THE LAKE UNIV/SA</v>
          </cell>
          <cell r="V336">
            <v>241</v>
          </cell>
        </row>
        <row r="337">
          <cell r="U337" t="str">
            <v>PANOLA COLLEGE</v>
          </cell>
          <cell r="V337">
            <v>389</v>
          </cell>
        </row>
        <row r="338">
          <cell r="U338" t="str">
            <v>PARIS JUNIOR COLLEGE</v>
          </cell>
          <cell r="V338">
            <v>511</v>
          </cell>
        </row>
        <row r="339">
          <cell r="U339" t="str">
            <v>PARKER UNIVERSITY</v>
          </cell>
          <cell r="V339">
            <v>83</v>
          </cell>
        </row>
        <row r="340">
          <cell r="U340" t="str">
            <v>PAUL QUINN COLLEGE</v>
          </cell>
          <cell r="V340">
            <v>23</v>
          </cell>
        </row>
        <row r="341">
          <cell r="U341" t="str">
            <v>PRAIRIE VIEW A&amp;M UNIVERSITY</v>
          </cell>
          <cell r="V341">
            <v>841</v>
          </cell>
        </row>
        <row r="342">
          <cell r="U342" t="str">
            <v>RANGER COLLEGE</v>
          </cell>
          <cell r="V342">
            <v>159</v>
          </cell>
        </row>
        <row r="343">
          <cell r="U343" t="str">
            <v>RICE UNIVERSITY</v>
          </cell>
          <cell r="V343">
            <v>190</v>
          </cell>
        </row>
        <row r="344">
          <cell r="U344" t="str">
            <v>SAM HOUSTON STATE UNIVERSITY</v>
          </cell>
          <cell r="V344">
            <v>1957</v>
          </cell>
        </row>
        <row r="345">
          <cell r="U345" t="str">
            <v>SAN JACINTO COLLEGE CEN CAMPUS</v>
          </cell>
          <cell r="V345">
            <v>1267</v>
          </cell>
        </row>
        <row r="346">
          <cell r="U346" t="str">
            <v>SAN JACINTO COLLEGE N CAMPUS</v>
          </cell>
          <cell r="V346">
            <v>693</v>
          </cell>
        </row>
        <row r="347">
          <cell r="U347" t="str">
            <v>SAN JACINTO COLLEGE S CAMPUS</v>
          </cell>
          <cell r="V347">
            <v>849</v>
          </cell>
        </row>
        <row r="348">
          <cell r="U348" t="str">
            <v>SCHREINER UNIVERSITY</v>
          </cell>
          <cell r="V348">
            <v>151</v>
          </cell>
        </row>
        <row r="349">
          <cell r="U349" t="str">
            <v>SOUTH PLAINS COLLEGE</v>
          </cell>
          <cell r="V349">
            <v>839</v>
          </cell>
        </row>
        <row r="350">
          <cell r="U350" t="str">
            <v>SOUTH TEXAS COLLEGE</v>
          </cell>
          <cell r="V350">
            <v>3353</v>
          </cell>
        </row>
        <row r="351">
          <cell r="U351" t="str">
            <v>SOUTHERN METHODIST UNIVERSITY</v>
          </cell>
          <cell r="V351">
            <v>312</v>
          </cell>
        </row>
        <row r="352">
          <cell r="U352" t="str">
            <v>SOUTHWEST COLLEGIATE INSTITUTE</v>
          </cell>
          <cell r="V352">
            <v>11</v>
          </cell>
        </row>
        <row r="353">
          <cell r="U353" t="str">
            <v>SOUTHWEST TEXAS JUNIOR COLLEGE</v>
          </cell>
          <cell r="V353">
            <v>734</v>
          </cell>
        </row>
        <row r="354">
          <cell r="U354" t="str">
            <v>SOUTHWESTERN ADVENTIST UNIV</v>
          </cell>
          <cell r="V354">
            <v>90</v>
          </cell>
        </row>
        <row r="355">
          <cell r="U355" t="str">
            <v>SOUTHWESTERN ASSEM OF GOD UNIV</v>
          </cell>
          <cell r="V355">
            <v>208</v>
          </cell>
        </row>
        <row r="356">
          <cell r="U356" t="str">
            <v>SOUTHWESTERN CHRISTIAN COLLEGE</v>
          </cell>
          <cell r="V356">
            <v>15</v>
          </cell>
        </row>
        <row r="357">
          <cell r="U357" t="str">
            <v>SOUTHWESTERN UNIVERSITY</v>
          </cell>
          <cell r="V357">
            <v>131</v>
          </cell>
        </row>
        <row r="358">
          <cell r="U358" t="str">
            <v>ST. EDWARD'S UNIVERSITY</v>
          </cell>
          <cell r="V358">
            <v>384</v>
          </cell>
        </row>
        <row r="359">
          <cell r="U359" t="str">
            <v>ST. MARY'S UNIVERSITY</v>
          </cell>
          <cell r="V359">
            <v>275</v>
          </cell>
        </row>
        <row r="360">
          <cell r="U360" t="str">
            <v>STEPHEN F. AUSTIN STATE UNIV</v>
          </cell>
          <cell r="V360">
            <v>1194</v>
          </cell>
        </row>
        <row r="361">
          <cell r="U361" t="str">
            <v>SUL ROSS RIO GRANDE COLLEGE</v>
          </cell>
          <cell r="V361">
            <v>157</v>
          </cell>
        </row>
        <row r="362">
          <cell r="U362" t="str">
            <v>SUL ROSS STATE UNIVERSITY</v>
          </cell>
          <cell r="V362">
            <v>136</v>
          </cell>
        </row>
        <row r="363">
          <cell r="U363" t="str">
            <v>TAMU SYSTEM HLTH SCI CTR</v>
          </cell>
          <cell r="V363">
            <v>71</v>
          </cell>
        </row>
        <row r="364">
          <cell r="U364" t="str">
            <v>TARLETON STATE UNIVERSITY</v>
          </cell>
          <cell r="V364">
            <v>1435</v>
          </cell>
        </row>
        <row r="365">
          <cell r="U365" t="str">
            <v>TARRANT CO CONNECT CAMPUS</v>
          </cell>
          <cell r="V365">
            <v>35</v>
          </cell>
        </row>
        <row r="366">
          <cell r="U366" t="str">
            <v>TARRANT CO NORTHEAST CAMPUS</v>
          </cell>
          <cell r="V366">
            <v>854</v>
          </cell>
        </row>
        <row r="367">
          <cell r="U367" t="str">
            <v>TARRANT CO NORTHWEST CAMPUS</v>
          </cell>
          <cell r="V367">
            <v>638</v>
          </cell>
        </row>
        <row r="368">
          <cell r="U368" t="str">
            <v>TARRANT CO SOUTH CAMPUS</v>
          </cell>
          <cell r="V368">
            <v>808</v>
          </cell>
        </row>
        <row r="369">
          <cell r="U369" t="str">
            <v>TARRANT CO SOUTHEAST CAMPUS</v>
          </cell>
          <cell r="V369">
            <v>846</v>
          </cell>
        </row>
        <row r="370">
          <cell r="U370" t="str">
            <v>TARRANT CO TRINITY RIVR CAMPUS</v>
          </cell>
          <cell r="V370">
            <v>712</v>
          </cell>
        </row>
        <row r="371">
          <cell r="U371" t="str">
            <v>TEMPLE COLLEGE</v>
          </cell>
          <cell r="V371">
            <v>363</v>
          </cell>
        </row>
        <row r="372">
          <cell r="U372" t="str">
            <v>TEXARKANA COLLEGE</v>
          </cell>
          <cell r="V372">
            <v>652</v>
          </cell>
        </row>
        <row r="373">
          <cell r="U373" t="str">
            <v>TEXAS A&amp;M INTERNATIONAL UNIV</v>
          </cell>
          <cell r="V373">
            <v>903</v>
          </cell>
        </row>
        <row r="374">
          <cell r="U374" t="str">
            <v>TEXAS A&amp;M UNIV AT GALVESTON</v>
          </cell>
          <cell r="V374">
            <v>162</v>
          </cell>
        </row>
        <row r="375">
          <cell r="U375" t="str">
            <v>TEXAS A&amp;M UNIV-CENTRAL TEXAS</v>
          </cell>
          <cell r="V375">
            <v>401</v>
          </cell>
        </row>
        <row r="376">
          <cell r="U376" t="str">
            <v>TEXAS A&amp;M UNIV-CORPUS CHRISTI</v>
          </cell>
          <cell r="V376">
            <v>979</v>
          </cell>
        </row>
        <row r="377">
          <cell r="U377" t="str">
            <v>TEXAS A&amp;M UNIVERSITY</v>
          </cell>
          <cell r="V377">
            <v>3296</v>
          </cell>
        </row>
        <row r="378">
          <cell r="U378" t="str">
            <v>TEXAS A&amp;M UNIVERSITY-COMMERCE</v>
          </cell>
          <cell r="V378">
            <v>1136</v>
          </cell>
        </row>
        <row r="379">
          <cell r="U379" t="str">
            <v>TEXAS A&amp;M UNIVERSITY-TEXARKANA</v>
          </cell>
          <cell r="V379">
            <v>247</v>
          </cell>
        </row>
        <row r="380">
          <cell r="U380" t="str">
            <v>TEXAS A&amp;M UNIV-KINGSVILLE</v>
          </cell>
          <cell r="V380">
            <v>668</v>
          </cell>
        </row>
        <row r="381">
          <cell r="U381" t="str">
            <v>TEXAS A&amp;M UNIV-SAN ANTONIO</v>
          </cell>
          <cell r="V381">
            <v>867</v>
          </cell>
        </row>
        <row r="382">
          <cell r="U382" t="str">
            <v>TEXAS CHRISTIAN UNIVERSITY</v>
          </cell>
          <cell r="V382">
            <v>412</v>
          </cell>
        </row>
        <row r="383">
          <cell r="U383" t="str">
            <v>TEXAS COLLEGE</v>
          </cell>
          <cell r="V383">
            <v>111</v>
          </cell>
        </row>
        <row r="384">
          <cell r="U384" t="str">
            <v>TEXAS LUTHERAN UNIVERSITY</v>
          </cell>
          <cell r="V384">
            <v>99</v>
          </cell>
        </row>
        <row r="385">
          <cell r="U385" t="str">
            <v>TEXAS SOUTHERN UNIVERSITY</v>
          </cell>
          <cell r="V385">
            <v>753</v>
          </cell>
        </row>
        <row r="386">
          <cell r="U386" t="str">
            <v>TEXAS SOUTHMOST COLLEGE</v>
          </cell>
          <cell r="V386">
            <v>495</v>
          </cell>
        </row>
        <row r="387">
          <cell r="U387" t="str">
            <v>TEXAS STATE T. C. FORT BEND</v>
          </cell>
          <cell r="V387">
            <v>46</v>
          </cell>
        </row>
        <row r="388">
          <cell r="U388" t="str">
            <v>TEXAS STATE T. C. HARLINGEN</v>
          </cell>
          <cell r="V388">
            <v>727</v>
          </cell>
        </row>
        <row r="389">
          <cell r="U389" t="str">
            <v>TEXAS STATE T. C. MARSHALL</v>
          </cell>
          <cell r="V389">
            <v>97</v>
          </cell>
        </row>
        <row r="390">
          <cell r="U390" t="str">
            <v>TEXAS STATE T. C. NORTH TEXAS</v>
          </cell>
          <cell r="V390">
            <v>25</v>
          </cell>
        </row>
        <row r="391">
          <cell r="U391" t="str">
            <v>TEXAS STATE T. C. WACO</v>
          </cell>
          <cell r="V391">
            <v>625</v>
          </cell>
        </row>
        <row r="392">
          <cell r="U392" t="str">
            <v>TEXAS STATE T. C. WEST TEXAS</v>
          </cell>
          <cell r="V392">
            <v>279</v>
          </cell>
        </row>
        <row r="393">
          <cell r="U393" t="str">
            <v>TEXAS STATE UNIVERSITY</v>
          </cell>
          <cell r="V393">
            <v>3487</v>
          </cell>
        </row>
        <row r="394">
          <cell r="U394" t="str">
            <v>TEXAS TECH UNIV HLTH SCI CTR</v>
          </cell>
          <cell r="V394">
            <v>619</v>
          </cell>
        </row>
        <row r="395">
          <cell r="U395" t="str">
            <v>TEXAS TECH UNIVERSITY</v>
          </cell>
          <cell r="V395">
            <v>2294</v>
          </cell>
        </row>
        <row r="396">
          <cell r="U396" t="str">
            <v>TEXAS WESLEYAN UNIVERSITY</v>
          </cell>
          <cell r="V396">
            <v>211</v>
          </cell>
        </row>
        <row r="397">
          <cell r="U397" t="str">
            <v>TEXAS WOMAN'S UNIVERSITY</v>
          </cell>
          <cell r="V397">
            <v>1376</v>
          </cell>
        </row>
        <row r="398">
          <cell r="U398" t="str">
            <v>TRINITY UNIVERSITY</v>
          </cell>
          <cell r="V398">
            <v>87</v>
          </cell>
        </row>
        <row r="399">
          <cell r="U399" t="str">
            <v>TRINITY VALLEY COMM COLLEGE</v>
          </cell>
          <cell r="V399">
            <v>745</v>
          </cell>
        </row>
        <row r="400">
          <cell r="U400" t="str">
            <v>TX TECH HSC-EL PASO</v>
          </cell>
          <cell r="V400">
            <v>90</v>
          </cell>
        </row>
        <row r="401">
          <cell r="U401" t="str">
            <v>TYLER JUNIOR COLLEGE</v>
          </cell>
          <cell r="V401">
            <v>987</v>
          </cell>
        </row>
        <row r="402">
          <cell r="U402" t="str">
            <v>U. OF HOUSTON-CLEAR LAKE</v>
          </cell>
          <cell r="V402">
            <v>834</v>
          </cell>
        </row>
        <row r="403">
          <cell r="U403" t="str">
            <v>U. OF HOUSTON-DOWNTOWN</v>
          </cell>
          <cell r="V403">
            <v>2060</v>
          </cell>
        </row>
        <row r="404">
          <cell r="U404" t="str">
            <v>U. OF HOUSTON-VICTORIA</v>
          </cell>
          <cell r="V404">
            <v>386</v>
          </cell>
        </row>
        <row r="405">
          <cell r="U405" t="str">
            <v>U. OF TEXAS AT ARLINGTON</v>
          </cell>
          <cell r="V405">
            <v>4288</v>
          </cell>
        </row>
        <row r="406">
          <cell r="U406" t="str">
            <v>U. OF TEXAS AT AUSTIN</v>
          </cell>
          <cell r="V406">
            <v>3201</v>
          </cell>
        </row>
        <row r="407">
          <cell r="U407" t="str">
            <v>U. OF TEXAS AT DALLAS</v>
          </cell>
          <cell r="V407">
            <v>1568</v>
          </cell>
        </row>
        <row r="408">
          <cell r="U408" t="str">
            <v>U. OF TEXAS AT EL PASO</v>
          </cell>
          <cell r="V408">
            <v>2561</v>
          </cell>
        </row>
        <row r="409">
          <cell r="U409" t="str">
            <v>U. OF TEXAS AT SAN ANTONIO</v>
          </cell>
          <cell r="V409">
            <v>2837</v>
          </cell>
        </row>
        <row r="410">
          <cell r="U410" t="str">
            <v>U. OF TEXAS AT TYLER</v>
          </cell>
          <cell r="V410">
            <v>830</v>
          </cell>
        </row>
        <row r="411">
          <cell r="U411" t="str">
            <v>U. OF TEXAS-PERMIAN BASIN</v>
          </cell>
          <cell r="V411">
            <v>499</v>
          </cell>
        </row>
        <row r="412">
          <cell r="U412" t="str">
            <v>U. OF TEXAS-RIO GRANDE VALLEY</v>
          </cell>
          <cell r="V412">
            <v>3223</v>
          </cell>
        </row>
        <row r="413">
          <cell r="U413" t="str">
            <v>UNIV OF MARY HARDIN-BAYLOR</v>
          </cell>
          <cell r="V413">
            <v>379</v>
          </cell>
        </row>
        <row r="414">
          <cell r="U414" t="str">
            <v>UNIV OF THE INCARNATE WORD</v>
          </cell>
          <cell r="V414">
            <v>847</v>
          </cell>
        </row>
        <row r="415">
          <cell r="U415" t="str">
            <v>UNIV. OF NORTH TEXAS AT DALLAS</v>
          </cell>
          <cell r="V415">
            <v>330</v>
          </cell>
        </row>
        <row r="416">
          <cell r="U416" t="str">
            <v>UNIVERSITY OF DALLAS</v>
          </cell>
          <cell r="V416">
            <v>84</v>
          </cell>
        </row>
        <row r="417">
          <cell r="U417" t="str">
            <v>UNIVERSITY OF HOUSTON</v>
          </cell>
          <cell r="V417">
            <v>3667</v>
          </cell>
        </row>
        <row r="418">
          <cell r="U418" t="str">
            <v>UNIVERSITY OF NORTH TEXAS</v>
          </cell>
          <cell r="V418">
            <v>3571</v>
          </cell>
        </row>
        <row r="419">
          <cell r="U419" t="str">
            <v>UNIVERSITY OF ST THOMAS</v>
          </cell>
          <cell r="V419">
            <v>149</v>
          </cell>
        </row>
        <row r="420">
          <cell r="U420" t="str">
            <v>UT HEALTH SCI CENTER-HOUSTON</v>
          </cell>
          <cell r="V420">
            <v>215</v>
          </cell>
        </row>
        <row r="421">
          <cell r="U421" t="str">
            <v>UT HEALTH SCIENCE CTR/SA</v>
          </cell>
          <cell r="V421">
            <v>275</v>
          </cell>
        </row>
        <row r="422">
          <cell r="U422" t="str">
            <v>UT M.D. ANDERSON CANCER CENTER</v>
          </cell>
          <cell r="V422">
            <v>75</v>
          </cell>
        </row>
        <row r="423">
          <cell r="U423" t="str">
            <v>UT MEDICAL BRANCH GALVESTON</v>
          </cell>
          <cell r="V423">
            <v>183</v>
          </cell>
        </row>
        <row r="424">
          <cell r="U424" t="str">
            <v>VERNON COLLEGE</v>
          </cell>
          <cell r="V424">
            <v>353</v>
          </cell>
        </row>
        <row r="425">
          <cell r="U425" t="str">
            <v>VICTORIA COLLEGE</v>
          </cell>
          <cell r="V425">
            <v>331</v>
          </cell>
        </row>
        <row r="426">
          <cell r="U426" t="str">
            <v>WAYLAND BAPTIST UNIVERSITY</v>
          </cell>
          <cell r="V426">
            <v>409</v>
          </cell>
        </row>
        <row r="427">
          <cell r="U427" t="str">
            <v>WEATHERFORD COLLEGE</v>
          </cell>
          <cell r="V427">
            <v>496</v>
          </cell>
        </row>
        <row r="428">
          <cell r="U428" t="str">
            <v>WEST TEXAS A&amp;M UNIVERSITY</v>
          </cell>
          <cell r="V428">
            <v>854</v>
          </cell>
        </row>
        <row r="429">
          <cell r="U429" t="str">
            <v>WESTERN TEXAS COLLEGE</v>
          </cell>
          <cell r="V429">
            <v>122</v>
          </cell>
        </row>
        <row r="430">
          <cell r="U430" t="str">
            <v>WHARTON COUNTY JUNIOR COLLEGE</v>
          </cell>
          <cell r="V430">
            <v>455</v>
          </cell>
        </row>
        <row r="431">
          <cell r="U431" t="str">
            <v>WILEY COLLEGE</v>
          </cell>
          <cell r="V431">
            <v>217</v>
          </cell>
        </row>
      </sheetData>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Map"/>
      <sheetName val="Occ. Growth"/>
      <sheetName val="Pop. Proj."/>
      <sheetName val="Attainment"/>
      <sheetName val="Completion Pell By Level Region"/>
      <sheetName val="Completion by Region of Fice FY"/>
      <sheetName val="Comp by Inst Reg-counts"/>
      <sheetName val="Comp by Inst Reg-percent"/>
      <sheetName val="6-YR Grad Rate"/>
      <sheetName val="HS to Coll - College Readiness"/>
      <sheetName val="Reg College summary"/>
      <sheetName val="HS to Coll. "/>
      <sheetName val="Enrollment-Region of Residence"/>
      <sheetName val="Enrollment at Inst in Region"/>
      <sheetName val="Enrollment In&amp;Out"/>
    </sheetNames>
    <sheetDataSet>
      <sheetData sheetId="0"/>
      <sheetData sheetId="1"/>
      <sheetData sheetId="2"/>
      <sheetData sheetId="3"/>
      <sheetData sheetId="4"/>
      <sheetData sheetId="5">
        <row r="269">
          <cell r="U269" t="str">
            <v>ABILENE CHRISTIAN UNIVERSITY</v>
          </cell>
        </row>
      </sheetData>
      <sheetData sheetId="6">
        <row r="2">
          <cell r="C2" t="str">
            <v>AMARILLO COLLEGE</v>
          </cell>
        </row>
        <row r="3">
          <cell r="C3" t="str">
            <v>CLARENDON COLLEGE</v>
          </cell>
        </row>
        <row r="4">
          <cell r="C4" t="str">
            <v>FRANK PHILLIPS COLLEGE</v>
          </cell>
        </row>
        <row r="5">
          <cell r="C5" t="str">
            <v>LUBBOCK CHRISTIAN UNIVERSITY</v>
          </cell>
        </row>
        <row r="6">
          <cell r="C6" t="str">
            <v>SOUTH PLAINS COLLEGE</v>
          </cell>
        </row>
        <row r="7">
          <cell r="C7" t="str">
            <v>TEXAS TECH UNIV HLTH SCI CTR</v>
          </cell>
        </row>
        <row r="8">
          <cell r="C8" t="str">
            <v>TEXAS TECH UNIVERSITY</v>
          </cell>
        </row>
        <row r="9">
          <cell r="C9" t="str">
            <v>WAYLAND BAPTIST UNIVERSITY</v>
          </cell>
        </row>
        <row r="10">
          <cell r="C10" t="str">
            <v>WEST TEXAS A&amp;M UNIVERSITY</v>
          </cell>
        </row>
        <row r="11">
          <cell r="C11" t="str">
            <v>ABILENE CHRISTIAN UNIVERSITY</v>
          </cell>
        </row>
        <row r="12">
          <cell r="C12" t="str">
            <v>CISCO COLLEGE</v>
          </cell>
        </row>
        <row r="13">
          <cell r="C13" t="str">
            <v>HARDIN-SIMMONS UNIVERSITY</v>
          </cell>
        </row>
        <row r="14">
          <cell r="C14" t="str">
            <v>HOWARD PAYNE UNIVERSITY</v>
          </cell>
        </row>
        <row r="15">
          <cell r="C15" t="str">
            <v>MCMURRY UNIVERSITY</v>
          </cell>
        </row>
        <row r="16">
          <cell r="C16" t="str">
            <v>MIDWESTERN STATE UNIVERSITY</v>
          </cell>
        </row>
        <row r="17">
          <cell r="C17" t="str">
            <v>RANGER COLLEGE</v>
          </cell>
        </row>
        <row r="18">
          <cell r="C18" t="str">
            <v>TEXAS STATE T. C. WEST TEXAS</v>
          </cell>
        </row>
        <row r="19">
          <cell r="C19" t="str">
            <v>VERNON COLLEGE</v>
          </cell>
        </row>
        <row r="20">
          <cell r="C20" t="str">
            <v>WESTERN TEXAS COLLEGE</v>
          </cell>
        </row>
        <row r="21">
          <cell r="C21" t="str">
            <v>AUSTIN COLLEGE</v>
          </cell>
        </row>
        <row r="22">
          <cell r="C22" t="str">
            <v>COLLIN CO COMM COLL DISTRICT</v>
          </cell>
        </row>
        <row r="23">
          <cell r="C23" t="str">
            <v>DALLAS BAPTIST UNIVERSITY</v>
          </cell>
        </row>
        <row r="24">
          <cell r="C24" t="str">
            <v>DCCCD BROOKHAVEN COLLEGE</v>
          </cell>
        </row>
        <row r="25">
          <cell r="C25" t="str">
            <v>DCCCD CEDAR VALLEY COLLEGE</v>
          </cell>
        </row>
        <row r="26">
          <cell r="C26" t="str">
            <v>DCCCD EASTFIELD COLLEGE</v>
          </cell>
        </row>
        <row r="27">
          <cell r="C27" t="str">
            <v>DCCCD EL CENTRO COLLEGE</v>
          </cell>
        </row>
        <row r="28">
          <cell r="C28" t="str">
            <v>DCCCD MOUNTAIN VIEW COLLEGE</v>
          </cell>
        </row>
        <row r="29">
          <cell r="C29" t="str">
            <v>DCCCD NORTH LAKE COLLEGE</v>
          </cell>
        </row>
        <row r="30">
          <cell r="C30" t="str">
            <v>DCCCD RICHLAND COLLEGE</v>
          </cell>
        </row>
        <row r="31">
          <cell r="C31" t="str">
            <v>GRAYSON COLLEGE</v>
          </cell>
        </row>
        <row r="32">
          <cell r="C32" t="str">
            <v>NAVARRO COLLEGE</v>
          </cell>
        </row>
        <row r="33">
          <cell r="C33" t="str">
            <v>NORTH CENTRAL TEXAS COLLEGE</v>
          </cell>
        </row>
        <row r="34">
          <cell r="C34" t="str">
            <v>PARKER UNIVERSITY</v>
          </cell>
        </row>
        <row r="35">
          <cell r="C35" t="str">
            <v>PAUL QUINN COLLEGE</v>
          </cell>
        </row>
        <row r="36">
          <cell r="C36" t="str">
            <v>SOUTHERN METHODIST UNIVERSITY</v>
          </cell>
        </row>
        <row r="37">
          <cell r="C37" t="str">
            <v>SOUTHWESTERN ADVENTIST UNIV</v>
          </cell>
        </row>
        <row r="38">
          <cell r="C38" t="str">
            <v>SOUTHWESTERN ASSEM OF GOD UNIV</v>
          </cell>
        </row>
        <row r="39">
          <cell r="C39" t="str">
            <v>SOUTHWESTERN CHRISTIAN COLLEGE</v>
          </cell>
        </row>
        <row r="40">
          <cell r="C40" t="str">
            <v>TARLETON STATE UNIVERSITY</v>
          </cell>
        </row>
        <row r="41">
          <cell r="C41" t="str">
            <v>TARRANT CO CONNECT CAMPUS</v>
          </cell>
        </row>
        <row r="42">
          <cell r="C42" t="str">
            <v>TARRANT CO NORTHEAST CAMPUS</v>
          </cell>
        </row>
        <row r="43">
          <cell r="C43" t="str">
            <v>TARRANT CO NORTHWEST CAMPUS</v>
          </cell>
        </row>
        <row r="44">
          <cell r="C44" t="str">
            <v>TARRANT CO SOUTH CAMPUS</v>
          </cell>
        </row>
        <row r="45">
          <cell r="C45" t="str">
            <v>TARRANT CO SOUTHEAST CAMPUS</v>
          </cell>
        </row>
        <row r="46">
          <cell r="C46" t="str">
            <v>TARRANT CO TRINITY RIVR CAMPUS</v>
          </cell>
        </row>
        <row r="47">
          <cell r="C47" t="str">
            <v>TEXAS A&amp;M UNIVERSITY-COMMERCE</v>
          </cell>
        </row>
        <row r="48">
          <cell r="C48" t="str">
            <v>TEXAS CHRISTIAN UNIVERSITY</v>
          </cell>
        </row>
        <row r="49">
          <cell r="C49" t="str">
            <v>TEXAS STATE T. C. NORTH TEXAS</v>
          </cell>
        </row>
        <row r="50">
          <cell r="C50" t="str">
            <v>TEXAS WESLEYAN UNIVERSITY</v>
          </cell>
        </row>
        <row r="51">
          <cell r="C51" t="str">
            <v>TEXAS WOMAN'S UNIVERSITY</v>
          </cell>
        </row>
        <row r="52">
          <cell r="C52" t="str">
            <v>THE UT SOUTHWESTRN MED CTR</v>
          </cell>
        </row>
        <row r="53">
          <cell r="C53" t="str">
            <v>U. OF TEXAS AT ARLINGTON</v>
          </cell>
        </row>
        <row r="54">
          <cell r="C54" t="str">
            <v>U. OF TEXAS AT DALLAS</v>
          </cell>
        </row>
        <row r="55">
          <cell r="C55" t="str">
            <v>UNIV. OF NORTH TEXAS AT DALLAS</v>
          </cell>
        </row>
        <row r="56">
          <cell r="C56" t="str">
            <v>UNIVERSITY OF DALLAS</v>
          </cell>
        </row>
        <row r="57">
          <cell r="C57" t="str">
            <v>UNIVERSITY OF NORTH TEXAS</v>
          </cell>
        </row>
        <row r="58">
          <cell r="C58" t="str">
            <v>UNT HEALTH SCIENCE CENTER</v>
          </cell>
        </row>
        <row r="59">
          <cell r="C59" t="str">
            <v>WEATHERFORD COLLEGE</v>
          </cell>
        </row>
        <row r="60">
          <cell r="C60" t="str">
            <v>EAST TEXAS BAPTIST UNIVERSITY</v>
          </cell>
        </row>
        <row r="61">
          <cell r="C61" t="str">
            <v>JACKSONVILLE COLLEGE</v>
          </cell>
        </row>
        <row r="62">
          <cell r="C62" t="str">
            <v>JARVIS CHRISTIAN COLLEGE</v>
          </cell>
        </row>
        <row r="63">
          <cell r="C63" t="str">
            <v>KILGORE COLLEGE</v>
          </cell>
        </row>
        <row r="64">
          <cell r="C64" t="str">
            <v>LETOURNEAU UNIVERSITY</v>
          </cell>
        </row>
        <row r="65">
          <cell r="C65" t="str">
            <v>NORTHEAST TEXAS COMM COLLEGE</v>
          </cell>
        </row>
        <row r="66">
          <cell r="C66" t="str">
            <v>PANOLA COLLEGE</v>
          </cell>
        </row>
        <row r="67">
          <cell r="C67" t="str">
            <v>PARIS JUNIOR COLLEGE</v>
          </cell>
        </row>
        <row r="68">
          <cell r="C68" t="str">
            <v>TEXARKANA COLLEGE</v>
          </cell>
        </row>
        <row r="69">
          <cell r="C69" t="str">
            <v>TEXAS A&amp;M UNIVERSITY-TEXARKANA</v>
          </cell>
        </row>
        <row r="70">
          <cell r="C70" t="str">
            <v>TEXAS COLLEGE</v>
          </cell>
        </row>
        <row r="71">
          <cell r="C71" t="str">
            <v>TEXAS STATE T. C. MARSHALL</v>
          </cell>
        </row>
        <row r="72">
          <cell r="C72" t="str">
            <v>TRINITY VALLEY COMM COLLEGE</v>
          </cell>
        </row>
        <row r="73">
          <cell r="C73" t="str">
            <v>TYLER JUNIOR COLLEGE</v>
          </cell>
        </row>
        <row r="74">
          <cell r="C74" t="str">
            <v>U. OF TEXAS AT TYLER</v>
          </cell>
        </row>
        <row r="75">
          <cell r="C75" t="str">
            <v>UT HEALTH SCI CTR AT TYLER</v>
          </cell>
        </row>
        <row r="76">
          <cell r="C76" t="str">
            <v>WILEY COLLEGE</v>
          </cell>
        </row>
        <row r="77">
          <cell r="C77" t="str">
            <v>ANGELINA COLLEGE</v>
          </cell>
        </row>
        <row r="78">
          <cell r="C78" t="str">
            <v>LAMAR INSTITUTE OF TECHNOLOGY</v>
          </cell>
        </row>
        <row r="79">
          <cell r="C79" t="str">
            <v>LAMAR STATE COLL-ORANGE</v>
          </cell>
        </row>
        <row r="80">
          <cell r="C80" t="str">
            <v>LAMAR STATE COLL-PORT ARTHUR</v>
          </cell>
        </row>
        <row r="81">
          <cell r="C81" t="str">
            <v>LAMAR UNIVERSITY</v>
          </cell>
        </row>
        <row r="82">
          <cell r="C82" t="str">
            <v>STEPHEN F. AUSTIN STATE UNIV</v>
          </cell>
        </row>
        <row r="83">
          <cell r="C83" t="str">
            <v>ALVIN COMMUNITY COLLEGE</v>
          </cell>
        </row>
        <row r="84">
          <cell r="C84" t="str">
            <v>BAYLOR COLLEGE OF MEDICINE</v>
          </cell>
        </row>
        <row r="85">
          <cell r="C85" t="str">
            <v>BRAZOSPORT COLLEGE</v>
          </cell>
        </row>
        <row r="86">
          <cell r="C86" t="str">
            <v>COLLEGE OF THE MAINLAND COMMUN</v>
          </cell>
        </row>
        <row r="87">
          <cell r="C87" t="str">
            <v>GALVESTON COLLEGE</v>
          </cell>
        </row>
        <row r="88">
          <cell r="C88" t="str">
            <v>HOUSTON BAPTIST UNIVERSITY</v>
          </cell>
        </row>
        <row r="89">
          <cell r="C89" t="str">
            <v>HOUSTON COMMUNITY COLLEGE</v>
          </cell>
        </row>
        <row r="90">
          <cell r="C90" t="str">
            <v>LEE COLLEGE</v>
          </cell>
        </row>
        <row r="91">
          <cell r="C91" t="str">
            <v>LONE STAR COLLEGE - CY-FAIR</v>
          </cell>
        </row>
        <row r="92">
          <cell r="C92" t="str">
            <v>LONE STAR COLLEGE - KINGWOOD</v>
          </cell>
        </row>
        <row r="93">
          <cell r="C93" t="str">
            <v>LONE STAR COLLEGE - MONTGOMERY</v>
          </cell>
        </row>
        <row r="94">
          <cell r="C94" t="str">
            <v>LONE STAR COLLEGE - N. HARRIS</v>
          </cell>
        </row>
        <row r="95">
          <cell r="C95" t="str">
            <v>LONE STAR COLLEGE - TOMBALL</v>
          </cell>
        </row>
        <row r="96">
          <cell r="C96" t="str">
            <v>LONE STAR COLLEGE - UNIV PARK</v>
          </cell>
        </row>
        <row r="97">
          <cell r="C97" t="str">
            <v>PRAIRIE VIEW A&amp;M UNIVERSITY</v>
          </cell>
        </row>
        <row r="98">
          <cell r="C98" t="str">
            <v>RICE UNIVERSITY</v>
          </cell>
        </row>
        <row r="99">
          <cell r="C99" t="str">
            <v>SAM HOUSTON STATE UNIVERSITY</v>
          </cell>
        </row>
        <row r="100">
          <cell r="C100" t="str">
            <v>SAN JACINTO COLLEGE CEN CAMPUS</v>
          </cell>
        </row>
        <row r="101">
          <cell r="C101" t="str">
            <v>SAN JACINTO COLLEGE N CAMPUS</v>
          </cell>
        </row>
        <row r="102">
          <cell r="C102" t="str">
            <v>SAN JACINTO COLLEGE S CAMPUS</v>
          </cell>
        </row>
        <row r="103">
          <cell r="C103" t="str">
            <v>TEXAS A&amp;M UNIV AT GALVESTON</v>
          </cell>
        </row>
        <row r="104">
          <cell r="C104" t="str">
            <v>TEXAS SOUTHERN UNIVERSITY</v>
          </cell>
        </row>
        <row r="105">
          <cell r="C105" t="str">
            <v>TEXAS STATE T. C. FORT BEND</v>
          </cell>
        </row>
        <row r="106">
          <cell r="C106" t="str">
            <v>U. OF HOUSTON-CLEAR LAKE</v>
          </cell>
        </row>
        <row r="107">
          <cell r="C107" t="str">
            <v>U. OF HOUSTON-DOWNTOWN</v>
          </cell>
        </row>
        <row r="108">
          <cell r="C108" t="str">
            <v>UNIVERSITY OF HOUSTON</v>
          </cell>
        </row>
        <row r="109">
          <cell r="C109" t="str">
            <v>UNIVERSITY OF ST THOMAS</v>
          </cell>
        </row>
        <row r="110">
          <cell r="C110" t="str">
            <v>UT HEALTH SCI CENTER-HOUSTON</v>
          </cell>
        </row>
        <row r="111">
          <cell r="C111" t="str">
            <v>UT M.D. ANDERSON CANCER CENTER</v>
          </cell>
        </row>
        <row r="112">
          <cell r="C112" t="str">
            <v>UT MEDICAL BRANCH GALVESTON</v>
          </cell>
        </row>
        <row r="113">
          <cell r="C113" t="str">
            <v>WHARTON COUNTY JUNIOR COLLEGE</v>
          </cell>
        </row>
        <row r="114">
          <cell r="C114" t="str">
            <v>AUSTIN COMMUNITY COLLEGE</v>
          </cell>
        </row>
        <row r="115">
          <cell r="C115" t="str">
            <v>BAYLOR UNIVERSITY</v>
          </cell>
        </row>
        <row r="116">
          <cell r="C116" t="str">
            <v>BLINN COLLEGE DISTRICT</v>
          </cell>
        </row>
        <row r="117">
          <cell r="C117" t="str">
            <v>CENTRAL TEXAS COLLEGE</v>
          </cell>
        </row>
        <row r="118">
          <cell r="C118" t="str">
            <v>CONCORDIA UNIVERSITY TEXAS</v>
          </cell>
        </row>
        <row r="119">
          <cell r="C119" t="str">
            <v>HILL COLLEGE</v>
          </cell>
        </row>
        <row r="120">
          <cell r="C120" t="str">
            <v>HUSTON-TILLOTSON UNIVERSITY</v>
          </cell>
        </row>
        <row r="121">
          <cell r="C121" t="str">
            <v>MCLENNAN COMMUNITY COLLEGE</v>
          </cell>
        </row>
        <row r="122">
          <cell r="C122" t="str">
            <v>SOUTHWESTERN UNIVERSITY</v>
          </cell>
        </row>
        <row r="123">
          <cell r="C123" t="str">
            <v>ST. EDWARD'S UNIVERSITY</v>
          </cell>
        </row>
        <row r="124">
          <cell r="C124" t="str">
            <v>TAMU SYSTEM HLTH SCI CTR</v>
          </cell>
        </row>
        <row r="125">
          <cell r="C125" t="str">
            <v>TEMPLE COLLEGE</v>
          </cell>
        </row>
        <row r="126">
          <cell r="C126" t="str">
            <v>TEXAS A&amp;M UNIV-CENTRAL TEXAS</v>
          </cell>
        </row>
        <row r="127">
          <cell r="C127" t="str">
            <v>TEXAS A&amp;M UNIVERSITY</v>
          </cell>
        </row>
        <row r="128">
          <cell r="C128" t="str">
            <v>TEXAS STATE T. C. WACO</v>
          </cell>
        </row>
        <row r="129">
          <cell r="C129" t="str">
            <v>TEXAS STATE UNIVERSITY</v>
          </cell>
        </row>
        <row r="130">
          <cell r="C130" t="str">
            <v>U. OF TEXAS AT AUSTIN</v>
          </cell>
        </row>
        <row r="131">
          <cell r="C131" t="str">
            <v>UNIV OF MARY HARDIN-BAYLOR</v>
          </cell>
        </row>
        <row r="132">
          <cell r="C132" t="str">
            <v>ALAMO CCD NE LAKEVIEW COLLEGE</v>
          </cell>
        </row>
        <row r="133">
          <cell r="C133" t="str">
            <v>ALAMO CCD NW VISTA COLLEGE</v>
          </cell>
        </row>
        <row r="134">
          <cell r="C134" t="str">
            <v>ALAMO CCD PALO ALTO COLLEGE</v>
          </cell>
        </row>
        <row r="135">
          <cell r="C135" t="str">
            <v>ALAMO CCD SAN ANTONIO COLLEGE</v>
          </cell>
        </row>
        <row r="136">
          <cell r="C136" t="str">
            <v>ALAMO CCD ST. PHILIPS COLLEGE</v>
          </cell>
        </row>
        <row r="137">
          <cell r="C137" t="str">
            <v>COASTAL BEND COLLEGE</v>
          </cell>
        </row>
        <row r="138">
          <cell r="C138" t="str">
            <v>DEL MAR COLLEGE</v>
          </cell>
        </row>
        <row r="139">
          <cell r="C139" t="str">
            <v>LAREDO COMMUNITY COLLEGE</v>
          </cell>
        </row>
        <row r="140">
          <cell r="C140" t="str">
            <v>OUR LADY OF THE LAKE UNIV/SA</v>
          </cell>
        </row>
        <row r="141">
          <cell r="C141" t="str">
            <v>SCHREINER UNIVERSITY</v>
          </cell>
        </row>
        <row r="142">
          <cell r="C142" t="str">
            <v>SOUTH TEXAS COLLEGE</v>
          </cell>
        </row>
        <row r="143">
          <cell r="C143" t="str">
            <v>SOUTHWEST TEXAS JUNIOR COLLEGE</v>
          </cell>
        </row>
        <row r="144">
          <cell r="C144" t="str">
            <v>ST. MARY'S UNIVERSITY</v>
          </cell>
        </row>
        <row r="145">
          <cell r="C145" t="str">
            <v>SUL ROSS RIO GRANDE COLLEGE</v>
          </cell>
        </row>
        <row r="146">
          <cell r="C146" t="str">
            <v>TEXAS A&amp;M INTERNATIONAL UNIV</v>
          </cell>
        </row>
        <row r="147">
          <cell r="C147" t="str">
            <v>TEXAS A&amp;M UNIV-CORPUS CHRISTI</v>
          </cell>
        </row>
        <row r="148">
          <cell r="C148" t="str">
            <v>TEXAS A&amp;M UNIV-KINGSVILLE</v>
          </cell>
        </row>
        <row r="149">
          <cell r="C149" t="str">
            <v>TEXAS A&amp;M UNIV-SAN ANTONIO</v>
          </cell>
        </row>
        <row r="150">
          <cell r="C150" t="str">
            <v>TEXAS LUTHERAN UNIVERSITY</v>
          </cell>
        </row>
        <row r="151">
          <cell r="C151" t="str">
            <v>TEXAS SOUTHMOST COLLEGE</v>
          </cell>
        </row>
        <row r="152">
          <cell r="C152" t="str">
            <v>TEXAS STATE T. C. HARLINGEN</v>
          </cell>
        </row>
        <row r="153">
          <cell r="C153" t="str">
            <v>TRINITY UNIVERSITY</v>
          </cell>
        </row>
        <row r="154">
          <cell r="C154" t="str">
            <v>U. OF HOUSTON-VICTORIA</v>
          </cell>
        </row>
        <row r="155">
          <cell r="C155" t="str">
            <v>U. OF TEXAS AT SAN ANTONIO</v>
          </cell>
        </row>
        <row r="156">
          <cell r="C156" t="str">
            <v>U. OF TEXAS-RIO GRANDE VALLEY</v>
          </cell>
        </row>
        <row r="157">
          <cell r="C157" t="str">
            <v>UNIV OF THE INCARNATE WORD</v>
          </cell>
        </row>
        <row r="158">
          <cell r="C158" t="str">
            <v>UT HEALTH SCIENCE CTR/SA</v>
          </cell>
        </row>
        <row r="159">
          <cell r="C159" t="str">
            <v>VICTORIA COLLEGE</v>
          </cell>
        </row>
        <row r="160">
          <cell r="C160" t="str">
            <v>ANGELO STATE UNIVERSITY</v>
          </cell>
        </row>
        <row r="161">
          <cell r="C161" t="str">
            <v>HOWARD COLLEGE</v>
          </cell>
        </row>
        <row r="162">
          <cell r="C162" t="str">
            <v>MIDLAND COLLEGE</v>
          </cell>
        </row>
        <row r="163">
          <cell r="C163" t="str">
            <v>ODESSA COLLEGE</v>
          </cell>
        </row>
        <row r="164">
          <cell r="C164" t="str">
            <v>SOUTHWEST COLLEGIATE INSTITUTE</v>
          </cell>
        </row>
        <row r="165">
          <cell r="C165" t="str">
            <v>U. OF TEXAS-PERMIAN BASIN</v>
          </cell>
        </row>
        <row r="166">
          <cell r="C166" t="str">
            <v>EL PASO COMMUNITY COLLEGE DIST</v>
          </cell>
        </row>
        <row r="167">
          <cell r="C167" t="str">
            <v>SUL ROSS STATE UNIVERSITY</v>
          </cell>
        </row>
        <row r="168">
          <cell r="C168" t="str">
            <v>TX TECH HSC-EL PASO</v>
          </cell>
        </row>
        <row r="169">
          <cell r="C169" t="str">
            <v>U. OF TEXAS AT EL PASO</v>
          </cell>
        </row>
        <row r="170">
          <cell r="C170" t="str">
            <v>ALTIERUS CAREER COLLEGE-ARLING</v>
          </cell>
        </row>
        <row r="171">
          <cell r="C171" t="str">
            <v>ALTIERUS CAREER COLLEGE-AUSTIN</v>
          </cell>
        </row>
        <row r="172">
          <cell r="C172" t="str">
            <v>ALTIERUS CAREER COLLEGE-FW SOU</v>
          </cell>
        </row>
        <row r="173">
          <cell r="C173" t="str">
            <v>ALTIERUS CAREER COLLEGE-HOU BS</v>
          </cell>
        </row>
        <row r="174">
          <cell r="C174" t="str">
            <v>ALTIERUS CAREER COLLEGE-HOU HB</v>
          </cell>
        </row>
        <row r="175">
          <cell r="C175" t="str">
            <v>ALTIERUS CAREER COLLEGE-SA</v>
          </cell>
        </row>
        <row r="176">
          <cell r="C176" t="str">
            <v>AM COL ACUP AND ORIENT MED-HOU</v>
          </cell>
        </row>
        <row r="177">
          <cell r="C177" t="str">
            <v>AMERICAN INTERCONTINENTAL UNIV</v>
          </cell>
        </row>
        <row r="178">
          <cell r="C178" t="str">
            <v>AOMA GRAD SCH INTEGRATIVE MED</v>
          </cell>
        </row>
        <row r="179">
          <cell r="C179" t="str">
            <v>ARGOSY UNIVERSITY-DALLAS</v>
          </cell>
        </row>
        <row r="180">
          <cell r="C180" t="str">
            <v>ARLINGTON BAPTIST UNIV-ARL.</v>
          </cell>
        </row>
        <row r="181">
          <cell r="C181" t="str">
            <v>ASHER COLLEGE-DALLAS</v>
          </cell>
        </row>
        <row r="182">
          <cell r="C182" t="str">
            <v>AUGUSTE ESCOFFIER SCH CUL ART</v>
          </cell>
        </row>
        <row r="183">
          <cell r="C183" t="str">
            <v>B.H. CARROLL THEOLOGICAL INST</v>
          </cell>
        </row>
        <row r="184">
          <cell r="C184" t="str">
            <v>BAKKE GRADUATE UNIVERSITY</v>
          </cell>
        </row>
        <row r="185">
          <cell r="C185" t="str">
            <v>BAPTIST HLTH SYS SCH HLTH PROF</v>
          </cell>
        </row>
        <row r="186">
          <cell r="C186" t="str">
            <v>BAPTIST HOSP SE TX SC RAD TECH</v>
          </cell>
        </row>
        <row r="187">
          <cell r="C187" t="str">
            <v>BAPTIST UNIV OF THE AMERICAS</v>
          </cell>
        </row>
        <row r="188">
          <cell r="C188" t="str">
            <v>BELHAVEN UNIVERSITY</v>
          </cell>
        </row>
        <row r="189">
          <cell r="C189" t="str">
            <v>BOSTON UNIVERSITY</v>
          </cell>
        </row>
        <row r="190">
          <cell r="C190" t="str">
            <v>BRANDMAN UNIVERISTY</v>
          </cell>
        </row>
        <row r="191">
          <cell r="C191" t="str">
            <v>BRIGHTWOOD COLLEGE-ARLINGTON</v>
          </cell>
        </row>
        <row r="192">
          <cell r="C192" t="str">
            <v>BRIGHTWOOD COLLEGE-BEAUMONT</v>
          </cell>
        </row>
        <row r="193">
          <cell r="C193" t="str">
            <v>BRIGHTWOOD COLLEGE-BROWNSVILLE</v>
          </cell>
        </row>
        <row r="194">
          <cell r="C194" t="str">
            <v>BRIGHTWOOD COLLEGE-CORPUS CHRI</v>
          </cell>
        </row>
        <row r="195">
          <cell r="C195" t="str">
            <v>BRIGHTWOOD COLLEGE-DALLAS</v>
          </cell>
        </row>
        <row r="196">
          <cell r="C196" t="str">
            <v>BRIGHTWOOD COLLEGE-EL PASO</v>
          </cell>
        </row>
        <row r="197">
          <cell r="C197" t="str">
            <v>BRIGHTWOOD COLLEGE-FORT WORTH</v>
          </cell>
        </row>
        <row r="198">
          <cell r="C198" t="str">
            <v>BRIGHTWOOD COLLEGE-FRIENDSWOOD</v>
          </cell>
        </row>
        <row r="199">
          <cell r="C199" t="str">
            <v>BRIGHTWOOD COLLEGE-HOUSTON N</v>
          </cell>
        </row>
        <row r="200">
          <cell r="C200" t="str">
            <v>BRIGHTWOOD COLLEGE-LAREDO</v>
          </cell>
        </row>
        <row r="201">
          <cell r="C201" t="str">
            <v>BRIGHTWOOD COLLEGE-McALLEN</v>
          </cell>
        </row>
        <row r="202">
          <cell r="C202" t="str">
            <v>BRIGHTWOOD COLLEGE-SAN ANTO SP</v>
          </cell>
        </row>
        <row r="203">
          <cell r="C203" t="str">
            <v>BRIGHTWOOD COLLEGE-SAN ANTONIO</v>
          </cell>
        </row>
        <row r="204">
          <cell r="C204" t="str">
            <v>BROWN MACKIE COLLEGE - DFW</v>
          </cell>
        </row>
        <row r="205">
          <cell r="C205" t="str">
            <v>BROWN MACKIE COLLEGE-SAN ANTON</v>
          </cell>
        </row>
        <row r="206">
          <cell r="C206" t="str">
            <v>CALIFORNIA SOUTHERN UNIVERSITY</v>
          </cell>
        </row>
        <row r="207">
          <cell r="C207" t="str">
            <v>CAREER INSTITUTE OF TECHNOLOGY</v>
          </cell>
        </row>
        <row r="208">
          <cell r="C208" t="str">
            <v>CARRINGTON COLLEGE-MESQUITE</v>
          </cell>
        </row>
        <row r="209">
          <cell r="C209" t="str">
            <v>CASE WESTERN RESERVE UNIV.</v>
          </cell>
        </row>
        <row r="210">
          <cell r="C210" t="str">
            <v>CHAMBERLAIN UNIVERSITY</v>
          </cell>
        </row>
        <row r="211">
          <cell r="C211" t="str">
            <v>CMWLTH INST FUNERAL SERVICE-HO</v>
          </cell>
        </row>
        <row r="212">
          <cell r="C212" t="str">
            <v>COLUMBIA COLLEGE</v>
          </cell>
        </row>
        <row r="213">
          <cell r="C213" t="str">
            <v>CONCORDE CAREER COLLEGE-DALLAS</v>
          </cell>
        </row>
        <row r="214">
          <cell r="C214" t="str">
            <v>CONCORDE CAREER COLLEGE-GR PR</v>
          </cell>
        </row>
        <row r="215">
          <cell r="C215" t="str">
            <v>CONCORDE CAREER COLLEGE-SAN AN</v>
          </cell>
        </row>
        <row r="216">
          <cell r="C216" t="str">
            <v>CORNELL UNIVERSITY</v>
          </cell>
        </row>
        <row r="217">
          <cell r="C217" t="str">
            <v>COVENANT SCHOOL OF NURSING</v>
          </cell>
        </row>
        <row r="218">
          <cell r="C218" t="str">
            <v>CRISWELL COLLEGE-DALLAS</v>
          </cell>
        </row>
        <row r="219">
          <cell r="C219" t="str">
            <v>CTR FOR ADVANCED LEGAL STUDIES</v>
          </cell>
        </row>
        <row r="220">
          <cell r="C220" t="str">
            <v>CULINARY INSTITUTE LENOTRE</v>
          </cell>
        </row>
        <row r="221">
          <cell r="C221" t="str">
            <v>CULINARY INSTITUTE OF AMERICA</v>
          </cell>
        </row>
        <row r="222">
          <cell r="C222" t="str">
            <v>DALLAS CHRISTIAN COLLEGE</v>
          </cell>
        </row>
        <row r="223">
          <cell r="C223" t="str">
            <v>DALLAS INST OF FUNERAL SERVICE</v>
          </cell>
        </row>
        <row r="224">
          <cell r="C224" t="str">
            <v>DALLAS NURSING INSTITUTE</v>
          </cell>
        </row>
        <row r="225">
          <cell r="C225" t="str">
            <v>DEVRY UNIVERSITY-TEXAS</v>
          </cell>
        </row>
        <row r="226">
          <cell r="C226" t="str">
            <v>EMBRY-RIDDLE AERO UNIV-HOUSTON</v>
          </cell>
        </row>
        <row r="227">
          <cell r="C227" t="str">
            <v>FLORIDA CAREER COLLEGE-HOUSTON</v>
          </cell>
        </row>
        <row r="228">
          <cell r="C228" t="str">
            <v>FORTIS COLLEGE-GRAND PRAIRIE</v>
          </cell>
        </row>
        <row r="229">
          <cell r="C229" t="str">
            <v>FORTIS COLLEGE-HOUSTON SOUTH</v>
          </cell>
        </row>
        <row r="230">
          <cell r="C230" t="str">
            <v>FORTIS INSTITUTE - HOUSTON</v>
          </cell>
        </row>
        <row r="231">
          <cell r="C231" t="str">
            <v>GALEN COLLEGE OF NURSING - SA</v>
          </cell>
        </row>
        <row r="232">
          <cell r="C232" t="str">
            <v>GALEN COLLEGE OF NURSING-LOU</v>
          </cell>
        </row>
        <row r="233">
          <cell r="C233" t="str">
            <v>GOLF ACADEMY OF AMERICA-DALLAS</v>
          </cell>
        </row>
        <row r="234">
          <cell r="C234" t="str">
            <v>GRAD INST APPLIED LINGUISTICS</v>
          </cell>
        </row>
        <row r="235">
          <cell r="C235" t="str">
            <v>HALLMARK UNIV-SAN ANTONIO</v>
          </cell>
        </row>
        <row r="236">
          <cell r="C236" t="str">
            <v>HOUSTON GRAD SCH OF THEOLOGY</v>
          </cell>
        </row>
        <row r="237">
          <cell r="C237" t="str">
            <v>INTERACTIVE COL OF TECH-HILCRO</v>
          </cell>
        </row>
        <row r="238">
          <cell r="C238" t="str">
            <v>INTERACTIVE COL OF TECH-N HOUS</v>
          </cell>
        </row>
        <row r="239">
          <cell r="C239" t="str">
            <v>INTERACTIVE COL OF TECH-PASADN</v>
          </cell>
        </row>
        <row r="240">
          <cell r="C240" t="str">
            <v>INTERNATL BUS COLL-EL PASO E</v>
          </cell>
        </row>
        <row r="241">
          <cell r="C241" t="str">
            <v>INTERNATL BUS COLL-EL PASO W</v>
          </cell>
        </row>
        <row r="242">
          <cell r="C242" t="str">
            <v>KD CONSERVATORY COLLEGE OF FDA</v>
          </cell>
        </row>
        <row r="243">
          <cell r="C243" t="str">
            <v>KINGS COLLEGE</v>
          </cell>
        </row>
        <row r="244">
          <cell r="C244" t="str">
            <v>LESLEY UNIVERSITY</v>
          </cell>
        </row>
        <row r="245">
          <cell r="C245" t="str">
            <v>LINCOLN CL OF TECH-GRAND PRAIR</v>
          </cell>
        </row>
        <row r="246">
          <cell r="C246" t="str">
            <v>MEDIATECH INSTITUTE-DALLAS</v>
          </cell>
        </row>
        <row r="247">
          <cell r="C247" t="str">
            <v>MEDIATECH INSTITUTE-HOUSTON</v>
          </cell>
        </row>
        <row r="248">
          <cell r="C248" t="str">
            <v>MESSENGER COLLEGE</v>
          </cell>
        </row>
        <row r="249">
          <cell r="C249" t="str">
            <v>MIAT COLLEGE OF TECHNOLOGY-HOU</v>
          </cell>
        </row>
        <row r="250">
          <cell r="C250" t="str">
            <v>NATIONAL AMERICAN U-AUSTIN</v>
          </cell>
        </row>
        <row r="251">
          <cell r="C251" t="str">
            <v>NATIONAL UNIVERSITY</v>
          </cell>
        </row>
        <row r="252">
          <cell r="C252" t="str">
            <v>NEW MEXICO STATE UNIVERSITY-CB</v>
          </cell>
        </row>
        <row r="253">
          <cell r="C253" t="str">
            <v>NEW MEXICO STATE UNIVERSITY-DA</v>
          </cell>
        </row>
        <row r="254">
          <cell r="C254" t="str">
            <v>NORTH AMERICAN UNIV-HOUSTON</v>
          </cell>
        </row>
        <row r="255">
          <cell r="C255" t="str">
            <v>NORTHCENTRAL UNIVERSITY</v>
          </cell>
        </row>
        <row r="256">
          <cell r="C256" t="str">
            <v>NORTHWOOD UNIVERSITY-CEDAR HIL</v>
          </cell>
        </row>
        <row r="257">
          <cell r="C257" t="str">
            <v>PARK UNIVERSITY</v>
          </cell>
        </row>
        <row r="258">
          <cell r="C258" t="str">
            <v>PELOTON COLLEGE</v>
          </cell>
        </row>
        <row r="259">
          <cell r="C259" t="str">
            <v>PIMA MEDICAL INSTITUTE-EL PASO</v>
          </cell>
        </row>
        <row r="260">
          <cell r="C260" t="str">
            <v>PIMA MEDICAL INSTITUTE-HOUSTON</v>
          </cell>
        </row>
        <row r="261">
          <cell r="C261" t="str">
            <v>RELAY GRAD SCHOOL OF EDUCATION</v>
          </cell>
        </row>
        <row r="262">
          <cell r="C262" t="str">
            <v>REMINGTON COLLEGE DALLAS</v>
          </cell>
        </row>
        <row r="263">
          <cell r="C263" t="str">
            <v>REMINGTON COLLEGE HOUSTON N</v>
          </cell>
        </row>
        <row r="264">
          <cell r="C264" t="str">
            <v>REMINGTON COLLEGE HOUSTON SE</v>
          </cell>
        </row>
        <row r="265">
          <cell r="C265" t="str">
            <v>REMINGTON COLLEGE-FORT WORTH</v>
          </cell>
        </row>
        <row r="266">
          <cell r="C266" t="str">
            <v>SAINT LEO UNIVERSITY</v>
          </cell>
        </row>
        <row r="267">
          <cell r="C267" t="str">
            <v>SAINT LOUIS UNIVERSITY</v>
          </cell>
        </row>
        <row r="268">
          <cell r="C268" t="str">
            <v>SANFORD-BROWN COLLEG-SA (IADT)</v>
          </cell>
        </row>
        <row r="269">
          <cell r="C269" t="str">
            <v>SCHOOL OF AUTO MACHINISTS-HOUS</v>
          </cell>
        </row>
        <row r="270">
          <cell r="C270" t="str">
            <v>SEMINARY OF THE SOUTHWEST</v>
          </cell>
        </row>
        <row r="271">
          <cell r="C271" t="str">
            <v>SEWARD COUNTY COMM COLLEGE</v>
          </cell>
        </row>
        <row r="272">
          <cell r="C272" t="str">
            <v>SIMMONS COLLEGE</v>
          </cell>
        </row>
        <row r="273">
          <cell r="C273" t="str">
            <v>SOUTH UNIVERSITY</v>
          </cell>
        </row>
        <row r="274">
          <cell r="C274" t="str">
            <v>SOUTHEASTERN OKLAHOMA ST. UNIV</v>
          </cell>
        </row>
        <row r="275">
          <cell r="C275" t="str">
            <v>SOUTHWEST UNIVERSITY-EL PASO</v>
          </cell>
        </row>
        <row r="276">
          <cell r="C276" t="str">
            <v>SPRINGFIELD COLLEGE</v>
          </cell>
        </row>
        <row r="277">
          <cell r="C277" t="str">
            <v>STRAYER UNIVERSITY-TEXAS</v>
          </cell>
        </row>
        <row r="278">
          <cell r="C278" t="str">
            <v>SUAGM-UNIVERSIDAD DEL ESTE</v>
          </cell>
        </row>
        <row r="279">
          <cell r="C279" t="str">
            <v>SUAGM-UNIVERSIDAD DEL METROPOL</v>
          </cell>
        </row>
        <row r="280">
          <cell r="C280" t="str">
            <v>SUAGM-UNIVERSIDAD DEL TURABO</v>
          </cell>
        </row>
        <row r="281">
          <cell r="C281" t="str">
            <v>THE ART INSTITUTE OF AUSTIN</v>
          </cell>
        </row>
        <row r="282">
          <cell r="C282" t="str">
            <v>THE ART INSTITUTE OF DALLAS</v>
          </cell>
        </row>
        <row r="283">
          <cell r="C283" t="str">
            <v>THE ART INSTITUTE OF FT. WORTH</v>
          </cell>
        </row>
        <row r="284">
          <cell r="C284" t="str">
            <v>THE ART INSTITUTE OF HOUSTON</v>
          </cell>
        </row>
        <row r="285">
          <cell r="C285" t="str">
            <v>THE ART INSTITUTE OF SAN ANTON</v>
          </cell>
        </row>
        <row r="286">
          <cell r="C286" t="str">
            <v>THE COL OF HEALTH CARE PRO-AUS</v>
          </cell>
        </row>
        <row r="287">
          <cell r="C287" t="str">
            <v>THE COL OF HEALTH CARE PRO-DAL</v>
          </cell>
        </row>
        <row r="288">
          <cell r="C288" t="str">
            <v>THE COL OF HEALTH CARE PRO-FW</v>
          </cell>
        </row>
        <row r="289">
          <cell r="C289" t="str">
            <v>THE COL OF HEALTH CARE PRO-HNW</v>
          </cell>
        </row>
        <row r="290">
          <cell r="C290" t="str">
            <v>THE COL OF HEALTH CARE PRO-HSW</v>
          </cell>
        </row>
        <row r="291">
          <cell r="C291" t="str">
            <v>THE COL OF HEALTH CARE PRO-MCA</v>
          </cell>
        </row>
        <row r="292">
          <cell r="C292" t="str">
            <v>THE COL OF HEALTH CARE PRO-SA</v>
          </cell>
        </row>
        <row r="293">
          <cell r="C293" t="str">
            <v>TULANE UNIVERSITY</v>
          </cell>
        </row>
        <row r="294">
          <cell r="C294" t="str">
            <v>TX HEALTH AND SCIENCE UNIV</v>
          </cell>
        </row>
        <row r="295">
          <cell r="C295" t="str">
            <v>UNIVERSITY OF PHOENIX-AUSTIN</v>
          </cell>
        </row>
        <row r="296">
          <cell r="C296" t="str">
            <v>UNIVERSITY OF PHOENIX-DALLAS</v>
          </cell>
        </row>
        <row r="297">
          <cell r="C297" t="str">
            <v>UNIVERSITY OF PHOENIX-HOUSTON</v>
          </cell>
        </row>
        <row r="298">
          <cell r="C298" t="str">
            <v>UNIVERSITY OF PHOENIX-MCALLEN</v>
          </cell>
        </row>
        <row r="299">
          <cell r="C299" t="str">
            <v>UNIVERSITY OF PHOENIX-ONLINE</v>
          </cell>
        </row>
        <row r="300">
          <cell r="C300" t="str">
            <v>UNIVERSITY OF PHOENIX-SA</v>
          </cell>
        </row>
        <row r="301">
          <cell r="C301" t="str">
            <v>UNIVERSITY OF SAN FRANCISCO</v>
          </cell>
        </row>
        <row r="302">
          <cell r="C302" t="str">
            <v>UNIVERSITY OF SOUTHERN CALIFOR</v>
          </cell>
        </row>
        <row r="303">
          <cell r="C303" t="str">
            <v>UNIVERSITY OF ST. AUGUSTINE HS</v>
          </cell>
        </row>
        <row r="304">
          <cell r="C304" t="str">
            <v>VET TECH INSTITUTE OF HOUSTON</v>
          </cell>
        </row>
        <row r="305">
          <cell r="C305" t="str">
            <v>VIRGINIA COLLEGE-AUSTIN</v>
          </cell>
        </row>
        <row r="306">
          <cell r="C306" t="str">
            <v>VIRGINIA COLLEGE-BIRMINGHAM AL</v>
          </cell>
        </row>
        <row r="307">
          <cell r="C307" t="str">
            <v>VIRGINIA COLLEGE-LUBBOCK</v>
          </cell>
        </row>
        <row r="308">
          <cell r="C308" t="str">
            <v>VISTA COLLEGE</v>
          </cell>
        </row>
        <row r="309">
          <cell r="C309" t="str">
            <v>VISTA COLLEGE-RICHARDSON</v>
          </cell>
        </row>
        <row r="310">
          <cell r="C310" t="str">
            <v>WADE COLLEGE-DALLAS</v>
          </cell>
        </row>
        <row r="311">
          <cell r="C311" t="str">
            <v>WALDEN UNIVERSITY</v>
          </cell>
        </row>
        <row r="312">
          <cell r="C312" t="str">
            <v>WEBSTER UNIVERSITY</v>
          </cell>
        </row>
        <row r="313">
          <cell r="C313" t="str">
            <v>WEST COAST UNIVERSITY-DALLAS</v>
          </cell>
        </row>
        <row r="314">
          <cell r="C314" t="str">
            <v>WESTERN GOVERNORS UNIV TEXAS</v>
          </cell>
        </row>
        <row r="315">
          <cell r="C315" t="str">
            <v>WESTERN OKLAHOMA STATE COLLEGE</v>
          </cell>
        </row>
        <row r="316">
          <cell r="C316" t="str">
            <v>WESTERN TECH COLL-EL PASO DIAN</v>
          </cell>
        </row>
        <row r="317">
          <cell r="C317" t="str">
            <v>WESTERN TECH COLL-EL PASO MAIN</v>
          </cell>
        </row>
      </sheetData>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Map"/>
      <sheetName val="Occ. Growth"/>
      <sheetName val="Pop. Proj."/>
      <sheetName val="Attainment"/>
      <sheetName val="Completion Pell By Level Region"/>
      <sheetName val="Completion by Region of Fice FY"/>
      <sheetName val="Comp by Inst Reg-counts"/>
      <sheetName val="Comp by Inst Reg-percent"/>
      <sheetName val="6-YR Grad Rate"/>
      <sheetName val="HS to Coll - College Readiness"/>
      <sheetName val="Reg College summary"/>
      <sheetName val="HS to Coll. "/>
      <sheetName val="Enrollment-Region of Residence"/>
      <sheetName val="Enrollment at Inst in Region"/>
      <sheetName val="Enrollment In&amp;Out"/>
    </sheetNames>
    <sheetDataSet>
      <sheetData sheetId="0" refreshError="1"/>
      <sheetData sheetId="1" refreshError="1"/>
      <sheetData sheetId="2" refreshError="1"/>
      <sheetData sheetId="3" refreshError="1"/>
      <sheetData sheetId="4" refreshError="1"/>
      <sheetData sheetId="5">
        <row r="269">
          <cell r="U269" t="str">
            <v>ABILENE CHRISTIAN UNIVERSITY</v>
          </cell>
        </row>
      </sheetData>
      <sheetData sheetId="6">
        <row r="2">
          <cell r="C2" t="str">
            <v>AMARILLO COLLEGE</v>
          </cell>
        </row>
        <row r="3">
          <cell r="C3" t="str">
            <v>CLARENDON COLLEGE</v>
          </cell>
        </row>
        <row r="4">
          <cell r="C4" t="str">
            <v>FRANK PHILLIPS COLLEGE</v>
          </cell>
        </row>
        <row r="5">
          <cell r="C5" t="str">
            <v>LUBBOCK CHRISTIAN UNIVERSITY</v>
          </cell>
        </row>
        <row r="6">
          <cell r="C6" t="str">
            <v>SOUTH PLAINS COLLEGE</v>
          </cell>
        </row>
        <row r="7">
          <cell r="C7" t="str">
            <v>TEXAS TECH UNIV HLTH SCI CTR</v>
          </cell>
        </row>
        <row r="8">
          <cell r="C8" t="str">
            <v>TEXAS TECH UNIVERSITY</v>
          </cell>
        </row>
        <row r="9">
          <cell r="C9" t="str">
            <v>WAYLAND BAPTIST UNIVERSITY</v>
          </cell>
        </row>
        <row r="10">
          <cell r="C10" t="str">
            <v>WEST TEXAS A&amp;M UNIVERSITY</v>
          </cell>
        </row>
        <row r="11">
          <cell r="C11" t="str">
            <v>ABILENE CHRISTIAN UNIVERSITY</v>
          </cell>
        </row>
        <row r="12">
          <cell r="C12" t="str">
            <v>CISCO COLLEGE</v>
          </cell>
        </row>
        <row r="13">
          <cell r="C13" t="str">
            <v>HARDIN-SIMMONS UNIVERSITY</v>
          </cell>
        </row>
        <row r="14">
          <cell r="C14" t="str">
            <v>HOWARD PAYNE UNIVERSITY</v>
          </cell>
        </row>
        <row r="15">
          <cell r="C15" t="str">
            <v>MCMURRY UNIVERSITY</v>
          </cell>
        </row>
        <row r="16">
          <cell r="C16" t="str">
            <v>MIDWESTERN STATE UNIVERSITY</v>
          </cell>
        </row>
        <row r="17">
          <cell r="C17" t="str">
            <v>RANGER COLLEGE</v>
          </cell>
        </row>
        <row r="18">
          <cell r="C18" t="str">
            <v>TEXAS STATE T. C. WEST TEXAS</v>
          </cell>
        </row>
        <row r="19">
          <cell r="C19" t="str">
            <v>VERNON COLLEGE</v>
          </cell>
        </row>
        <row r="20">
          <cell r="C20" t="str">
            <v>WESTERN TEXAS COLLEGE</v>
          </cell>
        </row>
        <row r="21">
          <cell r="C21" t="str">
            <v>AUSTIN COLLEGE</v>
          </cell>
        </row>
        <row r="22">
          <cell r="C22" t="str">
            <v>COLLIN CO COMM COLL DISTRICT</v>
          </cell>
        </row>
        <row r="23">
          <cell r="C23" t="str">
            <v>DALLAS BAPTIST UNIVERSITY</v>
          </cell>
        </row>
        <row r="24">
          <cell r="C24" t="str">
            <v>DCCCD BROOKHAVEN COLLEGE</v>
          </cell>
        </row>
        <row r="25">
          <cell r="C25" t="str">
            <v>DCCCD CEDAR VALLEY COLLEGE</v>
          </cell>
        </row>
        <row r="26">
          <cell r="C26" t="str">
            <v>DCCCD EASTFIELD COLLEGE</v>
          </cell>
        </row>
        <row r="27">
          <cell r="C27" t="str">
            <v>DCCCD EL CENTRO COLLEGE</v>
          </cell>
        </row>
        <row r="28">
          <cell r="C28" t="str">
            <v>DCCCD MOUNTAIN VIEW COLLEGE</v>
          </cell>
        </row>
        <row r="29">
          <cell r="C29" t="str">
            <v>DCCCD NORTH LAKE COLLEGE</v>
          </cell>
        </row>
        <row r="30">
          <cell r="C30" t="str">
            <v>DCCCD RICHLAND COLLEGE</v>
          </cell>
        </row>
        <row r="31">
          <cell r="C31" t="str">
            <v>GRAYSON COLLEGE</v>
          </cell>
        </row>
        <row r="32">
          <cell r="C32" t="str">
            <v>NAVARRO COLLEGE</v>
          </cell>
        </row>
        <row r="33">
          <cell r="C33" t="str">
            <v>NORTH CENTRAL TEXAS COLLEGE</v>
          </cell>
        </row>
        <row r="34">
          <cell r="C34" t="str">
            <v>PARKER UNIVERSITY</v>
          </cell>
        </row>
        <row r="35">
          <cell r="C35" t="str">
            <v>PAUL QUINN COLLEGE</v>
          </cell>
        </row>
        <row r="36">
          <cell r="C36" t="str">
            <v>SOUTHERN METHODIST UNIVERSITY</v>
          </cell>
        </row>
        <row r="37">
          <cell r="C37" t="str">
            <v>SOUTHWESTERN ADVENTIST UNIV</v>
          </cell>
        </row>
        <row r="38">
          <cell r="C38" t="str">
            <v>SOUTHWESTERN ASSEM OF GOD UNIV</v>
          </cell>
        </row>
        <row r="39">
          <cell r="C39" t="str">
            <v>SOUTHWESTERN CHRISTIAN COLLEGE</v>
          </cell>
        </row>
        <row r="40">
          <cell r="C40" t="str">
            <v>TARLETON STATE UNIVERSITY</v>
          </cell>
        </row>
        <row r="41">
          <cell r="C41" t="str">
            <v>TARRANT CO CONNECT CAMPUS</v>
          </cell>
        </row>
        <row r="42">
          <cell r="C42" t="str">
            <v>TARRANT CO NORTHEAST CAMPUS</v>
          </cell>
        </row>
        <row r="43">
          <cell r="C43" t="str">
            <v>TARRANT CO NORTHWEST CAMPUS</v>
          </cell>
        </row>
        <row r="44">
          <cell r="C44" t="str">
            <v>TARRANT CO SOUTH CAMPUS</v>
          </cell>
        </row>
        <row r="45">
          <cell r="C45" t="str">
            <v>TARRANT CO SOUTHEAST CAMPUS</v>
          </cell>
        </row>
        <row r="46">
          <cell r="C46" t="str">
            <v>TARRANT CO TRINITY RIVR CAMPUS</v>
          </cell>
        </row>
        <row r="47">
          <cell r="C47" t="str">
            <v>TEXAS A&amp;M UNIVERSITY-COMMERCE</v>
          </cell>
        </row>
        <row r="48">
          <cell r="C48" t="str">
            <v>TEXAS CHRISTIAN UNIVERSITY</v>
          </cell>
        </row>
        <row r="49">
          <cell r="C49" t="str">
            <v>TEXAS STATE T. C. NORTH TEXAS</v>
          </cell>
        </row>
        <row r="50">
          <cell r="C50" t="str">
            <v>TEXAS WESLEYAN UNIVERSITY</v>
          </cell>
        </row>
        <row r="51">
          <cell r="C51" t="str">
            <v>TEXAS WOMAN'S UNIVERSITY</v>
          </cell>
        </row>
        <row r="52">
          <cell r="C52" t="str">
            <v>THE UT SOUTHWESTRN MED CTR</v>
          </cell>
        </row>
        <row r="53">
          <cell r="C53" t="str">
            <v>U. OF TEXAS AT ARLINGTON</v>
          </cell>
        </row>
        <row r="54">
          <cell r="C54" t="str">
            <v>U. OF TEXAS AT DALLAS</v>
          </cell>
        </row>
        <row r="55">
          <cell r="C55" t="str">
            <v>UNIV. OF NORTH TEXAS AT DALLAS</v>
          </cell>
        </row>
        <row r="56">
          <cell r="C56" t="str">
            <v>UNIVERSITY OF DALLAS</v>
          </cell>
        </row>
        <row r="57">
          <cell r="C57" t="str">
            <v>UNIVERSITY OF NORTH TEXAS</v>
          </cell>
        </row>
        <row r="58">
          <cell r="C58" t="str">
            <v>UNT HEALTH SCIENCE CENTER</v>
          </cell>
        </row>
        <row r="59">
          <cell r="C59" t="str">
            <v>WEATHERFORD COLLEGE</v>
          </cell>
        </row>
        <row r="60">
          <cell r="C60" t="str">
            <v>EAST TEXAS BAPTIST UNIVERSITY</v>
          </cell>
        </row>
        <row r="61">
          <cell r="C61" t="str">
            <v>JACKSONVILLE COLLEGE</v>
          </cell>
        </row>
        <row r="62">
          <cell r="C62" t="str">
            <v>JARVIS CHRISTIAN COLLEGE</v>
          </cell>
        </row>
        <row r="63">
          <cell r="C63" t="str">
            <v>KILGORE COLLEGE</v>
          </cell>
        </row>
        <row r="64">
          <cell r="C64" t="str">
            <v>LETOURNEAU UNIVERSITY</v>
          </cell>
        </row>
        <row r="65">
          <cell r="C65" t="str">
            <v>NORTHEAST TEXAS COMM COLLEGE</v>
          </cell>
        </row>
        <row r="66">
          <cell r="C66" t="str">
            <v>PANOLA COLLEGE</v>
          </cell>
        </row>
        <row r="67">
          <cell r="C67" t="str">
            <v>PARIS JUNIOR COLLEGE</v>
          </cell>
        </row>
        <row r="68">
          <cell r="C68" t="str">
            <v>TEXARKANA COLLEGE</v>
          </cell>
        </row>
        <row r="69">
          <cell r="C69" t="str">
            <v>TEXAS A&amp;M UNIVERSITY-TEXARKANA</v>
          </cell>
        </row>
        <row r="70">
          <cell r="C70" t="str">
            <v>TEXAS COLLEGE</v>
          </cell>
        </row>
        <row r="71">
          <cell r="C71" t="str">
            <v>TEXAS STATE T. C. MARSHALL</v>
          </cell>
        </row>
        <row r="72">
          <cell r="C72" t="str">
            <v>TRINITY VALLEY COMM COLLEGE</v>
          </cell>
        </row>
        <row r="73">
          <cell r="C73" t="str">
            <v>TYLER JUNIOR COLLEGE</v>
          </cell>
        </row>
        <row r="74">
          <cell r="C74" t="str">
            <v>U. OF TEXAS AT TYLER</v>
          </cell>
        </row>
        <row r="75">
          <cell r="C75" t="str">
            <v>UT HEALTH SCI CTR AT TYLER</v>
          </cell>
        </row>
        <row r="76">
          <cell r="C76" t="str">
            <v>WILEY COLLEGE</v>
          </cell>
        </row>
        <row r="77">
          <cell r="C77" t="str">
            <v>ANGELINA COLLEGE</v>
          </cell>
        </row>
        <row r="78">
          <cell r="C78" t="str">
            <v>LAMAR INSTITUTE OF TECHNOLOGY</v>
          </cell>
        </row>
        <row r="79">
          <cell r="C79" t="str">
            <v>LAMAR STATE COLL-ORANGE</v>
          </cell>
        </row>
        <row r="80">
          <cell r="C80" t="str">
            <v>LAMAR STATE COLL-PORT ARTHUR</v>
          </cell>
        </row>
        <row r="81">
          <cell r="C81" t="str">
            <v>LAMAR UNIVERSITY</v>
          </cell>
        </row>
        <row r="82">
          <cell r="C82" t="str">
            <v>STEPHEN F. AUSTIN STATE UNIV</v>
          </cell>
        </row>
        <row r="83">
          <cell r="C83" t="str">
            <v>ALVIN COMMUNITY COLLEGE</v>
          </cell>
        </row>
        <row r="84">
          <cell r="C84" t="str">
            <v>BAYLOR COLLEGE OF MEDICINE</v>
          </cell>
        </row>
        <row r="85">
          <cell r="C85" t="str">
            <v>BRAZOSPORT COLLEGE</v>
          </cell>
        </row>
        <row r="86">
          <cell r="C86" t="str">
            <v>COLLEGE OF THE MAINLAND COMMUN</v>
          </cell>
        </row>
        <row r="87">
          <cell r="C87" t="str">
            <v>GALVESTON COLLEGE</v>
          </cell>
        </row>
        <row r="88">
          <cell r="C88" t="str">
            <v>HOUSTON BAPTIST UNIVERSITY</v>
          </cell>
        </row>
        <row r="89">
          <cell r="C89" t="str">
            <v>HOUSTON COMMUNITY COLLEGE</v>
          </cell>
        </row>
        <row r="90">
          <cell r="C90" t="str">
            <v>LEE COLLEGE</v>
          </cell>
        </row>
        <row r="91">
          <cell r="C91" t="str">
            <v>LONE STAR COLLEGE - CY-FAIR</v>
          </cell>
        </row>
        <row r="92">
          <cell r="C92" t="str">
            <v>LONE STAR COLLEGE - KINGWOOD</v>
          </cell>
        </row>
        <row r="93">
          <cell r="C93" t="str">
            <v>LONE STAR COLLEGE - MONTGOMERY</v>
          </cell>
        </row>
        <row r="94">
          <cell r="C94" t="str">
            <v>LONE STAR COLLEGE - N. HARRIS</v>
          </cell>
        </row>
        <row r="95">
          <cell r="C95" t="str">
            <v>LONE STAR COLLEGE - TOMBALL</v>
          </cell>
        </row>
        <row r="96">
          <cell r="C96" t="str">
            <v>LONE STAR COLLEGE - UNIV PARK</v>
          </cell>
        </row>
        <row r="97">
          <cell r="C97" t="str">
            <v>PRAIRIE VIEW A&amp;M UNIVERSITY</v>
          </cell>
        </row>
        <row r="98">
          <cell r="C98" t="str">
            <v>RICE UNIVERSITY</v>
          </cell>
        </row>
        <row r="99">
          <cell r="C99" t="str">
            <v>SAM HOUSTON STATE UNIVERSITY</v>
          </cell>
        </row>
        <row r="100">
          <cell r="C100" t="str">
            <v>SAN JACINTO COLLEGE CEN CAMPUS</v>
          </cell>
        </row>
        <row r="101">
          <cell r="C101" t="str">
            <v>SAN JACINTO COLLEGE N CAMPUS</v>
          </cell>
        </row>
        <row r="102">
          <cell r="C102" t="str">
            <v>SAN JACINTO COLLEGE S CAMPUS</v>
          </cell>
        </row>
        <row r="103">
          <cell r="C103" t="str">
            <v>TEXAS A&amp;M UNIV AT GALVESTON</v>
          </cell>
        </row>
        <row r="104">
          <cell r="C104" t="str">
            <v>TEXAS SOUTHERN UNIVERSITY</v>
          </cell>
        </row>
        <row r="105">
          <cell r="C105" t="str">
            <v>TEXAS STATE T. C. FORT BEND</v>
          </cell>
        </row>
        <row r="106">
          <cell r="C106" t="str">
            <v>U. OF HOUSTON-CLEAR LAKE</v>
          </cell>
        </row>
        <row r="107">
          <cell r="C107" t="str">
            <v>U. OF HOUSTON-DOWNTOWN</v>
          </cell>
        </row>
        <row r="108">
          <cell r="C108" t="str">
            <v>UNIVERSITY OF HOUSTON</v>
          </cell>
        </row>
        <row r="109">
          <cell r="C109" t="str">
            <v>UNIVERSITY OF ST THOMAS</v>
          </cell>
        </row>
        <row r="110">
          <cell r="C110" t="str">
            <v>UT HEALTH SCI CENTER-HOUSTON</v>
          </cell>
        </row>
        <row r="111">
          <cell r="C111" t="str">
            <v>UT M.D. ANDERSON CANCER CENTER</v>
          </cell>
        </row>
        <row r="112">
          <cell r="C112" t="str">
            <v>UT MEDICAL BRANCH GALVESTON</v>
          </cell>
        </row>
        <row r="113">
          <cell r="C113" t="str">
            <v>WHARTON COUNTY JUNIOR COLLEGE</v>
          </cell>
        </row>
        <row r="114">
          <cell r="C114" t="str">
            <v>AUSTIN COMMUNITY COLLEGE</v>
          </cell>
        </row>
        <row r="115">
          <cell r="C115" t="str">
            <v>BAYLOR UNIVERSITY</v>
          </cell>
        </row>
        <row r="116">
          <cell r="C116" t="str">
            <v>BLINN COLLEGE DISTRICT</v>
          </cell>
        </row>
        <row r="117">
          <cell r="C117" t="str">
            <v>CENTRAL TEXAS COLLEGE</v>
          </cell>
        </row>
        <row r="118">
          <cell r="C118" t="str">
            <v>CONCORDIA UNIVERSITY TEXAS</v>
          </cell>
        </row>
        <row r="119">
          <cell r="C119" t="str">
            <v>HILL COLLEGE</v>
          </cell>
        </row>
        <row r="120">
          <cell r="C120" t="str">
            <v>HUSTON-TILLOTSON UNIVERSITY</v>
          </cell>
        </row>
        <row r="121">
          <cell r="C121" t="str">
            <v>MCLENNAN COMMUNITY COLLEGE</v>
          </cell>
        </row>
        <row r="122">
          <cell r="C122" t="str">
            <v>SOUTHWESTERN UNIVERSITY</v>
          </cell>
        </row>
        <row r="123">
          <cell r="C123" t="str">
            <v>ST. EDWARD'S UNIVERSITY</v>
          </cell>
        </row>
        <row r="124">
          <cell r="C124" t="str">
            <v>TAMU SYSTEM HLTH SCI CTR</v>
          </cell>
        </row>
        <row r="125">
          <cell r="C125" t="str">
            <v>TEMPLE COLLEGE</v>
          </cell>
        </row>
        <row r="126">
          <cell r="C126" t="str">
            <v>TEXAS A&amp;M UNIV-CENTRAL TEXAS</v>
          </cell>
        </row>
        <row r="127">
          <cell r="C127" t="str">
            <v>TEXAS A&amp;M UNIVERSITY</v>
          </cell>
        </row>
        <row r="128">
          <cell r="C128" t="str">
            <v>TEXAS STATE T. C. WACO</v>
          </cell>
        </row>
        <row r="129">
          <cell r="C129" t="str">
            <v>TEXAS STATE UNIVERSITY</v>
          </cell>
        </row>
        <row r="130">
          <cell r="C130" t="str">
            <v>U. OF TEXAS AT AUSTIN</v>
          </cell>
        </row>
        <row r="131">
          <cell r="C131" t="str">
            <v>UNIV OF MARY HARDIN-BAYLOR</v>
          </cell>
        </row>
        <row r="132">
          <cell r="C132" t="str">
            <v>ALAMO CCD NE LAKEVIEW COLLEGE</v>
          </cell>
        </row>
        <row r="133">
          <cell r="C133" t="str">
            <v>ALAMO CCD NW VISTA COLLEGE</v>
          </cell>
        </row>
        <row r="134">
          <cell r="C134" t="str">
            <v>ALAMO CCD PALO ALTO COLLEGE</v>
          </cell>
        </row>
        <row r="135">
          <cell r="C135" t="str">
            <v>ALAMO CCD SAN ANTONIO COLLEGE</v>
          </cell>
        </row>
        <row r="136">
          <cell r="C136" t="str">
            <v>ALAMO CCD ST. PHILIPS COLLEGE</v>
          </cell>
        </row>
        <row r="137">
          <cell r="C137" t="str">
            <v>COASTAL BEND COLLEGE</v>
          </cell>
        </row>
        <row r="138">
          <cell r="C138" t="str">
            <v>DEL MAR COLLEGE</v>
          </cell>
        </row>
        <row r="139">
          <cell r="C139" t="str">
            <v>LAREDO COMMUNITY COLLEGE</v>
          </cell>
        </row>
        <row r="140">
          <cell r="C140" t="str">
            <v>OUR LADY OF THE LAKE UNIV/SA</v>
          </cell>
        </row>
        <row r="141">
          <cell r="C141" t="str">
            <v>SCHREINER UNIVERSITY</v>
          </cell>
        </row>
        <row r="142">
          <cell r="C142" t="str">
            <v>SOUTH TEXAS COLLEGE</v>
          </cell>
        </row>
        <row r="143">
          <cell r="C143" t="str">
            <v>SOUTHWEST TEXAS JUNIOR COLLEGE</v>
          </cell>
        </row>
        <row r="144">
          <cell r="C144" t="str">
            <v>ST. MARY'S UNIVERSITY</v>
          </cell>
        </row>
        <row r="145">
          <cell r="C145" t="str">
            <v>SUL ROSS RIO GRANDE COLLEGE</v>
          </cell>
        </row>
        <row r="146">
          <cell r="C146" t="str">
            <v>TEXAS A&amp;M INTERNATIONAL UNIV</v>
          </cell>
        </row>
        <row r="147">
          <cell r="C147" t="str">
            <v>TEXAS A&amp;M UNIV-CORPUS CHRISTI</v>
          </cell>
        </row>
        <row r="148">
          <cell r="C148" t="str">
            <v>TEXAS A&amp;M UNIV-KINGSVILLE</v>
          </cell>
        </row>
        <row r="149">
          <cell r="C149" t="str">
            <v>TEXAS A&amp;M UNIV-SAN ANTONIO</v>
          </cell>
        </row>
        <row r="150">
          <cell r="C150" t="str">
            <v>TEXAS LUTHERAN UNIVERSITY</v>
          </cell>
        </row>
        <row r="151">
          <cell r="C151" t="str">
            <v>TEXAS SOUTHMOST COLLEGE</v>
          </cell>
        </row>
        <row r="152">
          <cell r="C152" t="str">
            <v>TEXAS STATE T. C. HARLINGEN</v>
          </cell>
        </row>
        <row r="153">
          <cell r="C153" t="str">
            <v>TRINITY UNIVERSITY</v>
          </cell>
        </row>
        <row r="154">
          <cell r="C154" t="str">
            <v>U. OF HOUSTON-VICTORIA</v>
          </cell>
        </row>
        <row r="155">
          <cell r="C155" t="str">
            <v>U. OF TEXAS AT SAN ANTONIO</v>
          </cell>
        </row>
        <row r="156">
          <cell r="C156" t="str">
            <v>U. OF TEXAS-RIO GRANDE VALLEY</v>
          </cell>
        </row>
        <row r="157">
          <cell r="C157" t="str">
            <v>UNIV OF THE INCARNATE WORD</v>
          </cell>
        </row>
        <row r="158">
          <cell r="C158" t="str">
            <v>UT HEALTH SCIENCE CTR/SA</v>
          </cell>
        </row>
        <row r="159">
          <cell r="C159" t="str">
            <v>VICTORIA COLLEGE</v>
          </cell>
        </row>
        <row r="160">
          <cell r="C160" t="str">
            <v>ANGELO STATE UNIVERSITY</v>
          </cell>
        </row>
        <row r="161">
          <cell r="C161" t="str">
            <v>HOWARD COLLEGE</v>
          </cell>
        </row>
        <row r="162">
          <cell r="C162" t="str">
            <v>MIDLAND COLLEGE</v>
          </cell>
        </row>
        <row r="163">
          <cell r="C163" t="str">
            <v>ODESSA COLLEGE</v>
          </cell>
        </row>
        <row r="164">
          <cell r="C164" t="str">
            <v>SOUTHWEST COLLEGIATE INSTITUTE</v>
          </cell>
        </row>
        <row r="165">
          <cell r="C165" t="str">
            <v>U. OF TEXAS-PERMIAN BASIN</v>
          </cell>
        </row>
        <row r="166">
          <cell r="C166" t="str">
            <v>EL PASO COMMUNITY COLLEGE DIST</v>
          </cell>
        </row>
        <row r="167">
          <cell r="C167" t="str">
            <v>SUL ROSS STATE UNIVERSITY</v>
          </cell>
        </row>
        <row r="168">
          <cell r="C168" t="str">
            <v>TX TECH HSC-EL PASO</v>
          </cell>
        </row>
        <row r="169">
          <cell r="C169" t="str">
            <v>U. OF TEXAS AT EL PASO</v>
          </cell>
        </row>
        <row r="170">
          <cell r="C170" t="str">
            <v>ALTIERUS CAREER COLLEGE-ARLING</v>
          </cell>
        </row>
        <row r="171">
          <cell r="C171" t="str">
            <v>ALTIERUS CAREER COLLEGE-AUSTIN</v>
          </cell>
        </row>
        <row r="172">
          <cell r="C172" t="str">
            <v>ALTIERUS CAREER COLLEGE-FW SOU</v>
          </cell>
        </row>
        <row r="173">
          <cell r="C173" t="str">
            <v>ALTIERUS CAREER COLLEGE-HOU BS</v>
          </cell>
        </row>
        <row r="174">
          <cell r="C174" t="str">
            <v>ALTIERUS CAREER COLLEGE-HOU HB</v>
          </cell>
        </row>
        <row r="175">
          <cell r="C175" t="str">
            <v>ALTIERUS CAREER COLLEGE-SA</v>
          </cell>
        </row>
        <row r="176">
          <cell r="C176" t="str">
            <v>AM COL ACUP AND ORIENT MED-HOU</v>
          </cell>
        </row>
        <row r="177">
          <cell r="C177" t="str">
            <v>AMERICAN INTERCONTINENTAL UNIV</v>
          </cell>
        </row>
        <row r="178">
          <cell r="C178" t="str">
            <v>AOMA GRAD SCH INTEGRATIVE MED</v>
          </cell>
        </row>
        <row r="179">
          <cell r="C179" t="str">
            <v>ARGOSY UNIVERSITY-DALLAS</v>
          </cell>
        </row>
        <row r="180">
          <cell r="C180" t="str">
            <v>ARLINGTON BAPTIST UNIV-ARL.</v>
          </cell>
        </row>
        <row r="181">
          <cell r="C181" t="str">
            <v>ASHER COLLEGE-DALLAS</v>
          </cell>
        </row>
        <row r="182">
          <cell r="C182" t="str">
            <v>AUGUSTE ESCOFFIER SCH CUL ART</v>
          </cell>
        </row>
        <row r="183">
          <cell r="C183" t="str">
            <v>B.H. CARROLL THEOLOGICAL INST</v>
          </cell>
        </row>
        <row r="184">
          <cell r="C184" t="str">
            <v>BAKKE GRADUATE UNIVERSITY</v>
          </cell>
        </row>
        <row r="185">
          <cell r="C185" t="str">
            <v>BAPTIST HLTH SYS SCH HLTH PROF</v>
          </cell>
        </row>
        <row r="186">
          <cell r="C186" t="str">
            <v>BAPTIST HOSP SE TX SC RAD TECH</v>
          </cell>
        </row>
        <row r="187">
          <cell r="C187" t="str">
            <v>BAPTIST UNIV OF THE AMERICAS</v>
          </cell>
        </row>
        <row r="188">
          <cell r="C188" t="str">
            <v>BELHAVEN UNIVERSITY</v>
          </cell>
        </row>
        <row r="189">
          <cell r="C189" t="str">
            <v>BOSTON UNIVERSITY</v>
          </cell>
        </row>
        <row r="190">
          <cell r="C190" t="str">
            <v>BRANDMAN UNIVERISTY</v>
          </cell>
        </row>
        <row r="191">
          <cell r="C191" t="str">
            <v>BRIGHTWOOD COLLEGE-ARLINGTON</v>
          </cell>
        </row>
        <row r="192">
          <cell r="C192" t="str">
            <v>BRIGHTWOOD COLLEGE-BEAUMONT</v>
          </cell>
        </row>
        <row r="193">
          <cell r="C193" t="str">
            <v>BRIGHTWOOD COLLEGE-BROWNSVILLE</v>
          </cell>
        </row>
        <row r="194">
          <cell r="C194" t="str">
            <v>BRIGHTWOOD COLLEGE-CORPUS CHRI</v>
          </cell>
        </row>
        <row r="195">
          <cell r="C195" t="str">
            <v>BRIGHTWOOD COLLEGE-DALLAS</v>
          </cell>
        </row>
        <row r="196">
          <cell r="C196" t="str">
            <v>BRIGHTWOOD COLLEGE-EL PASO</v>
          </cell>
        </row>
        <row r="197">
          <cell r="C197" t="str">
            <v>BRIGHTWOOD COLLEGE-FORT WORTH</v>
          </cell>
        </row>
        <row r="198">
          <cell r="C198" t="str">
            <v>BRIGHTWOOD COLLEGE-FRIENDSWOOD</v>
          </cell>
        </row>
        <row r="199">
          <cell r="C199" t="str">
            <v>BRIGHTWOOD COLLEGE-HOUSTON N</v>
          </cell>
        </row>
        <row r="200">
          <cell r="C200" t="str">
            <v>BRIGHTWOOD COLLEGE-LAREDO</v>
          </cell>
        </row>
        <row r="201">
          <cell r="C201" t="str">
            <v>BRIGHTWOOD COLLEGE-McALLEN</v>
          </cell>
        </row>
        <row r="202">
          <cell r="C202" t="str">
            <v>BRIGHTWOOD COLLEGE-SAN ANTO SP</v>
          </cell>
        </row>
        <row r="203">
          <cell r="C203" t="str">
            <v>BRIGHTWOOD COLLEGE-SAN ANTONIO</v>
          </cell>
        </row>
        <row r="204">
          <cell r="C204" t="str">
            <v>BROWN MACKIE COLLEGE - DFW</v>
          </cell>
        </row>
        <row r="205">
          <cell r="C205" t="str">
            <v>BROWN MACKIE COLLEGE-SAN ANTON</v>
          </cell>
        </row>
        <row r="206">
          <cell r="C206" t="str">
            <v>CALIFORNIA SOUTHERN UNIVERSITY</v>
          </cell>
        </row>
        <row r="207">
          <cell r="C207" t="str">
            <v>CAREER INSTITUTE OF TECHNOLOGY</v>
          </cell>
        </row>
        <row r="208">
          <cell r="C208" t="str">
            <v>CARRINGTON COLLEGE-MESQUITE</v>
          </cell>
        </row>
        <row r="209">
          <cell r="C209" t="str">
            <v>CASE WESTERN RESERVE UNIV.</v>
          </cell>
        </row>
        <row r="210">
          <cell r="C210" t="str">
            <v>CHAMBERLAIN UNIVERSITY</v>
          </cell>
        </row>
        <row r="211">
          <cell r="C211" t="str">
            <v>CMWLTH INST FUNERAL SERVICE-HO</v>
          </cell>
        </row>
        <row r="212">
          <cell r="C212" t="str">
            <v>COLUMBIA COLLEGE</v>
          </cell>
        </row>
        <row r="213">
          <cell r="C213" t="str">
            <v>CONCORDE CAREER COLLEGE-DALLAS</v>
          </cell>
        </row>
        <row r="214">
          <cell r="C214" t="str">
            <v>CONCORDE CAREER COLLEGE-GR PR</v>
          </cell>
        </row>
        <row r="215">
          <cell r="C215" t="str">
            <v>CONCORDE CAREER COLLEGE-SAN AN</v>
          </cell>
        </row>
        <row r="216">
          <cell r="C216" t="str">
            <v>CORNELL UNIVERSITY</v>
          </cell>
        </row>
        <row r="217">
          <cell r="C217" t="str">
            <v>COVENANT SCHOOL OF NURSING</v>
          </cell>
        </row>
        <row r="218">
          <cell r="C218" t="str">
            <v>CRISWELL COLLEGE-DALLAS</v>
          </cell>
        </row>
        <row r="219">
          <cell r="C219" t="str">
            <v>CTR FOR ADVANCED LEGAL STUDIES</v>
          </cell>
        </row>
        <row r="220">
          <cell r="C220" t="str">
            <v>CULINARY INSTITUTE LENOTRE</v>
          </cell>
        </row>
        <row r="221">
          <cell r="C221" t="str">
            <v>CULINARY INSTITUTE OF AMERICA</v>
          </cell>
        </row>
        <row r="222">
          <cell r="C222" t="str">
            <v>DALLAS CHRISTIAN COLLEGE</v>
          </cell>
        </row>
        <row r="223">
          <cell r="C223" t="str">
            <v>DALLAS INST OF FUNERAL SERVICE</v>
          </cell>
        </row>
        <row r="224">
          <cell r="C224" t="str">
            <v>DALLAS NURSING INSTITUTE</v>
          </cell>
        </row>
        <row r="225">
          <cell r="C225" t="str">
            <v>DEVRY UNIVERSITY-TEXAS</v>
          </cell>
        </row>
        <row r="226">
          <cell r="C226" t="str">
            <v>EMBRY-RIDDLE AERO UNIV-HOUSTON</v>
          </cell>
        </row>
        <row r="227">
          <cell r="C227" t="str">
            <v>FLORIDA CAREER COLLEGE-HOUSTON</v>
          </cell>
        </row>
        <row r="228">
          <cell r="C228" t="str">
            <v>FORTIS COLLEGE-GRAND PRAIRIE</v>
          </cell>
        </row>
        <row r="229">
          <cell r="C229" t="str">
            <v>FORTIS COLLEGE-HOUSTON SOUTH</v>
          </cell>
        </row>
        <row r="230">
          <cell r="C230" t="str">
            <v>FORTIS INSTITUTE - HOUSTON</v>
          </cell>
        </row>
        <row r="231">
          <cell r="C231" t="str">
            <v>GALEN COLLEGE OF NURSING - SA</v>
          </cell>
        </row>
        <row r="232">
          <cell r="C232" t="str">
            <v>GALEN COLLEGE OF NURSING-LOU</v>
          </cell>
        </row>
        <row r="233">
          <cell r="C233" t="str">
            <v>GOLF ACADEMY OF AMERICA-DALLAS</v>
          </cell>
        </row>
        <row r="234">
          <cell r="C234" t="str">
            <v>GRAD INST APPLIED LINGUISTICS</v>
          </cell>
        </row>
        <row r="235">
          <cell r="C235" t="str">
            <v>HALLMARK UNIV-SAN ANTONIO</v>
          </cell>
        </row>
        <row r="236">
          <cell r="C236" t="str">
            <v>HOUSTON GRAD SCH OF THEOLOGY</v>
          </cell>
        </row>
        <row r="237">
          <cell r="C237" t="str">
            <v>INTERACTIVE COL OF TECH-HILCRO</v>
          </cell>
        </row>
        <row r="238">
          <cell r="C238" t="str">
            <v>INTERACTIVE COL OF TECH-N HOUS</v>
          </cell>
        </row>
        <row r="239">
          <cell r="C239" t="str">
            <v>INTERACTIVE COL OF TECH-PASADN</v>
          </cell>
        </row>
        <row r="240">
          <cell r="C240" t="str">
            <v>INTERNATL BUS COLL-EL PASO E</v>
          </cell>
        </row>
        <row r="241">
          <cell r="C241" t="str">
            <v>INTERNATL BUS COLL-EL PASO W</v>
          </cell>
        </row>
        <row r="242">
          <cell r="C242" t="str">
            <v>KD CONSERVATORY COLLEGE OF FDA</v>
          </cell>
        </row>
        <row r="243">
          <cell r="C243" t="str">
            <v>KINGS COLLEGE</v>
          </cell>
        </row>
        <row r="244">
          <cell r="C244" t="str">
            <v>LESLEY UNIVERSITY</v>
          </cell>
        </row>
        <row r="245">
          <cell r="C245" t="str">
            <v>LINCOLN CL OF TECH-GRAND PRAIR</v>
          </cell>
        </row>
        <row r="246">
          <cell r="C246" t="str">
            <v>MEDIATECH INSTITUTE-DALLAS</v>
          </cell>
        </row>
        <row r="247">
          <cell r="C247" t="str">
            <v>MEDIATECH INSTITUTE-HOUSTON</v>
          </cell>
        </row>
        <row r="248">
          <cell r="C248" t="str">
            <v>MESSENGER COLLEGE</v>
          </cell>
        </row>
        <row r="249">
          <cell r="C249" t="str">
            <v>MIAT COLLEGE OF TECHNOLOGY-HOU</v>
          </cell>
        </row>
        <row r="250">
          <cell r="C250" t="str">
            <v>NATIONAL AMERICAN U-AUSTIN</v>
          </cell>
        </row>
        <row r="251">
          <cell r="C251" t="str">
            <v>NATIONAL UNIVERSITY</v>
          </cell>
        </row>
        <row r="252">
          <cell r="C252" t="str">
            <v>NEW MEXICO STATE UNIVERSITY-CB</v>
          </cell>
        </row>
        <row r="253">
          <cell r="C253" t="str">
            <v>NEW MEXICO STATE UNIVERSITY-DA</v>
          </cell>
        </row>
        <row r="254">
          <cell r="C254" t="str">
            <v>NORTH AMERICAN UNIV-HOUSTON</v>
          </cell>
        </row>
        <row r="255">
          <cell r="C255" t="str">
            <v>NORTHCENTRAL UNIVERSITY</v>
          </cell>
        </row>
        <row r="256">
          <cell r="C256" t="str">
            <v>NORTHWOOD UNIVERSITY-CEDAR HIL</v>
          </cell>
        </row>
        <row r="257">
          <cell r="C257" t="str">
            <v>PARK UNIVERSITY</v>
          </cell>
        </row>
        <row r="258">
          <cell r="C258" t="str">
            <v>PELOTON COLLEGE</v>
          </cell>
        </row>
        <row r="259">
          <cell r="C259" t="str">
            <v>PIMA MEDICAL INSTITUTE-EL PASO</v>
          </cell>
        </row>
        <row r="260">
          <cell r="C260" t="str">
            <v>PIMA MEDICAL INSTITUTE-HOUSTON</v>
          </cell>
        </row>
        <row r="261">
          <cell r="C261" t="str">
            <v>RELAY GRAD SCHOOL OF EDUCATION</v>
          </cell>
        </row>
        <row r="262">
          <cell r="C262" t="str">
            <v>REMINGTON COLLEGE DALLAS</v>
          </cell>
        </row>
        <row r="263">
          <cell r="C263" t="str">
            <v>REMINGTON COLLEGE HOUSTON N</v>
          </cell>
        </row>
        <row r="264">
          <cell r="C264" t="str">
            <v>REMINGTON COLLEGE HOUSTON SE</v>
          </cell>
        </row>
        <row r="265">
          <cell r="C265" t="str">
            <v>REMINGTON COLLEGE-FORT WORTH</v>
          </cell>
        </row>
        <row r="266">
          <cell r="C266" t="str">
            <v>SAINT LEO UNIVERSITY</v>
          </cell>
        </row>
        <row r="267">
          <cell r="C267" t="str">
            <v>SAINT LOUIS UNIVERSITY</v>
          </cell>
        </row>
        <row r="268">
          <cell r="C268" t="str">
            <v>SANFORD-BROWN COLLEG-SA (IADT)</v>
          </cell>
        </row>
        <row r="269">
          <cell r="C269" t="str">
            <v>SCHOOL OF AUTO MACHINISTS-HOUS</v>
          </cell>
        </row>
        <row r="270">
          <cell r="C270" t="str">
            <v>SEMINARY OF THE SOUTHWEST</v>
          </cell>
        </row>
        <row r="271">
          <cell r="C271" t="str">
            <v>SEWARD COUNTY COMM COLLEGE</v>
          </cell>
        </row>
        <row r="272">
          <cell r="C272" t="str">
            <v>SIMMONS COLLEGE</v>
          </cell>
        </row>
        <row r="273">
          <cell r="C273" t="str">
            <v>SOUTH UNIVERSITY</v>
          </cell>
        </row>
        <row r="274">
          <cell r="C274" t="str">
            <v>SOUTHEASTERN OKLAHOMA ST. UNIV</v>
          </cell>
        </row>
        <row r="275">
          <cell r="C275" t="str">
            <v>SOUTHWEST UNIVERSITY-EL PASO</v>
          </cell>
        </row>
        <row r="276">
          <cell r="C276" t="str">
            <v>SPRINGFIELD COLLEGE</v>
          </cell>
        </row>
        <row r="277">
          <cell r="C277" t="str">
            <v>STRAYER UNIVERSITY-TEXAS</v>
          </cell>
        </row>
        <row r="278">
          <cell r="C278" t="str">
            <v>SUAGM-UNIVERSIDAD DEL ESTE</v>
          </cell>
        </row>
        <row r="279">
          <cell r="C279" t="str">
            <v>SUAGM-UNIVERSIDAD DEL METROPOL</v>
          </cell>
        </row>
        <row r="280">
          <cell r="C280" t="str">
            <v>SUAGM-UNIVERSIDAD DEL TURABO</v>
          </cell>
        </row>
        <row r="281">
          <cell r="C281" t="str">
            <v>THE ART INSTITUTE OF AUSTIN</v>
          </cell>
        </row>
        <row r="282">
          <cell r="C282" t="str">
            <v>THE ART INSTITUTE OF DALLAS</v>
          </cell>
        </row>
        <row r="283">
          <cell r="C283" t="str">
            <v>THE ART INSTITUTE OF FT. WORTH</v>
          </cell>
        </row>
        <row r="284">
          <cell r="C284" t="str">
            <v>THE ART INSTITUTE OF HOUSTON</v>
          </cell>
        </row>
        <row r="285">
          <cell r="C285" t="str">
            <v>THE ART INSTITUTE OF SAN ANTON</v>
          </cell>
        </row>
        <row r="286">
          <cell r="C286" t="str">
            <v>THE COL OF HEALTH CARE PRO-AUS</v>
          </cell>
        </row>
        <row r="287">
          <cell r="C287" t="str">
            <v>THE COL OF HEALTH CARE PRO-DAL</v>
          </cell>
        </row>
        <row r="288">
          <cell r="C288" t="str">
            <v>THE COL OF HEALTH CARE PRO-FW</v>
          </cell>
        </row>
        <row r="289">
          <cell r="C289" t="str">
            <v>THE COL OF HEALTH CARE PRO-HNW</v>
          </cell>
        </row>
        <row r="290">
          <cell r="C290" t="str">
            <v>THE COL OF HEALTH CARE PRO-HSW</v>
          </cell>
        </row>
        <row r="291">
          <cell r="C291" t="str">
            <v>THE COL OF HEALTH CARE PRO-MCA</v>
          </cell>
        </row>
        <row r="292">
          <cell r="C292" t="str">
            <v>THE COL OF HEALTH CARE PRO-SA</v>
          </cell>
        </row>
        <row r="293">
          <cell r="C293" t="str">
            <v>TULANE UNIVERSITY</v>
          </cell>
        </row>
        <row r="294">
          <cell r="C294" t="str">
            <v>TX HEALTH AND SCIENCE UNIV</v>
          </cell>
        </row>
        <row r="295">
          <cell r="C295" t="str">
            <v>UNIVERSITY OF PHOENIX-AUSTIN</v>
          </cell>
        </row>
        <row r="296">
          <cell r="C296" t="str">
            <v>UNIVERSITY OF PHOENIX-DALLAS</v>
          </cell>
        </row>
        <row r="297">
          <cell r="C297" t="str">
            <v>UNIVERSITY OF PHOENIX-HOUSTON</v>
          </cell>
        </row>
        <row r="298">
          <cell r="C298" t="str">
            <v>UNIVERSITY OF PHOENIX-MCALLEN</v>
          </cell>
        </row>
        <row r="299">
          <cell r="C299" t="str">
            <v>UNIVERSITY OF PHOENIX-ONLINE</v>
          </cell>
        </row>
        <row r="300">
          <cell r="C300" t="str">
            <v>UNIVERSITY OF PHOENIX-SA</v>
          </cell>
        </row>
        <row r="301">
          <cell r="C301" t="str">
            <v>UNIVERSITY OF SAN FRANCISCO</v>
          </cell>
        </row>
        <row r="302">
          <cell r="C302" t="str">
            <v>UNIVERSITY OF SOUTHERN CALIFOR</v>
          </cell>
        </row>
        <row r="303">
          <cell r="C303" t="str">
            <v>UNIVERSITY OF ST. AUGUSTINE HS</v>
          </cell>
        </row>
        <row r="304">
          <cell r="C304" t="str">
            <v>VET TECH INSTITUTE OF HOUSTON</v>
          </cell>
        </row>
        <row r="305">
          <cell r="C305" t="str">
            <v>VIRGINIA COLLEGE-AUSTIN</v>
          </cell>
        </row>
        <row r="306">
          <cell r="C306" t="str">
            <v>VIRGINIA COLLEGE-BIRMINGHAM AL</v>
          </cell>
        </row>
        <row r="307">
          <cell r="C307" t="str">
            <v>VIRGINIA COLLEGE-LUBBOCK</v>
          </cell>
        </row>
        <row r="308">
          <cell r="C308" t="str">
            <v>VISTA COLLEGE</v>
          </cell>
        </row>
        <row r="309">
          <cell r="C309" t="str">
            <v>VISTA COLLEGE-RICHARDSON</v>
          </cell>
        </row>
        <row r="310">
          <cell r="C310" t="str">
            <v>WADE COLLEGE-DALLAS</v>
          </cell>
        </row>
        <row r="311">
          <cell r="C311" t="str">
            <v>WALDEN UNIVERSITY</v>
          </cell>
        </row>
        <row r="312">
          <cell r="C312" t="str">
            <v>WEBSTER UNIVERSITY</v>
          </cell>
        </row>
        <row r="313">
          <cell r="C313" t="str">
            <v>WEST COAST UNIVERSITY-DALLAS</v>
          </cell>
        </row>
        <row r="314">
          <cell r="C314" t="str">
            <v>WESTERN GOVERNORS UNIV TEXAS</v>
          </cell>
        </row>
        <row r="315">
          <cell r="C315" t="str">
            <v>WESTERN OKLAHOMA STATE COLLEGE</v>
          </cell>
        </row>
        <row r="316">
          <cell r="C316" t="str">
            <v>WESTERN TECH COLL-EL PASO DIAN</v>
          </cell>
        </row>
        <row r="317">
          <cell r="C317" t="str">
            <v>WESTERN TECH COLL-EL PASO MAIN</v>
          </cell>
        </row>
      </sheetData>
      <sheetData sheetId="7" refreshError="1"/>
      <sheetData sheetId="8" refreshError="1"/>
      <sheetData sheetId="9" refreshError="1"/>
      <sheetData sheetId="10" refreshError="1"/>
      <sheetData sheetId="11">
        <row r="1161">
          <cell r="B1161" t="str">
            <v>ABILENE CHRISTIAN UNIVERSITY</v>
          </cell>
        </row>
      </sheetData>
      <sheetData sheetId="12" refreshError="1"/>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2017"/>
      <sheetName val="High Plains"/>
      <sheetName val="Northwest"/>
      <sheetName val="Metroplex"/>
      <sheetName val="UpperEast"/>
      <sheetName val="Southeast"/>
      <sheetName val="GulfCoast"/>
      <sheetName val="CentralTX"/>
      <sheetName val="SouthTx"/>
      <sheetName val="URGV"/>
      <sheetName val="West TX"/>
      <sheetName val="Sheet11"/>
      <sheetName val="Sheet10"/>
      <sheetName val="Sheet9"/>
      <sheetName val="Sheet8"/>
      <sheetName val="Sheet7"/>
      <sheetName val="Sheet6"/>
      <sheetName val="Sheet5"/>
      <sheetName val="Sheet4"/>
      <sheetName val="Sheet2"/>
      <sheetName val="Sheet3"/>
    </sheetNames>
    <sheetDataSet>
      <sheetData sheetId="0"/>
      <sheetData sheetId="1"/>
      <sheetData sheetId="2">
        <row r="2">
          <cell r="B2" t="str">
            <v>All areas</v>
          </cell>
          <cell r="C2" t="str">
            <v>Math</v>
          </cell>
          <cell r="D2" t="str">
            <v>Writing</v>
          </cell>
          <cell r="E2" t="str">
            <v>Reading</v>
          </cell>
        </row>
        <row r="3">
          <cell r="A3" t="str">
            <v>High Plains</v>
          </cell>
          <cell r="B3">
            <v>0.54138851802403209</v>
          </cell>
          <cell r="C3">
            <v>0.57543391188251003</v>
          </cell>
          <cell r="D3">
            <v>0.65064530485091232</v>
          </cell>
          <cell r="E3">
            <v>0.63951935914552738</v>
          </cell>
        </row>
        <row r="4">
          <cell r="A4" t="str">
            <v>Statewide</v>
          </cell>
          <cell r="B4">
            <v>0.61657016940163278</v>
          </cell>
          <cell r="C4">
            <v>0.65129024314785233</v>
          </cell>
          <cell r="D4">
            <v>0.88040232098547178</v>
          </cell>
          <cell r="E4">
            <v>0.78861100763349135</v>
          </cell>
        </row>
      </sheetData>
      <sheetData sheetId="3">
        <row r="2">
          <cell r="B2" t="str">
            <v>All areas</v>
          </cell>
        </row>
      </sheetData>
      <sheetData sheetId="4">
        <row r="2">
          <cell r="B2" t="str">
            <v>All areas</v>
          </cell>
        </row>
      </sheetData>
      <sheetData sheetId="5">
        <row r="2">
          <cell r="B2" t="str">
            <v>All areas</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
          <cell r="B1" t="str">
            <v>All areas</v>
          </cell>
        </row>
      </sheetData>
      <sheetData sheetId="20"/>
      <sheetData sheetId="2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2"/>
  <sheetViews>
    <sheetView tabSelected="1" zoomScaleNormal="100" zoomScaleSheetLayoutView="100" workbookViewId="0">
      <selection sqref="A1:H1"/>
    </sheetView>
  </sheetViews>
  <sheetFormatPr defaultRowHeight="15" x14ac:dyDescent="0.25"/>
  <cols>
    <col min="1" max="1" width="39.5703125" style="9" customWidth="1"/>
    <col min="2" max="2" width="20.7109375" style="9" customWidth="1"/>
    <col min="3" max="4" width="9.140625" style="9"/>
    <col min="5" max="5" width="9.140625" style="9" customWidth="1"/>
    <col min="6" max="6" width="21.85546875" style="9" customWidth="1"/>
    <col min="7" max="7" width="14.28515625" style="9" customWidth="1"/>
    <col min="8" max="8" width="9.140625" style="9"/>
    <col min="9" max="11" width="9.140625" style="1"/>
  </cols>
  <sheetData>
    <row r="1" spans="1:13" s="21" customFormat="1" ht="15" customHeight="1" x14ac:dyDescent="0.25">
      <c r="A1" s="586" t="s">
        <v>300</v>
      </c>
      <c r="B1" s="587"/>
      <c r="C1" s="587"/>
      <c r="D1" s="587"/>
      <c r="E1" s="587"/>
      <c r="F1" s="587"/>
      <c r="G1" s="587"/>
      <c r="H1" s="588"/>
      <c r="I1" s="11"/>
      <c r="J1" s="12"/>
      <c r="K1" s="1"/>
    </row>
    <row r="2" spans="1:13" s="21" customFormat="1" ht="15" customHeight="1" x14ac:dyDescent="0.25">
      <c r="A2" s="442"/>
      <c r="B2" s="443"/>
      <c r="C2" s="443"/>
      <c r="D2" s="443"/>
      <c r="E2" s="443"/>
      <c r="F2" s="443"/>
      <c r="G2" s="443"/>
      <c r="H2" s="444"/>
      <c r="I2" s="13"/>
      <c r="J2" s="6"/>
      <c r="K2" s="1"/>
    </row>
    <row r="3" spans="1:13" s="21" customFormat="1" ht="15" customHeight="1" x14ac:dyDescent="0.25">
      <c r="A3" s="586" t="s">
        <v>218</v>
      </c>
      <c r="B3" s="587"/>
      <c r="C3" s="587"/>
      <c r="D3" s="587"/>
      <c r="E3" s="587"/>
      <c r="F3" s="587"/>
      <c r="G3" s="587"/>
      <c r="H3" s="588"/>
      <c r="I3" s="13"/>
      <c r="J3" s="6"/>
      <c r="K3" s="1"/>
    </row>
    <row r="4" spans="1:13" s="21" customFormat="1" ht="15" customHeight="1" x14ac:dyDescent="0.25">
      <c r="A4" s="589" t="s">
        <v>280</v>
      </c>
      <c r="B4" s="590"/>
      <c r="C4" s="590"/>
      <c r="D4" s="590"/>
      <c r="E4" s="590"/>
      <c r="F4" s="590"/>
      <c r="G4" s="590"/>
      <c r="H4" s="591"/>
      <c r="I4" s="13"/>
      <c r="J4" s="6"/>
      <c r="K4" s="1"/>
    </row>
    <row r="5" spans="1:13" s="21" customFormat="1" ht="15" customHeight="1" x14ac:dyDescent="0.25">
      <c r="A5" s="592"/>
      <c r="B5" s="593"/>
      <c r="C5" s="593"/>
      <c r="D5" s="593"/>
      <c r="E5" s="593"/>
      <c r="F5" s="593"/>
      <c r="G5" s="593"/>
      <c r="H5" s="594"/>
      <c r="I5" s="13"/>
      <c r="J5" s="6"/>
      <c r="K5" s="1"/>
    </row>
    <row r="6" spans="1:13" s="8" customFormat="1" ht="15" customHeight="1" x14ac:dyDescent="0.25">
      <c r="A6" s="592"/>
      <c r="B6" s="593"/>
      <c r="C6" s="593"/>
      <c r="D6" s="593"/>
      <c r="E6" s="593"/>
      <c r="F6" s="593"/>
      <c r="G6" s="593"/>
      <c r="H6" s="594"/>
      <c r="I6" s="13"/>
      <c r="J6" s="6"/>
      <c r="K6" s="78"/>
    </row>
    <row r="7" spans="1:13" s="8" customFormat="1" ht="15" customHeight="1" x14ac:dyDescent="0.25">
      <c r="A7" s="592"/>
      <c r="B7" s="593"/>
      <c r="C7" s="593"/>
      <c r="D7" s="593"/>
      <c r="E7" s="593"/>
      <c r="F7" s="593"/>
      <c r="G7" s="593"/>
      <c r="H7" s="594"/>
      <c r="I7" s="13"/>
      <c r="J7" s="6"/>
      <c r="K7" s="78"/>
    </row>
    <row r="8" spans="1:13" x14ac:dyDescent="0.25">
      <c r="A8" s="595"/>
      <c r="B8" s="596"/>
      <c r="C8" s="596"/>
      <c r="D8" s="596"/>
      <c r="E8" s="596"/>
      <c r="F8" s="596"/>
      <c r="G8" s="596"/>
      <c r="H8" s="597"/>
    </row>
    <row r="9" spans="1:13" s="21" customFormat="1" x14ac:dyDescent="0.25">
      <c r="A9" s="527"/>
      <c r="B9" s="527"/>
      <c r="C9" s="527"/>
      <c r="D9" s="527"/>
      <c r="E9" s="527"/>
      <c r="F9" s="527"/>
      <c r="G9" s="527"/>
      <c r="H9" s="527"/>
      <c r="I9" s="1"/>
      <c r="J9" s="1"/>
      <c r="K9" s="1"/>
    </row>
    <row r="10" spans="1:13" x14ac:dyDescent="0.25">
      <c r="E10" s="22"/>
    </row>
    <row r="11" spans="1:13" x14ac:dyDescent="0.25">
      <c r="C11" s="22"/>
      <c r="L11" s="1"/>
      <c r="M11" s="1"/>
    </row>
    <row r="12" spans="1:13" x14ac:dyDescent="0.25">
      <c r="F12" s="22"/>
      <c r="L12" s="1"/>
      <c r="M12" s="1"/>
    </row>
    <row r="13" spans="1:13" x14ac:dyDescent="0.25">
      <c r="B13" s="278"/>
      <c r="C13" s="22"/>
      <c r="L13" s="1"/>
      <c r="M13" s="1"/>
    </row>
    <row r="14" spans="1:13" x14ac:dyDescent="0.25">
      <c r="B14" s="278"/>
      <c r="F14" s="22"/>
      <c r="G14" s="22"/>
      <c r="H14" s="22"/>
      <c r="I14" s="2"/>
      <c r="L14" s="1"/>
      <c r="M14" s="1"/>
    </row>
    <row r="15" spans="1:13" x14ac:dyDescent="0.25">
      <c r="A15" s="278"/>
      <c r="B15" s="278"/>
      <c r="G15" s="22"/>
      <c r="I15" s="9"/>
      <c r="J15" s="9"/>
      <c r="K15" s="9"/>
      <c r="L15" s="9"/>
      <c r="M15" s="3"/>
    </row>
    <row r="16" spans="1:13" x14ac:dyDescent="0.25">
      <c r="A16" s="502" t="s">
        <v>0</v>
      </c>
      <c r="B16" s="278"/>
      <c r="L16" s="1"/>
      <c r="M16" s="1"/>
    </row>
    <row r="17" spans="1:13" x14ac:dyDescent="0.25">
      <c r="A17" s="502"/>
      <c r="B17" s="278"/>
      <c r="F17" s="528"/>
      <c r="G17" s="529"/>
      <c r="H17" s="530"/>
      <c r="I17" s="4"/>
      <c r="J17" s="4"/>
      <c r="K17" s="4"/>
      <c r="L17" s="4"/>
      <c r="M17" s="4"/>
    </row>
    <row r="18" spans="1:13" x14ac:dyDescent="0.25">
      <c r="A18" s="278"/>
      <c r="B18" s="278"/>
    </row>
    <row r="19" spans="1:13" ht="15" customHeight="1" x14ac:dyDescent="0.25">
      <c r="A19" s="10" t="s">
        <v>301</v>
      </c>
      <c r="B19" s="599" t="s">
        <v>14</v>
      </c>
      <c r="C19" s="599"/>
      <c r="D19" s="599"/>
      <c r="E19" s="599"/>
      <c r="F19" s="599"/>
      <c r="G19" s="599"/>
      <c r="H19" s="599"/>
    </row>
    <row r="20" spans="1:13" ht="15" customHeight="1" x14ac:dyDescent="0.25">
      <c r="A20" s="11" t="s">
        <v>41</v>
      </c>
      <c r="B20" s="601" t="s">
        <v>239</v>
      </c>
      <c r="C20" s="601"/>
      <c r="D20" s="601"/>
      <c r="E20" s="601"/>
      <c r="F20" s="601"/>
      <c r="G20" s="601"/>
      <c r="H20" s="601"/>
    </row>
    <row r="21" spans="1:13" ht="15" customHeight="1" x14ac:dyDescent="0.25">
      <c r="A21" s="11" t="s">
        <v>305</v>
      </c>
      <c r="B21" s="598" t="s">
        <v>380</v>
      </c>
      <c r="C21" s="598"/>
      <c r="D21" s="598"/>
      <c r="E21" s="598"/>
      <c r="F21" s="598"/>
      <c r="G21" s="598"/>
      <c r="H21" s="598"/>
    </row>
    <row r="22" spans="1:13" ht="15" customHeight="1" x14ac:dyDescent="0.25">
      <c r="A22" s="11" t="s">
        <v>302</v>
      </c>
      <c r="B22" s="598" t="s">
        <v>236</v>
      </c>
      <c r="C22" s="598"/>
      <c r="D22" s="598"/>
      <c r="E22" s="598"/>
      <c r="F22" s="598"/>
      <c r="G22" s="598"/>
      <c r="H22" s="598"/>
    </row>
    <row r="23" spans="1:13" ht="15" customHeight="1" x14ac:dyDescent="0.25">
      <c r="A23" s="11" t="s">
        <v>219</v>
      </c>
      <c r="B23" s="600" t="s">
        <v>237</v>
      </c>
      <c r="C23" s="600"/>
      <c r="D23" s="600"/>
      <c r="E23" s="600"/>
      <c r="F23" s="600"/>
      <c r="G23" s="600"/>
      <c r="H23" s="600"/>
      <c r="M23" s="1"/>
    </row>
    <row r="24" spans="1:13" s="21" customFormat="1" ht="15" customHeight="1" x14ac:dyDescent="0.25">
      <c r="A24" s="11" t="s">
        <v>240</v>
      </c>
      <c r="B24" s="600" t="s">
        <v>269</v>
      </c>
      <c r="C24" s="600"/>
      <c r="D24" s="600"/>
      <c r="E24" s="600"/>
      <c r="F24" s="600"/>
      <c r="G24" s="600"/>
      <c r="H24" s="600"/>
      <c r="I24" s="1"/>
      <c r="J24" s="1"/>
      <c r="K24" s="1"/>
      <c r="M24" s="1"/>
    </row>
    <row r="25" spans="1:13" s="21" customFormat="1" ht="15" customHeight="1" x14ac:dyDescent="0.25">
      <c r="A25" s="11" t="s">
        <v>241</v>
      </c>
      <c r="B25" s="600" t="s">
        <v>270</v>
      </c>
      <c r="C25" s="600"/>
      <c r="D25" s="600"/>
      <c r="E25" s="600"/>
      <c r="F25" s="600"/>
      <c r="G25" s="600"/>
      <c r="H25" s="600"/>
      <c r="I25" s="1"/>
      <c r="J25" s="1"/>
      <c r="K25" s="1"/>
      <c r="M25" s="1"/>
    </row>
    <row r="26" spans="1:13" ht="15" customHeight="1" x14ac:dyDescent="0.25">
      <c r="A26" s="11" t="s">
        <v>194</v>
      </c>
      <c r="B26" s="598" t="s">
        <v>256</v>
      </c>
      <c r="C26" s="598"/>
      <c r="D26" s="598"/>
      <c r="E26" s="598"/>
      <c r="F26" s="598"/>
      <c r="G26" s="598"/>
      <c r="H26" s="598"/>
      <c r="M26" s="1"/>
    </row>
    <row r="27" spans="1:13" ht="15" customHeight="1" x14ac:dyDescent="0.25">
      <c r="A27" s="11" t="s">
        <v>255</v>
      </c>
      <c r="B27" s="600" t="s">
        <v>238</v>
      </c>
      <c r="C27" s="600"/>
      <c r="D27" s="600"/>
      <c r="E27" s="600"/>
      <c r="F27" s="600"/>
      <c r="G27" s="600"/>
      <c r="H27" s="600"/>
      <c r="M27" s="1"/>
    </row>
    <row r="28" spans="1:13" s="21" customFormat="1" ht="15" customHeight="1" x14ac:dyDescent="0.25">
      <c r="A28" s="11" t="s">
        <v>242</v>
      </c>
      <c r="B28" s="600" t="s">
        <v>257</v>
      </c>
      <c r="C28" s="600"/>
      <c r="D28" s="600"/>
      <c r="E28" s="600"/>
      <c r="F28" s="600"/>
      <c r="G28" s="600"/>
      <c r="H28" s="600"/>
      <c r="I28" s="1"/>
      <c r="J28" s="1"/>
      <c r="K28" s="1"/>
      <c r="M28" s="1"/>
    </row>
    <row r="29" spans="1:13" ht="15" customHeight="1" x14ac:dyDescent="0.25">
      <c r="A29" s="11" t="s">
        <v>341</v>
      </c>
      <c r="B29" s="598" t="s">
        <v>328</v>
      </c>
      <c r="C29" s="598"/>
      <c r="D29" s="598"/>
      <c r="E29" s="598"/>
      <c r="F29" s="598"/>
      <c r="G29" s="598"/>
      <c r="H29" s="598"/>
    </row>
    <row r="30" spans="1:13" s="21" customFormat="1" ht="15" customHeight="1" x14ac:dyDescent="0.25">
      <c r="A30" s="11" t="s">
        <v>303</v>
      </c>
      <c r="B30" s="598" t="s">
        <v>278</v>
      </c>
      <c r="C30" s="598"/>
      <c r="D30" s="598"/>
      <c r="E30" s="598"/>
      <c r="F30" s="598"/>
      <c r="G30" s="598"/>
      <c r="H30" s="598"/>
      <c r="I30" s="1"/>
      <c r="J30" s="1"/>
      <c r="K30" s="1"/>
    </row>
    <row r="31" spans="1:13" s="21" customFormat="1" ht="15" customHeight="1" x14ac:dyDescent="0.25">
      <c r="A31" s="11" t="s">
        <v>304</v>
      </c>
      <c r="B31" s="598" t="s">
        <v>271</v>
      </c>
      <c r="C31" s="598"/>
      <c r="D31" s="598"/>
      <c r="E31" s="598"/>
      <c r="F31" s="598"/>
      <c r="G31" s="598"/>
      <c r="H31" s="598"/>
      <c r="I31" s="1"/>
      <c r="J31" s="1"/>
      <c r="K31" s="1"/>
    </row>
    <row r="32" spans="1:13" ht="12" customHeight="1" x14ac:dyDescent="0.25">
      <c r="A32" s="11"/>
      <c r="B32" s="117"/>
      <c r="C32" s="117"/>
      <c r="D32" s="117"/>
      <c r="E32" s="117"/>
      <c r="F32" s="117"/>
    </row>
  </sheetData>
  <mergeCells count="16">
    <mergeCell ref="B26:H26"/>
    <mergeCell ref="B27:H27"/>
    <mergeCell ref="B29:H29"/>
    <mergeCell ref="B31:H31"/>
    <mergeCell ref="B20:H20"/>
    <mergeCell ref="B22:H22"/>
    <mergeCell ref="B23:H23"/>
    <mergeCell ref="B24:H24"/>
    <mergeCell ref="B25:H25"/>
    <mergeCell ref="B28:H28"/>
    <mergeCell ref="B30:H30"/>
    <mergeCell ref="A1:H1"/>
    <mergeCell ref="A3:H3"/>
    <mergeCell ref="A4:H8"/>
    <mergeCell ref="B21:H21"/>
    <mergeCell ref="B19:H19"/>
  </mergeCells>
  <hyperlinks>
    <hyperlink ref="A22" location="'Pop. Proj.'!A1" display="Pop. Proj."/>
    <hyperlink ref="A23" location="Attainment!A1" display="Attainment"/>
    <hyperlink ref="A26" location="'6-Year Grad Rates'!A1" display="6-Year Grad Rates"/>
    <hyperlink ref="A21" location="'Occ. Growth'!A1" display="Occ. Growth"/>
    <hyperlink ref="A20" location="Map!A1" display="Map"/>
    <hyperlink ref="A27" location="'HS to Coll.'!A1" display="HS to College - 60x30TX Target"/>
    <hyperlink ref="A24" location="'Comp by Inst Reg-counts'!A1" display="Comp by Inst Reg-counts"/>
    <hyperlink ref="A25" location="'Comp by Inst Reg-percent'!A1" display="Comp by Inst Reg-percent"/>
    <hyperlink ref="A28" location="'HS to Coll - College Readiness'!A1" display="HS to College - College Readiness"/>
    <hyperlink ref="A30" location="'Enrollment at Inst in Region'!Print_Area" display="Enrollment at Inst in Region"/>
    <hyperlink ref="A29" location="'Enrollment-Region of Residence'!A1" display="Enrollment - Region of Residence"/>
    <hyperlink ref="A31" location="'Enrollment In&amp;Out'!A1" display="Enrollment In and Out of Region"/>
  </hyperlinks>
  <pageMargins left="0.25" right="0.25" top="0.75" bottom="0.75" header="0.3" footer="0.3"/>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4"/>
  <sheetViews>
    <sheetView zoomScaleNormal="100" zoomScaleSheetLayoutView="100" workbookViewId="0">
      <selection activeCell="K2" sqref="K2"/>
    </sheetView>
  </sheetViews>
  <sheetFormatPr defaultColWidth="9.140625" defaultRowHeight="12.75" x14ac:dyDescent="0.2"/>
  <cols>
    <col min="1" max="1" width="12.5703125" style="9" bestFit="1" customWidth="1"/>
    <col min="2" max="2" width="32.7109375" style="9" customWidth="1"/>
    <col min="3" max="6" width="14.85546875" style="9" customWidth="1"/>
    <col min="7" max="7" width="13.140625" style="9" customWidth="1"/>
    <col min="8" max="8" width="17.85546875" style="9" customWidth="1"/>
    <col min="9" max="9" width="2.7109375" style="9" customWidth="1"/>
    <col min="10" max="10" width="11.140625" style="9" customWidth="1"/>
    <col min="11" max="11" width="22.140625" style="9" customWidth="1"/>
    <col min="12" max="12" width="30" style="9" customWidth="1"/>
    <col min="13" max="13" width="12.85546875" style="9" bestFit="1" customWidth="1"/>
    <col min="14" max="14" width="29.140625" style="9" bestFit="1" customWidth="1"/>
    <col min="15" max="15" width="9.140625" style="9"/>
    <col min="16" max="16" width="12.7109375" style="9" customWidth="1"/>
    <col min="17" max="17" width="13.7109375" style="9" customWidth="1"/>
    <col min="18" max="24" width="9.140625" style="9"/>
    <col min="25" max="25" width="9.140625" style="9" customWidth="1"/>
    <col min="26" max="16384" width="9.140625" style="9"/>
  </cols>
  <sheetData>
    <row r="1" spans="1:14" ht="15" customHeight="1" x14ac:dyDescent="0.2">
      <c r="A1" s="586" t="s">
        <v>0</v>
      </c>
      <c r="B1" s="587"/>
      <c r="C1" s="587"/>
      <c r="D1" s="587"/>
      <c r="E1" s="587"/>
      <c r="F1" s="587"/>
      <c r="G1" s="587"/>
      <c r="H1" s="588"/>
      <c r="J1" s="183"/>
      <c r="K1" s="183"/>
    </row>
    <row r="2" spans="1:14" ht="15" customHeight="1" x14ac:dyDescent="0.2">
      <c r="A2" s="689"/>
      <c r="B2" s="690"/>
      <c r="C2" s="690"/>
      <c r="D2" s="690"/>
      <c r="E2" s="690"/>
      <c r="F2" s="690"/>
      <c r="G2" s="690"/>
      <c r="H2" s="691"/>
      <c r="I2" s="80"/>
      <c r="J2" s="80"/>
      <c r="K2" s="80"/>
      <c r="L2" s="80"/>
      <c r="M2" s="80"/>
      <c r="N2" s="80"/>
    </row>
    <row r="3" spans="1:14" s="117" customFormat="1" ht="30" customHeight="1" x14ac:dyDescent="0.2">
      <c r="A3" s="777" t="s">
        <v>257</v>
      </c>
      <c r="B3" s="778"/>
      <c r="C3" s="778"/>
      <c r="D3" s="778"/>
      <c r="E3" s="778"/>
      <c r="F3" s="778"/>
      <c r="G3" s="778"/>
      <c r="H3" s="779"/>
    </row>
    <row r="4" spans="1:14" s="117" customFormat="1" ht="18.75" customHeight="1" x14ac:dyDescent="0.2">
      <c r="A4" s="617" t="s">
        <v>386</v>
      </c>
      <c r="B4" s="618"/>
      <c r="C4" s="618"/>
      <c r="D4" s="618"/>
      <c r="E4" s="618"/>
      <c r="F4" s="618"/>
      <c r="G4" s="618"/>
      <c r="H4" s="619"/>
    </row>
    <row r="5" spans="1:14" s="117" customFormat="1" ht="18.75" customHeight="1" x14ac:dyDescent="0.2">
      <c r="A5" s="620"/>
      <c r="B5" s="621"/>
      <c r="C5" s="621"/>
      <c r="D5" s="621"/>
      <c r="E5" s="621"/>
      <c r="F5" s="621"/>
      <c r="G5" s="621"/>
      <c r="H5" s="622"/>
    </row>
    <row r="6" spans="1:14" s="117" customFormat="1" ht="18.75" customHeight="1" x14ac:dyDescent="0.2">
      <c r="A6" s="620"/>
      <c r="B6" s="621"/>
      <c r="C6" s="621"/>
      <c r="D6" s="621"/>
      <c r="E6" s="621"/>
      <c r="F6" s="621"/>
      <c r="G6" s="621"/>
      <c r="H6" s="622"/>
    </row>
    <row r="7" spans="1:14" s="117" customFormat="1" ht="18.75" customHeight="1" x14ac:dyDescent="0.2">
      <c r="A7" s="620"/>
      <c r="B7" s="621"/>
      <c r="C7" s="621"/>
      <c r="D7" s="621"/>
      <c r="E7" s="621"/>
      <c r="F7" s="621"/>
      <c r="G7" s="621"/>
      <c r="H7" s="622"/>
    </row>
    <row r="8" spans="1:14" s="117" customFormat="1" ht="18.75" customHeight="1" x14ac:dyDescent="0.2">
      <c r="A8" s="623"/>
      <c r="B8" s="624"/>
      <c r="C8" s="624"/>
      <c r="D8" s="624"/>
      <c r="E8" s="624"/>
      <c r="F8" s="624"/>
      <c r="G8" s="624"/>
      <c r="H8" s="625"/>
    </row>
    <row r="9" spans="1:14" s="117" customFormat="1" ht="15" customHeight="1" x14ac:dyDescent="0.2">
      <c r="A9" s="80"/>
      <c r="B9" s="80"/>
      <c r="C9" s="80"/>
      <c r="D9" s="80"/>
      <c r="E9" s="80"/>
      <c r="F9" s="80"/>
      <c r="G9" s="80"/>
      <c r="H9" s="80"/>
    </row>
    <row r="10" spans="1:14" ht="15" customHeight="1" x14ac:dyDescent="0.2">
      <c r="A10" s="184"/>
      <c r="B10" s="81"/>
      <c r="C10" s="81"/>
      <c r="D10" s="81"/>
      <c r="E10" s="81"/>
      <c r="F10" s="136"/>
      <c r="G10" s="58"/>
    </row>
    <row r="11" spans="1:14" x14ac:dyDescent="0.2">
      <c r="A11" s="150"/>
      <c r="B11" s="81"/>
      <c r="C11" s="81"/>
      <c r="D11" s="81"/>
      <c r="E11" s="81"/>
      <c r="F11" s="136"/>
      <c r="G11" s="14"/>
    </row>
    <row r="12" spans="1:14" x14ac:dyDescent="0.2">
      <c r="F12" s="117"/>
      <c r="G12" s="14"/>
    </row>
    <row r="13" spans="1:14" ht="60" customHeight="1" x14ac:dyDescent="0.2">
      <c r="F13" s="117"/>
      <c r="G13" s="14"/>
    </row>
    <row r="14" spans="1:14" x14ac:dyDescent="0.2">
      <c r="F14" s="117"/>
      <c r="G14" s="14"/>
    </row>
    <row r="15" spans="1:14" x14ac:dyDescent="0.2">
      <c r="F15" s="117"/>
      <c r="G15" s="57"/>
    </row>
    <row r="16" spans="1:14" x14ac:dyDescent="0.2">
      <c r="F16" s="117"/>
      <c r="G16" s="57"/>
    </row>
    <row r="17" spans="5:19" x14ac:dyDescent="0.2">
      <c r="F17" s="117"/>
      <c r="G17" s="57"/>
    </row>
    <row r="18" spans="5:19" ht="30" customHeight="1" x14ac:dyDescent="0.2">
      <c r="F18" s="117"/>
      <c r="G18" s="57"/>
    </row>
    <row r="21" spans="5:19" x14ac:dyDescent="0.2">
      <c r="E21" s="185"/>
      <c r="J21" s="117"/>
      <c r="K21" s="117"/>
      <c r="L21" s="117"/>
      <c r="M21" s="117"/>
      <c r="N21" s="117"/>
      <c r="O21" s="175"/>
      <c r="P21" s="175"/>
      <c r="R21" s="117"/>
      <c r="S21" s="117"/>
    </row>
    <row r="54" spans="1:15" x14ac:dyDescent="0.2">
      <c r="A54" s="776" t="s">
        <v>363</v>
      </c>
      <c r="B54" s="774"/>
      <c r="C54" s="774"/>
      <c r="D54" s="775"/>
    </row>
    <row r="55" spans="1:15" ht="38.25" x14ac:dyDescent="0.2">
      <c r="A55" s="454"/>
      <c r="B55" s="579" t="s">
        <v>364</v>
      </c>
      <c r="C55" s="579" t="s">
        <v>361</v>
      </c>
      <c r="D55" s="579" t="s">
        <v>362</v>
      </c>
      <c r="F55" s="457"/>
      <c r="G55" s="457"/>
      <c r="H55" s="457"/>
    </row>
    <row r="56" spans="1:15" x14ac:dyDescent="0.2">
      <c r="A56" s="580" t="s">
        <v>3</v>
      </c>
      <c r="B56" s="456">
        <v>0.83437990580847721</v>
      </c>
      <c r="C56" s="456">
        <v>0.62833594976452123</v>
      </c>
      <c r="D56" s="456">
        <v>0.31927001569858715</v>
      </c>
      <c r="F56" s="457"/>
      <c r="G56" s="457"/>
      <c r="H56" s="457"/>
    </row>
    <row r="57" spans="1:15" x14ac:dyDescent="0.2">
      <c r="A57" s="581" t="s">
        <v>5</v>
      </c>
      <c r="B57" s="456">
        <v>0.76384714469729498</v>
      </c>
      <c r="C57" s="456">
        <v>0.43108630313439245</v>
      </c>
      <c r="D57" s="456">
        <v>0.14276513525118076</v>
      </c>
      <c r="F57" s="458"/>
      <c r="G57" s="458"/>
      <c r="H57" s="458"/>
    </row>
    <row r="58" spans="1:15" ht="25.5" x14ac:dyDescent="0.2">
      <c r="A58" s="580" t="s">
        <v>4</v>
      </c>
      <c r="B58" s="455">
        <v>0.74965800273597816</v>
      </c>
      <c r="C58" s="455">
        <v>0.4993160054719562</v>
      </c>
      <c r="D58" s="455">
        <v>0.11217510259917921</v>
      </c>
      <c r="F58" s="457"/>
      <c r="G58" s="457"/>
      <c r="H58" s="457"/>
    </row>
    <row r="59" spans="1:15" x14ac:dyDescent="0.2">
      <c r="A59" s="581" t="s">
        <v>16</v>
      </c>
      <c r="B59" s="456">
        <v>0.75757575757575757</v>
      </c>
      <c r="C59" s="456">
        <v>0.59090909090909094</v>
      </c>
      <c r="D59" s="456">
        <v>0.3383838383838384</v>
      </c>
    </row>
    <row r="61" spans="1:15" x14ac:dyDescent="0.2">
      <c r="A61" s="773" t="s">
        <v>228</v>
      </c>
      <c r="B61" s="774"/>
      <c r="C61" s="774"/>
      <c r="D61" s="774"/>
      <c r="E61" s="775"/>
      <c r="F61" s="50"/>
      <c r="G61" s="50"/>
      <c r="H61" s="50"/>
    </row>
    <row r="62" spans="1:15" ht="27.75" customHeight="1" x14ac:dyDescent="0.2">
      <c r="A62" s="128"/>
      <c r="B62" s="81"/>
      <c r="C62" s="770" t="s">
        <v>315</v>
      </c>
      <c r="D62" s="771"/>
      <c r="E62" s="772"/>
    </row>
    <row r="63" spans="1:15" ht="15" x14ac:dyDescent="0.25">
      <c r="A63" s="347" t="s">
        <v>227</v>
      </c>
      <c r="B63" s="348"/>
      <c r="C63" s="504">
        <v>2016</v>
      </c>
      <c r="D63" s="504">
        <v>2017</v>
      </c>
      <c r="E63" s="504">
        <v>2018</v>
      </c>
      <c r="L63" s="187"/>
      <c r="M63" s="187"/>
      <c r="N63" s="187"/>
      <c r="O63" s="187"/>
    </row>
    <row r="64" spans="1:15" ht="15" x14ac:dyDescent="0.25">
      <c r="A64" s="768" t="s">
        <v>223</v>
      </c>
      <c r="B64" s="500" t="s">
        <v>11</v>
      </c>
      <c r="C64" s="156">
        <v>0.58025570107649338</v>
      </c>
      <c r="D64" s="156">
        <v>0.61031989341198101</v>
      </c>
      <c r="E64" s="156">
        <v>0.61657016940163278</v>
      </c>
      <c r="L64" s="390"/>
      <c r="M64" s="390"/>
      <c r="N64" s="390"/>
      <c r="O64" s="390"/>
    </row>
    <row r="65" spans="1:15" ht="15" x14ac:dyDescent="0.25">
      <c r="A65" s="769"/>
      <c r="B65" s="500" t="s">
        <v>0</v>
      </c>
      <c r="C65" s="156">
        <v>0.51266103953798314</v>
      </c>
      <c r="D65" s="156">
        <v>0.526200394650296</v>
      </c>
      <c r="E65" s="156">
        <v>0.54138851802403209</v>
      </c>
      <c r="L65" s="390"/>
      <c r="M65" s="390"/>
      <c r="N65" s="390"/>
      <c r="O65" s="390"/>
    </row>
    <row r="66" spans="1:15" x14ac:dyDescent="0.2">
      <c r="A66" s="768" t="s">
        <v>224</v>
      </c>
      <c r="B66" s="500" t="s">
        <v>11</v>
      </c>
      <c r="C66" s="156">
        <v>0.63255511266574471</v>
      </c>
      <c r="D66" s="156">
        <v>0.65267052142755499</v>
      </c>
      <c r="E66" s="156">
        <v>0.65129024314785233</v>
      </c>
    </row>
    <row r="67" spans="1:15" x14ac:dyDescent="0.2">
      <c r="A67" s="769"/>
      <c r="B67" s="500" t="s">
        <v>0</v>
      </c>
      <c r="C67" s="156">
        <v>0.59107063527321191</v>
      </c>
      <c r="D67" s="156">
        <v>0.59482569611927205</v>
      </c>
      <c r="E67" s="156">
        <v>0.57543391188251003</v>
      </c>
    </row>
    <row r="68" spans="1:15" x14ac:dyDescent="0.2">
      <c r="A68" s="768" t="s">
        <v>225</v>
      </c>
      <c r="B68" s="500" t="s">
        <v>11</v>
      </c>
      <c r="C68" s="156">
        <v>0.77828845684535919</v>
      </c>
      <c r="D68" s="156">
        <v>0.85554995019855895</v>
      </c>
      <c r="E68" s="156">
        <v>0.88040232098547178</v>
      </c>
    </row>
    <row r="69" spans="1:15" x14ac:dyDescent="0.2">
      <c r="A69" s="769"/>
      <c r="B69" s="500" t="s">
        <v>0</v>
      </c>
      <c r="C69" s="156">
        <v>0.69635717458907154</v>
      </c>
      <c r="D69" s="156">
        <v>0.78096908572681401</v>
      </c>
      <c r="E69" s="156">
        <v>0.65064530485091232</v>
      </c>
    </row>
    <row r="70" spans="1:15" x14ac:dyDescent="0.2">
      <c r="A70" s="768" t="s">
        <v>226</v>
      </c>
      <c r="B70" s="500" t="s">
        <v>11</v>
      </c>
      <c r="C70" s="156">
        <v>0.75913799181105779</v>
      </c>
      <c r="D70" s="156">
        <v>0.78695978371945596</v>
      </c>
      <c r="E70" s="156">
        <v>0.78861100763349135</v>
      </c>
    </row>
    <row r="71" spans="1:15" x14ac:dyDescent="0.2">
      <c r="A71" s="769"/>
      <c r="B71" s="500" t="s">
        <v>0</v>
      </c>
      <c r="C71" s="156">
        <v>0.68702798756108396</v>
      </c>
      <c r="D71" s="156">
        <v>0.71212453409340104</v>
      </c>
      <c r="E71" s="156">
        <v>0.63951935914552738</v>
      </c>
    </row>
    <row r="73" spans="1:15" x14ac:dyDescent="0.2">
      <c r="A73" s="9" t="s">
        <v>222</v>
      </c>
      <c r="H73" s="11" t="s">
        <v>31</v>
      </c>
    </row>
    <row r="74" spans="1:15" x14ac:dyDescent="0.2">
      <c r="A74" s="9" t="s">
        <v>267</v>
      </c>
    </row>
  </sheetData>
  <mergeCells count="11">
    <mergeCell ref="A61:E61"/>
    <mergeCell ref="A54:D54"/>
    <mergeCell ref="A1:H1"/>
    <mergeCell ref="A2:H2"/>
    <mergeCell ref="A3:H3"/>
    <mergeCell ref="A4:H8"/>
    <mergeCell ref="A70:A71"/>
    <mergeCell ref="A64:A65"/>
    <mergeCell ref="A66:A67"/>
    <mergeCell ref="A68:A69"/>
    <mergeCell ref="C62:E62"/>
  </mergeCells>
  <hyperlinks>
    <hyperlink ref="H73" location="Contents!A1" display="Back to Contents"/>
  </hyperlinks>
  <pageMargins left="0.25" right="0.25" top="0.75" bottom="0.75" header="0.3" footer="0.3"/>
  <pageSetup scale="73"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5"/>
  <sheetViews>
    <sheetView zoomScaleNormal="100" zoomScaleSheetLayoutView="100" workbookViewId="0">
      <selection activeCell="J24" sqref="J24"/>
    </sheetView>
  </sheetViews>
  <sheetFormatPr defaultColWidth="9.140625" defaultRowHeight="12.75" x14ac:dyDescent="0.2"/>
  <cols>
    <col min="1" max="1" width="11.7109375" style="9" customWidth="1"/>
    <col min="2" max="2" width="11.5703125" style="9" customWidth="1"/>
    <col min="3" max="3" width="10.140625" style="9" customWidth="1"/>
    <col min="4" max="5" width="11.28515625" style="9" bestFit="1" customWidth="1"/>
    <col min="6" max="6" width="10.28515625" style="9" customWidth="1"/>
    <col min="7" max="9" width="9.140625" style="9"/>
    <col min="10" max="10" width="10.28515625" style="9" customWidth="1"/>
    <col min="11" max="16384" width="9.140625" style="9"/>
  </cols>
  <sheetData>
    <row r="1" spans="1:15" ht="15" customHeight="1" x14ac:dyDescent="0.2">
      <c r="A1" s="586" t="s">
        <v>0</v>
      </c>
      <c r="B1" s="587"/>
      <c r="C1" s="587"/>
      <c r="D1" s="587"/>
      <c r="E1" s="587"/>
      <c r="F1" s="587"/>
      <c r="G1" s="587"/>
      <c r="H1" s="587"/>
      <c r="I1" s="587"/>
      <c r="J1" s="587"/>
      <c r="K1" s="587"/>
      <c r="L1" s="587"/>
      <c r="M1" s="588"/>
    </row>
    <row r="2" spans="1:15" ht="15" customHeight="1" x14ac:dyDescent="0.2">
      <c r="A2" s="724"/>
      <c r="B2" s="725"/>
      <c r="C2" s="725"/>
      <c r="D2" s="725"/>
      <c r="E2" s="725"/>
      <c r="F2" s="725"/>
      <c r="G2" s="725"/>
      <c r="H2" s="725"/>
      <c r="I2" s="725"/>
      <c r="J2" s="725"/>
      <c r="K2" s="725"/>
      <c r="L2" s="725"/>
      <c r="M2" s="726"/>
      <c r="N2" s="80"/>
      <c r="O2" s="80"/>
    </row>
    <row r="3" spans="1:15" s="117" customFormat="1" ht="15" customHeight="1" x14ac:dyDescent="0.2">
      <c r="A3" s="586" t="s">
        <v>328</v>
      </c>
      <c r="B3" s="587"/>
      <c r="C3" s="587"/>
      <c r="D3" s="587"/>
      <c r="E3" s="587"/>
      <c r="F3" s="587"/>
      <c r="G3" s="587"/>
      <c r="H3" s="587"/>
      <c r="I3" s="587"/>
      <c r="J3" s="587"/>
      <c r="K3" s="587"/>
      <c r="L3" s="587"/>
      <c r="M3" s="588"/>
      <c r="N3" s="80"/>
    </row>
    <row r="4" spans="1:15" s="117" customFormat="1" ht="15" customHeight="1" x14ac:dyDescent="0.2">
      <c r="A4" s="617" t="s">
        <v>327</v>
      </c>
      <c r="B4" s="618"/>
      <c r="C4" s="618"/>
      <c r="D4" s="618"/>
      <c r="E4" s="618"/>
      <c r="F4" s="618"/>
      <c r="G4" s="618"/>
      <c r="H4" s="618"/>
      <c r="I4" s="618"/>
      <c r="J4" s="618"/>
      <c r="K4" s="618"/>
      <c r="L4" s="618"/>
      <c r="M4" s="619"/>
      <c r="N4" s="80"/>
    </row>
    <row r="5" spans="1:15" s="117" customFormat="1" ht="15" customHeight="1" x14ac:dyDescent="0.2">
      <c r="A5" s="620"/>
      <c r="B5" s="621"/>
      <c r="C5" s="621"/>
      <c r="D5" s="621"/>
      <c r="E5" s="621"/>
      <c r="F5" s="621"/>
      <c r="G5" s="621"/>
      <c r="H5" s="621"/>
      <c r="I5" s="621"/>
      <c r="J5" s="621"/>
      <c r="K5" s="621"/>
      <c r="L5" s="621"/>
      <c r="M5" s="622"/>
      <c r="N5" s="80"/>
    </row>
    <row r="6" spans="1:15" s="117" customFormat="1" ht="15" customHeight="1" x14ac:dyDescent="0.2">
      <c r="A6" s="620"/>
      <c r="B6" s="621"/>
      <c r="C6" s="621"/>
      <c r="D6" s="621"/>
      <c r="E6" s="621"/>
      <c r="F6" s="621"/>
      <c r="G6" s="621"/>
      <c r="H6" s="621"/>
      <c r="I6" s="621"/>
      <c r="J6" s="621"/>
      <c r="K6" s="621"/>
      <c r="L6" s="621"/>
      <c r="M6" s="622"/>
      <c r="N6" s="80"/>
    </row>
    <row r="7" spans="1:15" s="117" customFormat="1" ht="15" customHeight="1" x14ac:dyDescent="0.2">
      <c r="A7" s="620"/>
      <c r="B7" s="621"/>
      <c r="C7" s="621"/>
      <c r="D7" s="621"/>
      <c r="E7" s="621"/>
      <c r="F7" s="621"/>
      <c r="G7" s="621"/>
      <c r="H7" s="621"/>
      <c r="I7" s="621"/>
      <c r="J7" s="621"/>
      <c r="K7" s="621"/>
      <c r="L7" s="621"/>
      <c r="M7" s="622"/>
      <c r="N7" s="80"/>
    </row>
    <row r="8" spans="1:15" s="117" customFormat="1" ht="15" customHeight="1" x14ac:dyDescent="0.2">
      <c r="A8" s="623"/>
      <c r="B8" s="624"/>
      <c r="C8" s="624"/>
      <c r="D8" s="624"/>
      <c r="E8" s="624"/>
      <c r="F8" s="624"/>
      <c r="G8" s="624"/>
      <c r="H8" s="624"/>
      <c r="I8" s="624"/>
      <c r="J8" s="624"/>
      <c r="K8" s="624"/>
      <c r="L8" s="624"/>
      <c r="M8" s="625"/>
      <c r="N8" s="80"/>
    </row>
    <row r="9" spans="1:15" ht="15" customHeight="1" thickBot="1" x14ac:dyDescent="0.25">
      <c r="I9" s="45"/>
    </row>
    <row r="10" spans="1:15" ht="15" customHeight="1" thickBot="1" x14ac:dyDescent="0.25">
      <c r="C10" s="783" t="s">
        <v>231</v>
      </c>
      <c r="D10" s="783"/>
      <c r="E10" s="783"/>
      <c r="F10" s="783"/>
      <c r="G10" s="783"/>
      <c r="H10" s="783" t="s">
        <v>37</v>
      </c>
      <c r="I10" s="783"/>
      <c r="J10" s="783"/>
      <c r="K10" s="783"/>
    </row>
    <row r="11" spans="1:15" ht="25.5" customHeight="1" x14ac:dyDescent="0.2">
      <c r="A11" s="525" t="s">
        <v>6</v>
      </c>
      <c r="B11" s="298" t="s">
        <v>268</v>
      </c>
      <c r="C11" s="370" t="s">
        <v>15</v>
      </c>
      <c r="D11" s="375" t="s">
        <v>3</v>
      </c>
      <c r="E11" s="374" t="s">
        <v>5</v>
      </c>
      <c r="F11" s="582" t="s">
        <v>4</v>
      </c>
      <c r="G11" s="297" t="s">
        <v>16</v>
      </c>
      <c r="H11" s="304" t="s">
        <v>3</v>
      </c>
      <c r="I11" s="305" t="s">
        <v>5</v>
      </c>
      <c r="J11" s="583" t="s">
        <v>4</v>
      </c>
      <c r="K11" s="306" t="s">
        <v>16</v>
      </c>
    </row>
    <row r="12" spans="1:15" x14ac:dyDescent="0.2">
      <c r="A12" s="781">
        <v>2000</v>
      </c>
      <c r="B12" s="205" t="s">
        <v>17</v>
      </c>
      <c r="C12" s="371">
        <v>15982</v>
      </c>
      <c r="D12" s="371">
        <v>13060</v>
      </c>
      <c r="E12" s="368">
        <v>1954</v>
      </c>
      <c r="F12" s="121">
        <v>502</v>
      </c>
      <c r="G12" s="300">
        <v>466</v>
      </c>
      <c r="H12" s="307">
        <f>D12/C12</f>
        <v>0.81716931547991489</v>
      </c>
      <c r="I12" s="302">
        <f>E12/C12</f>
        <v>0.12226254536353398</v>
      </c>
      <c r="J12" s="302">
        <f>F12/C12</f>
        <v>3.1410336628707299E-2</v>
      </c>
      <c r="K12" s="277">
        <f>G12/C12</f>
        <v>2.9157802527843824E-2</v>
      </c>
    </row>
    <row r="13" spans="1:15" ht="15" customHeight="1" x14ac:dyDescent="0.2">
      <c r="A13" s="782"/>
      <c r="B13" s="206" t="s">
        <v>18</v>
      </c>
      <c r="C13" s="372">
        <v>17329</v>
      </c>
      <c r="D13" s="372">
        <v>12194</v>
      </c>
      <c r="E13" s="369">
        <v>3683</v>
      </c>
      <c r="F13" s="188">
        <v>743</v>
      </c>
      <c r="G13" s="301">
        <v>709</v>
      </c>
      <c r="H13" s="308">
        <f t="shared" ref="H13:H15" si="0">D13/C13</f>
        <v>0.70367591897974491</v>
      </c>
      <c r="I13" s="303">
        <f t="shared" ref="I13:I15" si="1">E13/C13</f>
        <v>0.21253390270644584</v>
      </c>
      <c r="J13" s="303">
        <f t="shared" ref="J13:J15" si="2">F13/C13</f>
        <v>4.287610364129494E-2</v>
      </c>
      <c r="K13" s="279">
        <f t="shared" ref="K13:K15" si="3">G13/C13</f>
        <v>4.0914074672514282E-2</v>
      </c>
    </row>
    <row r="14" spans="1:15" x14ac:dyDescent="0.2">
      <c r="A14" s="780">
        <v>2018</v>
      </c>
      <c r="B14" s="299" t="s">
        <v>17</v>
      </c>
      <c r="C14" s="373">
        <f>SUM(D14:G14)</f>
        <v>16651</v>
      </c>
      <c r="D14" s="373">
        <v>9563</v>
      </c>
      <c r="E14" s="177">
        <v>5011</v>
      </c>
      <c r="F14" s="177">
        <v>775</v>
      </c>
      <c r="G14" s="412">
        <v>1302</v>
      </c>
      <c r="H14" s="307">
        <f t="shared" si="0"/>
        <v>0.57431986066902885</v>
      </c>
      <c r="I14" s="302">
        <f t="shared" si="1"/>
        <v>0.30094288631313437</v>
      </c>
      <c r="J14" s="302">
        <f t="shared" si="2"/>
        <v>4.6543751126058498E-2</v>
      </c>
      <c r="K14" s="277">
        <f t="shared" si="3"/>
        <v>7.8193501891778275E-2</v>
      </c>
      <c r="L14" s="104"/>
    </row>
    <row r="15" spans="1:15" ht="13.5" thickBot="1" x14ac:dyDescent="0.25">
      <c r="A15" s="780"/>
      <c r="B15" s="206" t="s">
        <v>18</v>
      </c>
      <c r="C15" s="376">
        <f>SUM(D15:G15)</f>
        <v>21087</v>
      </c>
      <c r="D15" s="376">
        <v>9421</v>
      </c>
      <c r="E15" s="270">
        <v>8903</v>
      </c>
      <c r="F15" s="270">
        <v>1153</v>
      </c>
      <c r="G15" s="271">
        <v>1610</v>
      </c>
      <c r="H15" s="309">
        <f t="shared" si="0"/>
        <v>0.44676815099350309</v>
      </c>
      <c r="I15" s="310">
        <f t="shared" si="1"/>
        <v>0.42220325318916868</v>
      </c>
      <c r="J15" s="310">
        <f t="shared" si="2"/>
        <v>5.4678237776829328E-2</v>
      </c>
      <c r="K15" s="311">
        <f t="shared" si="3"/>
        <v>7.6350358040498889E-2</v>
      </c>
    </row>
    <row r="19" spans="7:9" ht="12.75" customHeight="1" x14ac:dyDescent="0.2"/>
    <row r="21" spans="7:9" x14ac:dyDescent="0.2">
      <c r="H21" s="81"/>
      <c r="I21" s="81"/>
    </row>
    <row r="22" spans="7:9" x14ac:dyDescent="0.2">
      <c r="G22" s="81"/>
      <c r="H22" s="81"/>
      <c r="I22" s="81"/>
    </row>
    <row r="35" spans="1:12" x14ac:dyDescent="0.2">
      <c r="A35" s="9" t="s">
        <v>216</v>
      </c>
      <c r="L35" s="11" t="s">
        <v>31</v>
      </c>
    </row>
  </sheetData>
  <mergeCells count="8">
    <mergeCell ref="A14:A15"/>
    <mergeCell ref="A12:A13"/>
    <mergeCell ref="C10:G10"/>
    <mergeCell ref="A1:M1"/>
    <mergeCell ref="A2:M2"/>
    <mergeCell ref="A3:M3"/>
    <mergeCell ref="A4:M8"/>
    <mergeCell ref="H10:K10"/>
  </mergeCells>
  <hyperlinks>
    <hyperlink ref="L35" location="Contents!A1" display="Back to Contents"/>
  </hyperlinks>
  <pageMargins left="0.25" right="0.25" top="0.75" bottom="0.75" header="0.3" footer="0.3"/>
  <pageSetup scale="78"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4"/>
  <sheetViews>
    <sheetView zoomScaleNormal="100" zoomScaleSheetLayoutView="100" workbookViewId="0">
      <selection activeCell="M25" sqref="M25"/>
    </sheetView>
  </sheetViews>
  <sheetFormatPr defaultColWidth="9.140625" defaultRowHeight="15" x14ac:dyDescent="0.25"/>
  <cols>
    <col min="1" max="9" width="11.7109375" style="9" customWidth="1"/>
    <col min="10" max="13" width="9.140625" style="9"/>
    <col min="14" max="14" width="10.85546875" style="9" customWidth="1"/>
    <col min="15" max="16384" width="9.140625" style="187"/>
  </cols>
  <sheetData>
    <row r="1" spans="1:16" ht="15" customHeight="1" x14ac:dyDescent="0.25">
      <c r="A1" s="586" t="s">
        <v>0</v>
      </c>
      <c r="B1" s="587"/>
      <c r="C1" s="587"/>
      <c r="D1" s="587"/>
      <c r="E1" s="587"/>
      <c r="F1" s="587"/>
      <c r="G1" s="587"/>
      <c r="H1" s="587"/>
      <c r="I1" s="588"/>
      <c r="K1" s="117"/>
    </row>
    <row r="2" spans="1:16" ht="15" customHeight="1" x14ac:dyDescent="0.25">
      <c r="A2" s="689"/>
      <c r="B2" s="690"/>
      <c r="C2" s="690"/>
      <c r="D2" s="690"/>
      <c r="E2" s="690"/>
      <c r="F2" s="690"/>
      <c r="G2" s="690"/>
      <c r="H2" s="690"/>
      <c r="I2" s="691"/>
      <c r="J2" s="209"/>
      <c r="K2" s="209"/>
    </row>
    <row r="3" spans="1:16" s="8" customFormat="1" ht="15" customHeight="1" x14ac:dyDescent="0.25">
      <c r="A3" s="586" t="s">
        <v>277</v>
      </c>
      <c r="B3" s="587"/>
      <c r="C3" s="587"/>
      <c r="D3" s="587"/>
      <c r="E3" s="587"/>
      <c r="F3" s="587"/>
      <c r="G3" s="587"/>
      <c r="H3" s="587"/>
      <c r="I3" s="588"/>
      <c r="J3" s="343"/>
      <c r="K3" s="80"/>
      <c r="L3" s="80"/>
      <c r="M3" s="80"/>
      <c r="N3" s="80"/>
    </row>
    <row r="4" spans="1:16" s="8" customFormat="1" ht="15" customHeight="1" x14ac:dyDescent="0.25">
      <c r="A4" s="617" t="s">
        <v>314</v>
      </c>
      <c r="B4" s="618"/>
      <c r="C4" s="618"/>
      <c r="D4" s="618"/>
      <c r="E4" s="618"/>
      <c r="F4" s="618"/>
      <c r="G4" s="618"/>
      <c r="H4" s="618"/>
      <c r="I4" s="619"/>
      <c r="J4" s="207"/>
      <c r="K4" s="80"/>
      <c r="L4" s="117"/>
      <c r="M4" s="117"/>
      <c r="N4" s="117"/>
    </row>
    <row r="5" spans="1:16" s="8" customFormat="1" ht="15" customHeight="1" x14ac:dyDescent="0.25">
      <c r="A5" s="620"/>
      <c r="B5" s="621"/>
      <c r="C5" s="621"/>
      <c r="D5" s="621"/>
      <c r="E5" s="621"/>
      <c r="F5" s="621"/>
      <c r="G5" s="621"/>
      <c r="H5" s="621"/>
      <c r="I5" s="622"/>
      <c r="J5" s="207"/>
      <c r="K5" s="80"/>
      <c r="L5" s="117"/>
      <c r="M5" s="117"/>
      <c r="N5" s="117"/>
    </row>
    <row r="6" spans="1:16" s="8" customFormat="1" ht="15" customHeight="1" x14ac:dyDescent="0.25">
      <c r="A6" s="620"/>
      <c r="B6" s="621"/>
      <c r="C6" s="621"/>
      <c r="D6" s="621"/>
      <c r="E6" s="621"/>
      <c r="F6" s="621"/>
      <c r="G6" s="621"/>
      <c r="H6" s="621"/>
      <c r="I6" s="622"/>
      <c r="J6" s="207"/>
      <c r="K6" s="80"/>
      <c r="L6" s="117"/>
      <c r="M6" s="117"/>
      <c r="N6" s="117"/>
    </row>
    <row r="7" spans="1:16" s="8" customFormat="1" ht="15" customHeight="1" x14ac:dyDescent="0.25">
      <c r="A7" s="620"/>
      <c r="B7" s="621"/>
      <c r="C7" s="621"/>
      <c r="D7" s="621"/>
      <c r="E7" s="621"/>
      <c r="F7" s="621"/>
      <c r="G7" s="621"/>
      <c r="H7" s="621"/>
      <c r="I7" s="622"/>
      <c r="J7" s="207"/>
      <c r="K7" s="80"/>
      <c r="L7" s="9"/>
      <c r="M7" s="9"/>
      <c r="N7" s="9"/>
      <c r="O7" s="187"/>
      <c r="P7" s="187"/>
    </row>
    <row r="8" spans="1:16" s="8" customFormat="1" ht="15" customHeight="1" x14ac:dyDescent="0.25">
      <c r="A8" s="623"/>
      <c r="B8" s="624"/>
      <c r="C8" s="624"/>
      <c r="D8" s="624"/>
      <c r="E8" s="624"/>
      <c r="F8" s="624"/>
      <c r="G8" s="624"/>
      <c r="H8" s="624"/>
      <c r="I8" s="625"/>
      <c r="J8" s="207"/>
      <c r="K8" s="80"/>
      <c r="L8" s="9"/>
      <c r="M8" s="9"/>
      <c r="N8" s="9"/>
      <c r="O8" s="187"/>
      <c r="P8" s="187"/>
    </row>
    <row r="9" spans="1:16" s="8" customFormat="1" ht="15" customHeight="1" thickBot="1" x14ac:dyDescent="0.3">
      <c r="A9" s="506"/>
      <c r="B9" s="507"/>
      <c r="C9" s="507"/>
      <c r="D9" s="507"/>
      <c r="E9" s="507"/>
      <c r="F9" s="507"/>
      <c r="G9" s="507"/>
      <c r="H9" s="507"/>
      <c r="I9" s="507"/>
      <c r="J9" s="207"/>
      <c r="K9" s="80"/>
      <c r="L9" s="9"/>
      <c r="M9" s="9"/>
      <c r="N9" s="9"/>
      <c r="O9" s="187"/>
      <c r="P9" s="187"/>
    </row>
    <row r="10" spans="1:16" s="8" customFormat="1" ht="15" customHeight="1" x14ac:dyDescent="0.25">
      <c r="A10" s="797" t="s">
        <v>6</v>
      </c>
      <c r="B10" s="798" t="s">
        <v>268</v>
      </c>
      <c r="C10" s="786" t="s">
        <v>15</v>
      </c>
      <c r="D10" s="784" t="s">
        <v>15</v>
      </c>
      <c r="E10" s="785"/>
      <c r="F10" s="784" t="s">
        <v>3</v>
      </c>
      <c r="G10" s="785"/>
      <c r="H10" s="784" t="s">
        <v>5</v>
      </c>
      <c r="I10" s="785"/>
      <c r="J10" s="784" t="s">
        <v>4</v>
      </c>
      <c r="K10" s="785"/>
      <c r="L10" s="784" t="s">
        <v>16</v>
      </c>
      <c r="M10" s="785"/>
      <c r="N10" s="9"/>
      <c r="O10" s="187"/>
      <c r="P10" s="187"/>
    </row>
    <row r="11" spans="1:16" x14ac:dyDescent="0.25">
      <c r="A11" s="797"/>
      <c r="B11" s="798"/>
      <c r="C11" s="787"/>
      <c r="D11" s="76" t="s">
        <v>2</v>
      </c>
      <c r="E11" s="77" t="s">
        <v>1</v>
      </c>
      <c r="F11" s="76" t="s">
        <v>2</v>
      </c>
      <c r="G11" s="77" t="s">
        <v>1</v>
      </c>
      <c r="H11" s="76" t="s">
        <v>2</v>
      </c>
      <c r="I11" s="77" t="s">
        <v>1</v>
      </c>
      <c r="J11" s="76" t="s">
        <v>2</v>
      </c>
      <c r="K11" s="77" t="s">
        <v>1</v>
      </c>
      <c r="L11" s="76" t="s">
        <v>2</v>
      </c>
      <c r="M11" s="77" t="s">
        <v>1</v>
      </c>
    </row>
    <row r="12" spans="1:16" x14ac:dyDescent="0.25">
      <c r="A12" s="796">
        <v>2016</v>
      </c>
      <c r="B12" s="205" t="s">
        <v>17</v>
      </c>
      <c r="C12" s="190">
        <v>50643</v>
      </c>
      <c r="D12" s="190">
        <v>25510</v>
      </c>
      <c r="E12" s="191">
        <v>25133</v>
      </c>
      <c r="F12" s="192">
        <v>14764</v>
      </c>
      <c r="G12" s="193">
        <v>14070</v>
      </c>
      <c r="H12" s="192">
        <v>6381</v>
      </c>
      <c r="I12" s="193">
        <v>5745</v>
      </c>
      <c r="J12" s="192">
        <v>1629</v>
      </c>
      <c r="K12" s="193">
        <v>1833</v>
      </c>
      <c r="L12" s="190">
        <v>2736</v>
      </c>
      <c r="M12" s="191">
        <v>3485</v>
      </c>
    </row>
    <row r="13" spans="1:16" x14ac:dyDescent="0.25">
      <c r="A13" s="796"/>
      <c r="B13" s="206" t="s">
        <v>18</v>
      </c>
      <c r="C13" s="189">
        <v>21974</v>
      </c>
      <c r="D13" s="189">
        <v>12860</v>
      </c>
      <c r="E13" s="194">
        <v>9114</v>
      </c>
      <c r="F13" s="195">
        <v>6082</v>
      </c>
      <c r="G13" s="196">
        <v>4550</v>
      </c>
      <c r="H13" s="195">
        <v>5220</v>
      </c>
      <c r="I13" s="196">
        <v>3301</v>
      </c>
      <c r="J13" s="195">
        <v>712</v>
      </c>
      <c r="K13" s="196">
        <v>544</v>
      </c>
      <c r="L13" s="197">
        <v>846</v>
      </c>
      <c r="M13" s="198">
        <v>719</v>
      </c>
    </row>
    <row r="14" spans="1:16" x14ac:dyDescent="0.25">
      <c r="A14" s="780">
        <v>2017</v>
      </c>
      <c r="B14" s="205" t="s">
        <v>17</v>
      </c>
      <c r="C14" s="190">
        <v>51370</v>
      </c>
      <c r="D14" s="190">
        <v>26358</v>
      </c>
      <c r="E14" s="191">
        <v>25012</v>
      </c>
      <c r="F14" s="192">
        <v>14349</v>
      </c>
      <c r="G14" s="193">
        <v>13544</v>
      </c>
      <c r="H14" s="192">
        <v>6831</v>
      </c>
      <c r="I14" s="193">
        <v>6084</v>
      </c>
      <c r="J14" s="192">
        <v>1677</v>
      </c>
      <c r="K14" s="193">
        <v>1823</v>
      </c>
      <c r="L14" s="190">
        <v>2535</v>
      </c>
      <c r="M14" s="191">
        <v>2546</v>
      </c>
      <c r="O14" s="344"/>
      <c r="P14" s="344"/>
    </row>
    <row r="15" spans="1:16" x14ac:dyDescent="0.25">
      <c r="A15" s="780"/>
      <c r="B15" s="206" t="s">
        <v>18</v>
      </c>
      <c r="C15" s="422">
        <v>19852</v>
      </c>
      <c r="D15" s="422">
        <v>11784</v>
      </c>
      <c r="E15" s="423">
        <v>8068</v>
      </c>
      <c r="F15" s="424">
        <v>5237</v>
      </c>
      <c r="G15" s="425">
        <v>3866</v>
      </c>
      <c r="H15" s="424">
        <v>4945</v>
      </c>
      <c r="I15" s="425">
        <v>2998</v>
      </c>
      <c r="J15" s="424">
        <v>737</v>
      </c>
      <c r="K15" s="425">
        <v>516</v>
      </c>
      <c r="L15" s="426">
        <v>660</v>
      </c>
      <c r="M15" s="427">
        <v>512</v>
      </c>
      <c r="O15" s="344"/>
      <c r="P15" s="344"/>
    </row>
    <row r="16" spans="1:16" x14ac:dyDescent="0.25">
      <c r="A16" s="780">
        <v>2018</v>
      </c>
      <c r="B16" s="205" t="s">
        <v>17</v>
      </c>
      <c r="C16" s="190">
        <v>52859</v>
      </c>
      <c r="D16" s="190">
        <v>27443</v>
      </c>
      <c r="E16" s="191">
        <v>25416</v>
      </c>
      <c r="F16" s="192">
        <v>15202</v>
      </c>
      <c r="G16" s="193">
        <v>13628</v>
      </c>
      <c r="H16" s="192">
        <v>7368</v>
      </c>
      <c r="I16" s="193">
        <v>6470</v>
      </c>
      <c r="J16" s="192">
        <v>1823</v>
      </c>
      <c r="K16" s="193">
        <v>1859</v>
      </c>
      <c r="L16" s="190">
        <v>2023</v>
      </c>
      <c r="M16" s="191">
        <v>2475</v>
      </c>
      <c r="O16" s="344"/>
      <c r="P16" s="344"/>
    </row>
    <row r="17" spans="1:16" ht="15.75" thickBot="1" x14ac:dyDescent="0.3">
      <c r="A17" s="780"/>
      <c r="B17" s="206" t="s">
        <v>18</v>
      </c>
      <c r="C17" s="199">
        <v>22208</v>
      </c>
      <c r="D17" s="199">
        <v>13312</v>
      </c>
      <c r="E17" s="200">
        <v>8896</v>
      </c>
      <c r="F17" s="201">
        <v>5740</v>
      </c>
      <c r="G17" s="202">
        <v>4210</v>
      </c>
      <c r="H17" s="201">
        <v>5742</v>
      </c>
      <c r="I17" s="202">
        <v>3413</v>
      </c>
      <c r="J17" s="201">
        <v>786</v>
      </c>
      <c r="K17" s="202">
        <v>491</v>
      </c>
      <c r="L17" s="203">
        <v>785</v>
      </c>
      <c r="M17" s="204">
        <v>592</v>
      </c>
      <c r="O17" s="344"/>
      <c r="P17" s="344"/>
    </row>
    <row r="18" spans="1:16" x14ac:dyDescent="0.25">
      <c r="A18" s="381"/>
      <c r="B18" s="382"/>
      <c r="C18" s="383"/>
      <c r="D18" s="383"/>
      <c r="E18" s="383"/>
      <c r="F18" s="384"/>
      <c r="G18" s="384"/>
      <c r="H18" s="384"/>
      <c r="I18" s="384"/>
      <c r="J18" s="384"/>
      <c r="K18" s="384"/>
      <c r="L18" s="385"/>
      <c r="M18" s="385"/>
      <c r="O18" s="344"/>
      <c r="P18" s="344"/>
    </row>
    <row r="19" spans="1:16" ht="15" customHeight="1" x14ac:dyDescent="0.25">
      <c r="H19" s="167"/>
    </row>
    <row r="26" spans="1:16" ht="15" customHeight="1" x14ac:dyDescent="0.25"/>
    <row r="35" spans="1:12" x14ac:dyDescent="0.25">
      <c r="A35" s="794" t="s">
        <v>0</v>
      </c>
      <c r="B35" s="795"/>
      <c r="C35" s="524" t="s">
        <v>2</v>
      </c>
      <c r="D35" s="524" t="s">
        <v>1</v>
      </c>
    </row>
    <row r="36" spans="1:12" x14ac:dyDescent="0.25">
      <c r="A36" s="790" t="s">
        <v>3</v>
      </c>
      <c r="B36" s="312" t="s">
        <v>63</v>
      </c>
      <c r="C36" s="411">
        <f>$F16/(F16+G16)</f>
        <v>0.52729795352063824</v>
      </c>
      <c r="D36" s="379">
        <f>$G16/(F16+G16)</f>
        <v>0.47270204647936176</v>
      </c>
      <c r="E36" s="213"/>
      <c r="F36" s="377"/>
      <c r="G36" s="378"/>
    </row>
    <row r="37" spans="1:12" x14ac:dyDescent="0.25">
      <c r="A37" s="791"/>
      <c r="B37" s="313" t="s">
        <v>64</v>
      </c>
      <c r="C37" s="379">
        <f>$F17/(F17+G17)</f>
        <v>0.5768844221105528</v>
      </c>
      <c r="D37" s="380">
        <f>$G17/(F17+G17)</f>
        <v>0.42311557788944726</v>
      </c>
      <c r="E37" s="213"/>
      <c r="F37" s="377"/>
      <c r="G37" s="378"/>
    </row>
    <row r="38" spans="1:12" x14ac:dyDescent="0.25">
      <c r="A38" s="788" t="s">
        <v>5</v>
      </c>
      <c r="B38" s="312" t="s">
        <v>63</v>
      </c>
      <c r="C38" s="334">
        <f>$H16/(H16+I16)</f>
        <v>0.53244688538806184</v>
      </c>
      <c r="D38" s="281">
        <f>$I16/(H16+I16)</f>
        <v>0.46755311461193816</v>
      </c>
      <c r="E38" s="213"/>
    </row>
    <row r="39" spans="1:12" x14ac:dyDescent="0.25">
      <c r="A39" s="789"/>
      <c r="B39" s="313" t="s">
        <v>64</v>
      </c>
      <c r="C39" s="284">
        <f>$H17/(H17+I17)</f>
        <v>0.62719825232113602</v>
      </c>
      <c r="D39" s="284">
        <f>$I17/(H17+I17)</f>
        <v>0.37280174767886398</v>
      </c>
      <c r="E39" s="213"/>
    </row>
    <row r="40" spans="1:12" x14ac:dyDescent="0.25">
      <c r="A40" s="790" t="s">
        <v>4</v>
      </c>
      <c r="B40" s="312" t="s">
        <v>63</v>
      </c>
      <c r="C40" s="280">
        <f>$J16/(J16+K16)</f>
        <v>0.49511135252580118</v>
      </c>
      <c r="D40" s="281">
        <f>$K16/(J16+K16)</f>
        <v>0.50488864747419882</v>
      </c>
      <c r="E40" s="213"/>
    </row>
    <row r="41" spans="1:12" x14ac:dyDescent="0.25">
      <c r="A41" s="791"/>
      <c r="B41" s="313" t="s">
        <v>64</v>
      </c>
      <c r="C41" s="282">
        <f>$J17/(J17+K17)</f>
        <v>0.61550509005481602</v>
      </c>
      <c r="D41" s="283">
        <f>$K17/(J17+K17)</f>
        <v>0.38449490994518404</v>
      </c>
      <c r="E41" s="213"/>
      <c r="I41" s="81"/>
      <c r="J41" s="81"/>
      <c r="K41" s="81"/>
    </row>
    <row r="42" spans="1:12" x14ac:dyDescent="0.25">
      <c r="A42" s="792" t="s">
        <v>171</v>
      </c>
      <c r="B42" s="345" t="s">
        <v>63</v>
      </c>
      <c r="C42" s="346">
        <f>$L16/(L16+M16)</f>
        <v>0.44975544686527347</v>
      </c>
      <c r="D42" s="346">
        <f>$M16/(L16+M16)</f>
        <v>0.55024455313472653</v>
      </c>
      <c r="E42" s="213"/>
      <c r="I42" s="81"/>
      <c r="J42" s="81"/>
      <c r="K42" s="81"/>
    </row>
    <row r="43" spans="1:12" x14ac:dyDescent="0.25">
      <c r="A43" s="793"/>
      <c r="B43" s="345" t="s">
        <v>64</v>
      </c>
      <c r="C43" s="346">
        <f>$L17/(L17+M17)</f>
        <v>0.570079883805374</v>
      </c>
      <c r="D43" s="346">
        <f>$M17/(L17+M17)</f>
        <v>0.429920116194626</v>
      </c>
      <c r="E43" s="213"/>
    </row>
    <row r="44" spans="1:12" x14ac:dyDescent="0.25">
      <c r="A44" s="351"/>
      <c r="B44" s="352"/>
      <c r="C44" s="353"/>
      <c r="D44" s="353"/>
      <c r="E44" s="213"/>
    </row>
    <row r="45" spans="1:12" x14ac:dyDescent="0.25">
      <c r="A45" s="9" t="s">
        <v>216</v>
      </c>
      <c r="L45" s="342" t="s">
        <v>31</v>
      </c>
    </row>
    <row r="54" spans="1:1" x14ac:dyDescent="0.25">
      <c r="A54" s="333"/>
    </row>
  </sheetData>
  <mergeCells count="20">
    <mergeCell ref="A42:A43"/>
    <mergeCell ref="A1:I1"/>
    <mergeCell ref="A2:I2"/>
    <mergeCell ref="A3:I3"/>
    <mergeCell ref="A4:I8"/>
    <mergeCell ref="A35:B35"/>
    <mergeCell ref="A36:A37"/>
    <mergeCell ref="A12:A13"/>
    <mergeCell ref="A14:A15"/>
    <mergeCell ref="A10:A11"/>
    <mergeCell ref="B10:B11"/>
    <mergeCell ref="D10:E10"/>
    <mergeCell ref="F10:G10"/>
    <mergeCell ref="H10:I10"/>
    <mergeCell ref="J10:K10"/>
    <mergeCell ref="L10:M10"/>
    <mergeCell ref="C10:C11"/>
    <mergeCell ref="A38:A39"/>
    <mergeCell ref="A40:A41"/>
    <mergeCell ref="A16:A17"/>
  </mergeCells>
  <hyperlinks>
    <hyperlink ref="L45" location="Contents!A1" display="Back to Contents"/>
    <hyperlink ref="N8" location="Contents!A1" display="Back to Contents"/>
  </hyperlinks>
  <pageMargins left="0.25" right="0.25" top="0.75" bottom="0.75" header="0.3" footer="0.3"/>
  <pageSetup scale="71"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5"/>
  <sheetViews>
    <sheetView zoomScaleNormal="100" zoomScaleSheetLayoutView="100" workbookViewId="0">
      <selection activeCell="K43" sqref="K43"/>
    </sheetView>
  </sheetViews>
  <sheetFormatPr defaultRowHeight="15" x14ac:dyDescent="0.25"/>
  <cols>
    <col min="1" max="1" width="38.28515625" style="9" customWidth="1"/>
    <col min="2" max="2" width="12.85546875" style="9" customWidth="1"/>
    <col min="3" max="3" width="14.28515625" style="9" customWidth="1"/>
    <col min="4" max="4" width="15.42578125" style="9" customWidth="1"/>
    <col min="5" max="5" width="13.28515625" style="9" customWidth="1"/>
    <col min="6" max="6" width="14.140625" style="9" customWidth="1"/>
    <col min="7" max="7" width="14.7109375" style="9" customWidth="1"/>
    <col min="8" max="8" width="14" style="9" customWidth="1"/>
    <col min="9" max="9" width="14.7109375" style="9" customWidth="1"/>
    <col min="10" max="11" width="14" customWidth="1"/>
    <col min="12" max="12" width="9.140625" customWidth="1"/>
    <col min="13" max="13" width="10.5703125" bestFit="1" customWidth="1"/>
    <col min="17" max="18" width="10.5703125" bestFit="1" customWidth="1"/>
    <col min="19" max="20" width="9.5703125" bestFit="1" customWidth="1"/>
    <col min="21" max="21" width="11.5703125" bestFit="1" customWidth="1"/>
  </cols>
  <sheetData>
    <row r="1" spans="1:22" ht="15" customHeight="1" x14ac:dyDescent="0.25">
      <c r="A1" s="799" t="s">
        <v>0</v>
      </c>
      <c r="B1" s="800"/>
      <c r="C1" s="800"/>
      <c r="D1" s="800"/>
      <c r="E1" s="800"/>
      <c r="F1" s="800"/>
      <c r="G1" s="801"/>
      <c r="I1" s="12"/>
      <c r="J1" s="5"/>
      <c r="K1" s="5"/>
      <c r="L1" s="5"/>
    </row>
    <row r="2" spans="1:22" ht="15" customHeight="1" x14ac:dyDescent="0.25">
      <c r="A2" s="689"/>
      <c r="B2" s="690"/>
      <c r="C2" s="690"/>
      <c r="D2" s="690"/>
      <c r="E2" s="690"/>
      <c r="F2" s="690"/>
      <c r="G2" s="691"/>
      <c r="H2" s="80"/>
      <c r="I2" s="80"/>
      <c r="J2" s="6"/>
      <c r="K2" s="6"/>
      <c r="L2" s="6"/>
    </row>
    <row r="3" spans="1:22" s="8" customFormat="1" ht="15" customHeight="1" x14ac:dyDescent="0.25">
      <c r="A3" s="799" t="s">
        <v>289</v>
      </c>
      <c r="B3" s="800"/>
      <c r="C3" s="800"/>
      <c r="D3" s="800"/>
      <c r="E3" s="800"/>
      <c r="F3" s="800"/>
      <c r="G3" s="801"/>
      <c r="H3" s="208"/>
      <c r="I3" s="80"/>
      <c r="J3" s="6"/>
      <c r="K3" s="6"/>
      <c r="L3" s="6"/>
    </row>
    <row r="4" spans="1:22" s="8" customFormat="1" ht="15" customHeight="1" x14ac:dyDescent="0.25">
      <c r="A4" s="720" t="s">
        <v>329</v>
      </c>
      <c r="B4" s="720"/>
      <c r="C4" s="720"/>
      <c r="D4" s="720"/>
      <c r="E4" s="720"/>
      <c r="F4" s="720"/>
      <c r="G4" s="720"/>
      <c r="H4" s="207"/>
      <c r="I4" s="80"/>
      <c r="J4" s="6"/>
      <c r="K4" s="6"/>
      <c r="L4" s="6"/>
    </row>
    <row r="5" spans="1:22" s="8" customFormat="1" ht="15" customHeight="1" x14ac:dyDescent="0.25">
      <c r="A5" s="720"/>
      <c r="B5" s="720"/>
      <c r="C5" s="720"/>
      <c r="D5" s="720"/>
      <c r="E5" s="720"/>
      <c r="F5" s="720"/>
      <c r="G5" s="720"/>
      <c r="H5" s="207"/>
      <c r="I5" s="80"/>
      <c r="J5" s="6"/>
      <c r="K5" s="6"/>
      <c r="L5" s="6"/>
    </row>
    <row r="6" spans="1:22" s="8" customFormat="1" ht="15" customHeight="1" x14ac:dyDescent="0.25">
      <c r="A6" s="720"/>
      <c r="B6" s="720"/>
      <c r="C6" s="720"/>
      <c r="D6" s="720"/>
      <c r="E6" s="720"/>
      <c r="F6" s="720"/>
      <c r="G6" s="720"/>
      <c r="H6" s="207"/>
      <c r="I6" s="80"/>
      <c r="J6" s="6"/>
      <c r="K6" s="6"/>
      <c r="L6" s="6"/>
    </row>
    <row r="7" spans="1:22" s="8" customFormat="1" ht="15" customHeight="1" x14ac:dyDescent="0.25">
      <c r="A7" s="720"/>
      <c r="B7" s="720"/>
      <c r="C7" s="720"/>
      <c r="D7" s="720"/>
      <c r="E7" s="720"/>
      <c r="F7" s="720"/>
      <c r="G7" s="720"/>
      <c r="H7" s="207"/>
      <c r="I7" s="80"/>
      <c r="J7" s="6"/>
      <c r="K7" s="6"/>
      <c r="L7" s="6"/>
    </row>
    <row r="8" spans="1:22" s="8" customFormat="1" ht="15" customHeight="1" x14ac:dyDescent="0.25">
      <c r="A8" s="720"/>
      <c r="B8" s="720"/>
      <c r="C8" s="720"/>
      <c r="D8" s="720"/>
      <c r="E8" s="720"/>
      <c r="F8" s="720"/>
      <c r="G8" s="720"/>
      <c r="H8" s="207"/>
      <c r="I8" s="80"/>
      <c r="J8" s="6"/>
      <c r="K8" s="6"/>
      <c r="L8" s="6"/>
    </row>
    <row r="9" spans="1:22" s="8" customFormat="1" ht="15" customHeight="1" x14ac:dyDescent="0.25">
      <c r="A9" s="209"/>
      <c r="B9" s="209"/>
      <c r="C9" s="209"/>
      <c r="D9" s="209"/>
      <c r="E9" s="209"/>
      <c r="F9" s="209"/>
      <c r="G9" s="175"/>
      <c r="H9" s="80"/>
      <c r="I9" s="80"/>
      <c r="J9" s="6"/>
      <c r="K9" s="6"/>
      <c r="L9" s="6"/>
    </row>
    <row r="10" spans="1:22" x14ac:dyDescent="0.25">
      <c r="A10" s="22" t="s">
        <v>360</v>
      </c>
    </row>
    <row r="11" spans="1:22" x14ac:dyDescent="0.25">
      <c r="A11" s="437" t="s">
        <v>68</v>
      </c>
      <c r="B11" s="438"/>
      <c r="D11" s="439" t="s">
        <v>69</v>
      </c>
      <c r="E11" s="440"/>
      <c r="F11" s="441"/>
      <c r="J11" s="497"/>
      <c r="K11" s="497"/>
      <c r="L11" s="497"/>
      <c r="M11" s="497"/>
      <c r="N11" s="497"/>
      <c r="O11" s="21"/>
      <c r="P11" s="21"/>
      <c r="Q11" s="46"/>
      <c r="S11" s="45"/>
      <c r="T11" s="45"/>
      <c r="U11" s="45"/>
      <c r="V11" s="45"/>
    </row>
    <row r="12" spans="1:22" x14ac:dyDescent="0.25">
      <c r="A12" s="33" t="s">
        <v>0</v>
      </c>
      <c r="B12" s="34"/>
      <c r="D12" s="19" t="s">
        <v>290</v>
      </c>
      <c r="E12" s="74" t="s">
        <v>19</v>
      </c>
      <c r="F12" s="61" t="s">
        <v>187</v>
      </c>
      <c r="G12" s="117"/>
      <c r="J12" s="498"/>
      <c r="K12" s="499"/>
      <c r="L12" s="499"/>
      <c r="M12" s="498"/>
      <c r="N12" s="498"/>
      <c r="O12" s="21"/>
      <c r="P12" s="21"/>
      <c r="Q12" s="46"/>
      <c r="S12" s="45"/>
      <c r="T12" s="45"/>
      <c r="U12" s="45"/>
      <c r="V12" s="45"/>
    </row>
    <row r="13" spans="1:22" x14ac:dyDescent="0.25">
      <c r="A13" s="235" t="s">
        <v>20</v>
      </c>
      <c r="B13" s="34"/>
      <c r="D13" s="39" t="s">
        <v>291</v>
      </c>
      <c r="E13" s="120">
        <v>1244</v>
      </c>
      <c r="F13" s="335">
        <v>203</v>
      </c>
      <c r="G13" s="117"/>
      <c r="J13" s="498"/>
      <c r="K13" s="499"/>
      <c r="L13" s="499"/>
      <c r="M13" s="498"/>
      <c r="N13" s="498"/>
      <c r="O13" s="21"/>
      <c r="P13" s="21"/>
      <c r="Q13" s="46"/>
      <c r="S13" s="45"/>
      <c r="T13" s="45"/>
      <c r="U13" s="45"/>
      <c r="V13" s="45"/>
    </row>
    <row r="14" spans="1:22" x14ac:dyDescent="0.25">
      <c r="A14" s="128" t="s">
        <v>125</v>
      </c>
      <c r="B14" s="210">
        <v>9627</v>
      </c>
      <c r="D14" s="40" t="s">
        <v>292</v>
      </c>
      <c r="E14" s="120">
        <v>1159</v>
      </c>
      <c r="F14" s="335"/>
      <c r="J14" s="498"/>
      <c r="K14" s="499"/>
      <c r="L14" s="499"/>
      <c r="M14" s="498"/>
      <c r="N14" s="498"/>
      <c r="O14" s="21"/>
      <c r="P14" s="21"/>
      <c r="Q14" s="46"/>
      <c r="S14" s="45"/>
      <c r="T14" s="45"/>
      <c r="U14" s="45"/>
      <c r="V14" s="45"/>
    </row>
    <row r="15" spans="1:22" x14ac:dyDescent="0.25">
      <c r="A15" s="128" t="s">
        <v>150</v>
      </c>
      <c r="B15" s="210">
        <v>8007</v>
      </c>
      <c r="D15" s="40" t="s">
        <v>21</v>
      </c>
      <c r="E15" s="120">
        <v>1194</v>
      </c>
      <c r="F15" s="335">
        <v>232</v>
      </c>
      <c r="J15" s="498"/>
      <c r="K15" s="499"/>
      <c r="L15" s="499"/>
      <c r="M15" s="498"/>
      <c r="N15" s="498"/>
      <c r="O15" s="21"/>
      <c r="P15" s="21"/>
      <c r="Q15" s="46"/>
      <c r="S15" s="45"/>
      <c r="T15" s="45"/>
      <c r="U15" s="45"/>
      <c r="V15" s="45"/>
    </row>
    <row r="16" spans="1:22" x14ac:dyDescent="0.25">
      <c r="A16" s="128" t="s">
        <v>163</v>
      </c>
      <c r="B16" s="210">
        <v>1312</v>
      </c>
      <c r="D16" s="40" t="s">
        <v>22</v>
      </c>
      <c r="E16" s="120">
        <v>299</v>
      </c>
      <c r="F16" s="335">
        <v>324</v>
      </c>
      <c r="J16" s="498"/>
      <c r="K16" s="499"/>
      <c r="L16" s="499"/>
      <c r="M16" s="498"/>
      <c r="N16" s="498"/>
      <c r="O16" s="21"/>
      <c r="P16" s="21"/>
      <c r="Q16" s="46"/>
      <c r="S16" s="45"/>
      <c r="T16" s="45"/>
      <c r="U16" s="45"/>
      <c r="V16" s="45"/>
    </row>
    <row r="17" spans="1:24" x14ac:dyDescent="0.25">
      <c r="A17" s="128" t="s">
        <v>129</v>
      </c>
      <c r="B17" s="210">
        <v>1371</v>
      </c>
      <c r="D17" s="39" t="s">
        <v>23</v>
      </c>
      <c r="E17" s="120">
        <v>197</v>
      </c>
      <c r="F17" s="335">
        <v>65</v>
      </c>
      <c r="J17" s="498"/>
      <c r="K17" s="499"/>
      <c r="L17" s="499"/>
      <c r="M17" s="498"/>
      <c r="N17" s="498"/>
      <c r="O17" s="21"/>
      <c r="P17" s="21"/>
      <c r="Q17" s="46"/>
    </row>
    <row r="18" spans="1:24" x14ac:dyDescent="0.25">
      <c r="A18" s="236" t="s">
        <v>188</v>
      </c>
      <c r="B18" s="211">
        <f>SUM(B14:B17)</f>
        <v>20317</v>
      </c>
      <c r="D18" s="40" t="s">
        <v>24</v>
      </c>
      <c r="E18" s="120">
        <v>218</v>
      </c>
      <c r="F18" s="335">
        <v>31</v>
      </c>
      <c r="J18" s="498"/>
      <c r="K18" s="499"/>
      <c r="L18" s="499"/>
      <c r="M18" s="498"/>
      <c r="N18" s="498"/>
      <c r="O18" s="21"/>
      <c r="P18" s="21"/>
      <c r="Q18" s="46"/>
    </row>
    <row r="19" spans="1:24" x14ac:dyDescent="0.25">
      <c r="A19" s="60"/>
      <c r="B19" s="34"/>
      <c r="D19" s="40" t="s">
        <v>26</v>
      </c>
      <c r="E19" s="120">
        <v>160</v>
      </c>
      <c r="F19" s="335"/>
      <c r="J19" s="498"/>
      <c r="K19" s="499"/>
      <c r="L19" s="499"/>
      <c r="M19" s="498"/>
      <c r="N19" s="498"/>
      <c r="O19" s="21"/>
      <c r="P19" s="21"/>
      <c r="Q19" s="46"/>
    </row>
    <row r="20" spans="1:24" x14ac:dyDescent="0.25">
      <c r="A20" s="235" t="s">
        <v>25</v>
      </c>
      <c r="B20" s="34"/>
      <c r="D20" s="40" t="s">
        <v>28</v>
      </c>
      <c r="E20" s="120">
        <v>88</v>
      </c>
      <c r="F20" s="335"/>
      <c r="J20" s="498"/>
      <c r="K20" s="499"/>
      <c r="L20" s="499"/>
      <c r="M20" s="498"/>
      <c r="N20" s="498"/>
    </row>
    <row r="21" spans="1:24" x14ac:dyDescent="0.25">
      <c r="A21" s="128" t="s">
        <v>110</v>
      </c>
      <c r="B21" s="210">
        <v>7366</v>
      </c>
      <c r="D21" s="40" t="s">
        <v>27</v>
      </c>
      <c r="E21" s="120">
        <v>81</v>
      </c>
      <c r="F21" s="335">
        <v>19</v>
      </c>
      <c r="J21" s="21"/>
      <c r="K21" s="21"/>
      <c r="L21" s="21"/>
      <c r="M21" s="46"/>
      <c r="N21" s="21"/>
      <c r="O21" s="21"/>
      <c r="P21" s="21"/>
      <c r="Q21" s="21"/>
      <c r="R21" s="21"/>
      <c r="S21" s="21"/>
      <c r="T21" s="21"/>
      <c r="U21" s="21"/>
      <c r="V21" s="21"/>
      <c r="W21" s="21"/>
      <c r="X21" s="21"/>
    </row>
    <row r="22" spans="1:24" x14ac:dyDescent="0.25">
      <c r="A22" s="128" t="s">
        <v>123</v>
      </c>
      <c r="B22" s="210">
        <v>5415</v>
      </c>
      <c r="D22" s="41" t="s">
        <v>65</v>
      </c>
      <c r="E22" s="42">
        <f>SUM(E13:E21)</f>
        <v>4640</v>
      </c>
      <c r="F22" s="43">
        <f>SUM(F13:F21)</f>
        <v>874</v>
      </c>
      <c r="G22" s="336"/>
      <c r="J22" s="45"/>
      <c r="K22" s="21"/>
      <c r="L22" s="21"/>
      <c r="M22" s="46"/>
      <c r="N22" s="21"/>
      <c r="O22" s="21"/>
      <c r="P22" s="21"/>
      <c r="Q22" s="21"/>
      <c r="R22" s="21"/>
      <c r="S22" s="21"/>
      <c r="T22" s="21"/>
      <c r="U22" s="21"/>
      <c r="V22" s="21"/>
      <c r="W22" s="21"/>
      <c r="X22" s="21"/>
    </row>
    <row r="23" spans="1:24" x14ac:dyDescent="0.25">
      <c r="A23" s="236" t="s">
        <v>189</v>
      </c>
      <c r="B23" s="211">
        <f>SUM(B21:B22)</f>
        <v>12781</v>
      </c>
      <c r="D23" s="164"/>
      <c r="E23" s="164"/>
      <c r="F23" s="164"/>
      <c r="G23" s="164"/>
      <c r="H23" s="367"/>
      <c r="I23" s="45"/>
      <c r="J23" s="45"/>
      <c r="K23" s="21"/>
      <c r="L23" s="21"/>
      <c r="M23" s="46"/>
    </row>
    <row r="24" spans="1:24" x14ac:dyDescent="0.25">
      <c r="A24" s="35"/>
      <c r="B24" s="34"/>
      <c r="D24" s="117"/>
      <c r="E24" s="117"/>
      <c r="F24" s="117"/>
      <c r="G24" s="117"/>
      <c r="H24" s="45"/>
      <c r="I24" s="45"/>
      <c r="J24" s="45"/>
      <c r="K24" s="21"/>
      <c r="L24" s="21"/>
      <c r="M24" s="21"/>
    </row>
    <row r="25" spans="1:24" x14ac:dyDescent="0.25">
      <c r="A25" s="235" t="s">
        <v>29</v>
      </c>
      <c r="B25" s="34"/>
      <c r="H25" s="45"/>
      <c r="I25" s="45"/>
      <c r="J25" s="45"/>
      <c r="K25" s="21"/>
      <c r="L25" s="21"/>
      <c r="M25" s="46"/>
      <c r="O25" s="46"/>
      <c r="P25" s="46"/>
      <c r="Q25" s="46"/>
      <c r="R25" s="46"/>
      <c r="S25" s="46"/>
      <c r="T25" s="46"/>
      <c r="U25" s="46"/>
    </row>
    <row r="26" spans="1:24" x14ac:dyDescent="0.25">
      <c r="A26" s="128" t="s">
        <v>122</v>
      </c>
      <c r="B26" s="210">
        <v>1276</v>
      </c>
      <c r="H26" s="45"/>
      <c r="I26" s="45"/>
      <c r="J26" s="45"/>
      <c r="K26" s="21"/>
      <c r="L26" s="21"/>
      <c r="M26" s="46"/>
      <c r="O26" s="46"/>
      <c r="P26" s="46"/>
      <c r="Q26" s="47"/>
      <c r="R26" s="46"/>
      <c r="S26" s="46"/>
      <c r="T26" s="46"/>
      <c r="U26" s="46"/>
    </row>
    <row r="27" spans="1:24" s="21" customFormat="1" x14ac:dyDescent="0.25">
      <c r="A27" s="128" t="s">
        <v>88</v>
      </c>
      <c r="B27" s="210">
        <v>1188</v>
      </c>
      <c r="C27" s="9"/>
      <c r="D27" s="9"/>
      <c r="E27" s="9"/>
      <c r="F27" s="9"/>
      <c r="G27" s="9"/>
      <c r="H27" s="45"/>
      <c r="I27" s="45"/>
      <c r="J27" s="45"/>
      <c r="M27" s="46"/>
      <c r="O27" s="46"/>
      <c r="P27" s="46"/>
      <c r="Q27" s="47"/>
      <c r="R27" s="46"/>
      <c r="S27" s="46"/>
      <c r="T27" s="46"/>
      <c r="U27" s="46"/>
    </row>
    <row r="28" spans="1:24" x14ac:dyDescent="0.25">
      <c r="A28" s="236" t="s">
        <v>190</v>
      </c>
      <c r="B28" s="211">
        <f>SUM(B26:B27)</f>
        <v>2464</v>
      </c>
      <c r="H28" s="45"/>
      <c r="I28" s="45"/>
      <c r="J28" s="45"/>
      <c r="K28" s="46"/>
      <c r="L28" s="46"/>
      <c r="M28" s="46"/>
      <c r="N28" s="46"/>
    </row>
    <row r="29" spans="1:24" x14ac:dyDescent="0.25">
      <c r="A29" s="36"/>
      <c r="B29" s="7"/>
      <c r="H29" s="212"/>
      <c r="I29" s="212"/>
      <c r="J29" s="47"/>
      <c r="K29" s="46"/>
      <c r="L29" s="46"/>
      <c r="M29" s="46"/>
      <c r="N29" s="46"/>
    </row>
    <row r="30" spans="1:24" x14ac:dyDescent="0.25">
      <c r="A30" s="37" t="s">
        <v>66</v>
      </c>
      <c r="B30" s="38">
        <f>B18+B23+B28</f>
        <v>35562</v>
      </c>
      <c r="H30" s="212"/>
      <c r="I30" s="212"/>
      <c r="J30" s="47"/>
      <c r="K30" s="46"/>
      <c r="L30" s="46"/>
      <c r="M30" s="46"/>
      <c r="N30" s="46"/>
    </row>
    <row r="33" spans="1:13" x14ac:dyDescent="0.25">
      <c r="B33" s="773" t="s">
        <v>165</v>
      </c>
      <c r="C33" s="774"/>
      <c r="D33" s="775"/>
      <c r="E33" s="614" t="s">
        <v>214</v>
      </c>
      <c r="F33" s="614"/>
      <c r="H33" s="212"/>
    </row>
    <row r="34" spans="1:13" x14ac:dyDescent="0.25">
      <c r="A34" s="112"/>
      <c r="B34" s="504" t="s">
        <v>191</v>
      </c>
      <c r="C34" s="504" t="s">
        <v>192</v>
      </c>
      <c r="D34" s="504" t="s">
        <v>15</v>
      </c>
      <c r="E34" s="504" t="s">
        <v>191</v>
      </c>
      <c r="F34" s="504" t="s">
        <v>192</v>
      </c>
    </row>
    <row r="35" spans="1:13" x14ac:dyDescent="0.25">
      <c r="A35" s="118" t="s">
        <v>213</v>
      </c>
      <c r="B35" s="121">
        <f>B23</f>
        <v>12781</v>
      </c>
      <c r="C35" s="121">
        <v>3870</v>
      </c>
      <c r="D35" s="214">
        <f>SUM(B35:C35)</f>
        <v>16651</v>
      </c>
      <c r="E35" s="156">
        <f>B35/D35</f>
        <v>0.76758152663503698</v>
      </c>
      <c r="F35" s="156">
        <f>C35/D35</f>
        <v>0.23241847336496307</v>
      </c>
    </row>
    <row r="36" spans="1:13" x14ac:dyDescent="0.25">
      <c r="A36" s="118" t="s">
        <v>212</v>
      </c>
      <c r="B36" s="121">
        <f>B18</f>
        <v>20317</v>
      </c>
      <c r="C36" s="121">
        <v>770</v>
      </c>
      <c r="D36" s="214">
        <f t="shared" ref="D36:D38" si="0">SUM(B36:C36)</f>
        <v>21087</v>
      </c>
      <c r="E36" s="156">
        <f>B36/D36</f>
        <v>0.96348461137193531</v>
      </c>
      <c r="F36" s="156">
        <f>C36/D36</f>
        <v>3.6515388628064686E-2</v>
      </c>
      <c r="G36" s="213"/>
      <c r="J36" s="45"/>
      <c r="K36" s="45"/>
      <c r="L36" s="45"/>
      <c r="M36" s="45"/>
    </row>
    <row r="37" spans="1:13" x14ac:dyDescent="0.25">
      <c r="A37" s="118" t="s">
        <v>187</v>
      </c>
      <c r="B37" s="121">
        <f>B28</f>
        <v>2464</v>
      </c>
      <c r="C37" s="121">
        <f>F22</f>
        <v>874</v>
      </c>
      <c r="D37" s="214">
        <f t="shared" si="0"/>
        <v>3338</v>
      </c>
      <c r="E37" s="156">
        <f>B37/D37</f>
        <v>0.73816656680647097</v>
      </c>
      <c r="F37" s="156">
        <f>C37/D37</f>
        <v>0.26183343319352909</v>
      </c>
      <c r="J37" s="45"/>
      <c r="K37" s="45"/>
      <c r="L37" s="45"/>
      <c r="M37" s="45"/>
    </row>
    <row r="38" spans="1:13" s="21" customFormat="1" x14ac:dyDescent="0.25">
      <c r="A38" s="118" t="s">
        <v>15</v>
      </c>
      <c r="B38" s="214">
        <f>B30</f>
        <v>35562</v>
      </c>
      <c r="C38" s="121">
        <f>SUM(C35:C37)</f>
        <v>5514</v>
      </c>
      <c r="D38" s="214">
        <f t="shared" si="0"/>
        <v>41076</v>
      </c>
      <c r="E38" s="156">
        <f>B38/D38</f>
        <v>0.8657610283377154</v>
      </c>
      <c r="F38" s="156">
        <f>C38/D38</f>
        <v>0.13423897166228455</v>
      </c>
      <c r="G38" s="9"/>
      <c r="H38" s="9"/>
      <c r="I38" s="9"/>
      <c r="J38" s="45"/>
      <c r="K38" s="45"/>
      <c r="L38" s="45"/>
      <c r="M38" s="45"/>
    </row>
    <row r="39" spans="1:13" x14ac:dyDescent="0.25">
      <c r="B39" s="104"/>
      <c r="D39" s="104"/>
      <c r="J39" s="45"/>
      <c r="K39" s="62"/>
      <c r="L39" s="45"/>
      <c r="M39" s="45"/>
    </row>
    <row r="40" spans="1:13" x14ac:dyDescent="0.25">
      <c r="D40" s="104"/>
      <c r="J40" s="45"/>
      <c r="K40" s="62"/>
      <c r="L40" s="45"/>
      <c r="M40" s="45"/>
    </row>
    <row r="41" spans="1:13" x14ac:dyDescent="0.25">
      <c r="L41" s="45"/>
      <c r="M41" s="45"/>
    </row>
    <row r="47" spans="1:13" s="21" customFormat="1" x14ac:dyDescent="0.25">
      <c r="A47" s="9"/>
      <c r="B47" s="9"/>
      <c r="C47" s="9"/>
      <c r="D47" s="9"/>
      <c r="E47" s="9"/>
      <c r="F47" s="9"/>
      <c r="G47" s="9"/>
      <c r="H47" s="9"/>
      <c r="I47" s="9"/>
    </row>
    <row r="48" spans="1:13" x14ac:dyDescent="0.25">
      <c r="D48" s="215"/>
    </row>
    <row r="55" spans="1:7" x14ac:dyDescent="0.25">
      <c r="A55" s="9" t="s">
        <v>30</v>
      </c>
      <c r="G55" s="11" t="s">
        <v>31</v>
      </c>
    </row>
  </sheetData>
  <sortState ref="H13:J21">
    <sortCondition descending="1" ref="J13:J21"/>
  </sortState>
  <mergeCells count="6">
    <mergeCell ref="A2:G2"/>
    <mergeCell ref="A3:G3"/>
    <mergeCell ref="A4:G8"/>
    <mergeCell ref="A1:G1"/>
    <mergeCell ref="E33:F33"/>
    <mergeCell ref="B33:D33"/>
  </mergeCells>
  <hyperlinks>
    <hyperlink ref="G55" location="Contents!A1" display="Back to Contents"/>
  </hyperlinks>
  <pageMargins left="0.25" right="0.25" top="0.75" bottom="0.75" header="0.3" footer="0.3"/>
  <pageSetup scale="8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4"/>
  <sheetViews>
    <sheetView zoomScaleNormal="100" zoomScaleSheetLayoutView="100" workbookViewId="0">
      <selection activeCell="N12" sqref="N12"/>
    </sheetView>
  </sheetViews>
  <sheetFormatPr defaultRowHeight="15" x14ac:dyDescent="0.25"/>
  <cols>
    <col min="1" max="8" width="15.7109375" style="9" customWidth="1"/>
    <col min="9" max="9" width="14.7109375" style="9" customWidth="1"/>
    <col min="10" max="12" width="9.140625" style="9"/>
  </cols>
  <sheetData>
    <row r="1" spans="1:12" ht="15" customHeight="1" x14ac:dyDescent="0.25">
      <c r="A1" s="602" t="s">
        <v>0</v>
      </c>
      <c r="B1" s="603"/>
      <c r="C1" s="603"/>
      <c r="D1" s="603"/>
      <c r="E1" s="603"/>
      <c r="F1" s="603"/>
      <c r="G1" s="603"/>
      <c r="H1" s="604"/>
      <c r="I1" s="12"/>
    </row>
    <row r="2" spans="1:12" ht="15" customHeight="1" x14ac:dyDescent="0.25">
      <c r="A2" s="605"/>
      <c r="B2" s="606"/>
      <c r="C2" s="606"/>
      <c r="D2" s="606"/>
      <c r="E2" s="606"/>
      <c r="F2" s="606"/>
      <c r="G2" s="606"/>
      <c r="H2" s="607"/>
      <c r="I2" s="80"/>
      <c r="J2" s="80"/>
      <c r="K2" s="80"/>
      <c r="L2" s="80"/>
    </row>
    <row r="3" spans="1:12" ht="15" customHeight="1" x14ac:dyDescent="0.25">
      <c r="A3" s="608" t="s">
        <v>239</v>
      </c>
      <c r="B3" s="609"/>
      <c r="C3" s="609"/>
      <c r="D3" s="609"/>
      <c r="E3" s="609"/>
      <c r="F3" s="609"/>
      <c r="G3" s="609"/>
      <c r="H3" s="610"/>
      <c r="I3" s="81"/>
    </row>
    <row r="4" spans="1:12" ht="15" customHeight="1" x14ac:dyDescent="0.25">
      <c r="A4" s="589" t="s">
        <v>306</v>
      </c>
      <c r="B4" s="590"/>
      <c r="C4" s="590"/>
      <c r="D4" s="590"/>
      <c r="E4" s="590"/>
      <c r="F4" s="590"/>
      <c r="G4" s="590"/>
      <c r="H4" s="591"/>
    </row>
    <row r="5" spans="1:12" s="21" customFormat="1" x14ac:dyDescent="0.25">
      <c r="A5" s="592"/>
      <c r="B5" s="593"/>
      <c r="C5" s="593"/>
      <c r="D5" s="593"/>
      <c r="E5" s="593"/>
      <c r="F5" s="593"/>
      <c r="G5" s="593"/>
      <c r="H5" s="594"/>
      <c r="I5" s="9"/>
      <c r="J5" s="9"/>
      <c r="K5" s="9"/>
      <c r="L5" s="9"/>
    </row>
    <row r="6" spans="1:12" s="21" customFormat="1" x14ac:dyDescent="0.25">
      <c r="A6" s="592"/>
      <c r="B6" s="593"/>
      <c r="C6" s="593"/>
      <c r="D6" s="593"/>
      <c r="E6" s="593"/>
      <c r="F6" s="593"/>
      <c r="G6" s="593"/>
      <c r="H6" s="594"/>
      <c r="I6" s="9"/>
      <c r="J6" s="9"/>
      <c r="K6" s="9"/>
      <c r="L6" s="9"/>
    </row>
    <row r="7" spans="1:12" s="21" customFormat="1" x14ac:dyDescent="0.25">
      <c r="A7" s="592"/>
      <c r="B7" s="593"/>
      <c r="C7" s="593"/>
      <c r="D7" s="593"/>
      <c r="E7" s="593"/>
      <c r="F7" s="593"/>
      <c r="G7" s="593"/>
      <c r="H7" s="594"/>
      <c r="I7" s="9"/>
      <c r="J7" s="9"/>
      <c r="K7" s="9"/>
      <c r="L7" s="9"/>
    </row>
    <row r="8" spans="1:12" s="21" customFormat="1" x14ac:dyDescent="0.25">
      <c r="A8" s="595"/>
      <c r="B8" s="596"/>
      <c r="C8" s="596"/>
      <c r="D8" s="596"/>
      <c r="E8" s="596"/>
      <c r="F8" s="596"/>
      <c r="G8" s="596"/>
      <c r="H8" s="597"/>
      <c r="I8" s="9"/>
      <c r="J8" s="9"/>
      <c r="K8" s="9"/>
      <c r="L8" s="9"/>
    </row>
    <row r="44" spans="8:8" x14ac:dyDescent="0.25">
      <c r="H44" s="11" t="s">
        <v>31</v>
      </c>
    </row>
  </sheetData>
  <mergeCells count="4">
    <mergeCell ref="A4:H8"/>
    <mergeCell ref="A1:H1"/>
    <mergeCell ref="A2:H2"/>
    <mergeCell ref="A3:H3"/>
  </mergeCells>
  <hyperlinks>
    <hyperlink ref="H44" location="Contents!A1" display="Back to Contents"/>
  </hyperlinks>
  <pageMargins left="0.25" right="0.25" top="0.75" bottom="0.75" header="0.3" footer="0.3"/>
  <pageSetup scale="8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7"/>
  <sheetViews>
    <sheetView zoomScaleNormal="100" zoomScaleSheetLayoutView="100" workbookViewId="0">
      <selection activeCell="J18" sqref="J18"/>
    </sheetView>
  </sheetViews>
  <sheetFormatPr defaultRowHeight="15" customHeight="1" x14ac:dyDescent="0.25"/>
  <cols>
    <col min="1" max="1" width="49.85546875" style="9" customWidth="1"/>
    <col min="2" max="2" width="14.5703125" customWidth="1"/>
    <col min="3" max="3" width="15.5703125" customWidth="1"/>
    <col min="4" max="4" width="16.42578125" style="9" customWidth="1"/>
    <col min="5" max="5" width="14.5703125" style="9" customWidth="1"/>
    <col min="6" max="6" width="13.5703125" style="9" customWidth="1"/>
    <col min="7" max="7" width="11.7109375" style="9" customWidth="1"/>
    <col min="8" max="8" width="14.7109375" customWidth="1"/>
  </cols>
  <sheetData>
    <row r="1" spans="1:13" ht="15" customHeight="1" x14ac:dyDescent="0.25">
      <c r="A1" s="602" t="s">
        <v>0</v>
      </c>
      <c r="B1" s="603"/>
      <c r="C1" s="603"/>
      <c r="D1" s="603"/>
      <c r="E1" s="603"/>
      <c r="F1" s="603"/>
      <c r="G1" s="604"/>
    </row>
    <row r="2" spans="1:13" ht="15" customHeight="1" x14ac:dyDescent="0.25">
      <c r="A2" s="628"/>
      <c r="B2" s="629"/>
      <c r="C2" s="629"/>
      <c r="D2" s="629"/>
      <c r="E2" s="629"/>
      <c r="F2" s="629"/>
      <c r="G2" s="629"/>
      <c r="H2" s="8"/>
    </row>
    <row r="3" spans="1:13" s="8" customFormat="1" ht="15" customHeight="1" x14ac:dyDescent="0.25">
      <c r="A3" s="586" t="s">
        <v>346</v>
      </c>
      <c r="B3" s="587"/>
      <c r="C3" s="587"/>
      <c r="D3" s="587"/>
      <c r="E3" s="587"/>
      <c r="F3" s="587"/>
      <c r="G3" s="588"/>
      <c r="H3" s="66"/>
      <c r="I3" s="6"/>
      <c r="J3" s="6"/>
      <c r="K3" s="6"/>
      <c r="L3" s="6"/>
    </row>
    <row r="4" spans="1:13" s="8" customFormat="1" ht="15" customHeight="1" x14ac:dyDescent="0.25">
      <c r="A4" s="617" t="s">
        <v>347</v>
      </c>
      <c r="B4" s="618"/>
      <c r="C4" s="618"/>
      <c r="D4" s="618"/>
      <c r="E4" s="618"/>
      <c r="F4" s="618"/>
      <c r="G4" s="619"/>
      <c r="H4" s="65"/>
      <c r="I4" s="6"/>
      <c r="J4" s="6"/>
      <c r="K4" s="6"/>
      <c r="L4" s="6"/>
    </row>
    <row r="5" spans="1:13" s="8" customFormat="1" ht="15" customHeight="1" x14ac:dyDescent="0.25">
      <c r="A5" s="620"/>
      <c r="B5" s="621"/>
      <c r="C5" s="621"/>
      <c r="D5" s="621"/>
      <c r="E5" s="621"/>
      <c r="F5" s="621"/>
      <c r="G5" s="622"/>
      <c r="H5" s="65"/>
      <c r="I5" s="6"/>
      <c r="J5" s="6"/>
      <c r="K5" s="6"/>
      <c r="L5" s="6"/>
    </row>
    <row r="6" spans="1:13" s="8" customFormat="1" ht="15" customHeight="1" x14ac:dyDescent="0.25">
      <c r="A6" s="620"/>
      <c r="B6" s="621"/>
      <c r="C6" s="621"/>
      <c r="D6" s="621"/>
      <c r="E6" s="621"/>
      <c r="F6" s="621"/>
      <c r="G6" s="622"/>
      <c r="H6" s="65"/>
      <c r="I6" s="6"/>
      <c r="J6" s="6"/>
      <c r="K6" s="6"/>
      <c r="L6" s="6"/>
    </row>
    <row r="7" spans="1:13" s="8" customFormat="1" ht="15" customHeight="1" x14ac:dyDescent="0.25">
      <c r="A7" s="620"/>
      <c r="B7" s="621"/>
      <c r="C7" s="621"/>
      <c r="D7" s="621"/>
      <c r="E7" s="621"/>
      <c r="F7" s="621"/>
      <c r="G7" s="622"/>
      <c r="H7" s="65"/>
      <c r="I7" s="6"/>
      <c r="J7" s="6"/>
      <c r="K7" s="6"/>
      <c r="L7" s="6"/>
    </row>
    <row r="8" spans="1:13" s="8" customFormat="1" ht="15" customHeight="1" x14ac:dyDescent="0.25">
      <c r="A8" s="623"/>
      <c r="B8" s="624"/>
      <c r="C8" s="624"/>
      <c r="D8" s="624"/>
      <c r="E8" s="624"/>
      <c r="F8" s="624"/>
      <c r="G8" s="625"/>
      <c r="H8" s="65"/>
      <c r="I8" s="6"/>
      <c r="J8" s="6"/>
      <c r="K8" s="6"/>
      <c r="L8" s="6"/>
    </row>
    <row r="9" spans="1:13" s="8" customFormat="1" ht="15" customHeight="1" x14ac:dyDescent="0.25">
      <c r="A9" s="531"/>
      <c r="B9" s="64"/>
      <c r="C9" s="64"/>
      <c r="D9" s="506"/>
      <c r="E9" s="506"/>
      <c r="F9" s="506"/>
      <c r="G9" s="506"/>
      <c r="H9" s="64"/>
      <c r="I9" s="64"/>
      <c r="J9" s="6"/>
      <c r="K9" s="6"/>
      <c r="L9" s="6"/>
      <c r="M9" s="6"/>
    </row>
    <row r="10" spans="1:13" ht="15" customHeight="1" x14ac:dyDescent="0.25">
      <c r="A10" s="627" t="s">
        <v>345</v>
      </c>
      <c r="B10" s="627"/>
      <c r="C10" s="627"/>
      <c r="D10" s="627"/>
      <c r="E10" s="627"/>
      <c r="F10" s="627"/>
      <c r="G10" s="627"/>
    </row>
    <row r="11" spans="1:13" ht="15" customHeight="1" x14ac:dyDescent="0.25">
      <c r="A11" s="615" t="s">
        <v>32</v>
      </c>
      <c r="B11" s="614" t="s">
        <v>33</v>
      </c>
      <c r="C11" s="614"/>
      <c r="D11" s="615" t="s">
        <v>34</v>
      </c>
      <c r="E11" s="615"/>
      <c r="F11" s="615" t="s">
        <v>35</v>
      </c>
      <c r="G11" s="615" t="s">
        <v>36</v>
      </c>
    </row>
    <row r="12" spans="1:13" ht="15" customHeight="1" x14ac:dyDescent="0.25">
      <c r="A12" s="615"/>
      <c r="B12" s="505" t="s">
        <v>34</v>
      </c>
      <c r="C12" s="505" t="s">
        <v>37</v>
      </c>
      <c r="D12" s="505">
        <v>2016</v>
      </c>
      <c r="E12" s="505">
        <v>2026</v>
      </c>
      <c r="F12" s="615"/>
      <c r="G12" s="615"/>
    </row>
    <row r="13" spans="1:13" ht="15" customHeight="1" x14ac:dyDescent="0.25">
      <c r="A13" s="54" t="s">
        <v>62</v>
      </c>
      <c r="B13" s="54"/>
      <c r="C13" s="54"/>
      <c r="D13" s="55">
        <v>426591</v>
      </c>
      <c r="E13" s="55">
        <v>458080</v>
      </c>
      <c r="F13" s="55">
        <v>31489</v>
      </c>
      <c r="G13" s="56">
        <v>7.0000000000000007E-2</v>
      </c>
    </row>
    <row r="14" spans="1:13" ht="15" customHeight="1" x14ac:dyDescent="0.25">
      <c r="A14" s="626" t="s">
        <v>172</v>
      </c>
      <c r="B14" s="626"/>
      <c r="C14" s="626"/>
      <c r="D14" s="626"/>
      <c r="E14" s="626"/>
      <c r="F14" s="626"/>
      <c r="G14" s="626"/>
    </row>
    <row r="15" spans="1:13" ht="15" customHeight="1" x14ac:dyDescent="0.25">
      <c r="A15" s="54" t="s">
        <v>38</v>
      </c>
      <c r="B15" s="18" t="s">
        <v>42</v>
      </c>
      <c r="C15" s="18" t="s">
        <v>42</v>
      </c>
      <c r="D15" s="55">
        <v>7891</v>
      </c>
      <c r="E15" s="55">
        <v>9046</v>
      </c>
      <c r="F15" s="55">
        <v>1155</v>
      </c>
      <c r="G15" s="56">
        <v>0.15</v>
      </c>
    </row>
    <row r="16" spans="1:13" ht="15" customHeight="1" x14ac:dyDescent="0.25">
      <c r="A16" s="54" t="s">
        <v>348</v>
      </c>
      <c r="B16" s="18" t="s">
        <v>42</v>
      </c>
      <c r="C16" s="54"/>
      <c r="D16" s="55">
        <v>5038</v>
      </c>
      <c r="E16" s="55">
        <v>5733</v>
      </c>
      <c r="F16" s="54">
        <v>695</v>
      </c>
      <c r="G16" s="56">
        <v>0.14000000000000001</v>
      </c>
    </row>
    <row r="17" spans="1:7" ht="15" customHeight="1" x14ac:dyDescent="0.25">
      <c r="A17" s="54" t="s">
        <v>349</v>
      </c>
      <c r="B17" s="18" t="s">
        <v>42</v>
      </c>
      <c r="C17" s="54"/>
      <c r="D17" s="55">
        <v>5174</v>
      </c>
      <c r="E17" s="55">
        <v>5579</v>
      </c>
      <c r="F17" s="54">
        <v>405</v>
      </c>
      <c r="G17" s="56">
        <v>0.08</v>
      </c>
    </row>
    <row r="18" spans="1:7" ht="15" customHeight="1" x14ac:dyDescent="0.25">
      <c r="A18" s="54" t="s">
        <v>350</v>
      </c>
      <c r="B18" s="18" t="s">
        <v>42</v>
      </c>
      <c r="C18" s="54"/>
      <c r="D18" s="55">
        <v>4126</v>
      </c>
      <c r="E18" s="55">
        <v>4449</v>
      </c>
      <c r="F18" s="54">
        <v>323</v>
      </c>
      <c r="G18" s="56">
        <v>0.08</v>
      </c>
    </row>
    <row r="19" spans="1:7" ht="15" customHeight="1" x14ac:dyDescent="0.25">
      <c r="A19" s="54" t="s">
        <v>351</v>
      </c>
      <c r="B19" s="18" t="s">
        <v>42</v>
      </c>
      <c r="C19" s="54"/>
      <c r="D19" s="55">
        <v>2675</v>
      </c>
      <c r="E19" s="55">
        <v>2994</v>
      </c>
      <c r="F19" s="54">
        <v>319</v>
      </c>
      <c r="G19" s="56">
        <v>0.12</v>
      </c>
    </row>
    <row r="20" spans="1:7" ht="15" customHeight="1" x14ac:dyDescent="0.25">
      <c r="A20" s="54" t="s">
        <v>352</v>
      </c>
      <c r="B20" s="54"/>
      <c r="C20" s="18" t="s">
        <v>42</v>
      </c>
      <c r="D20" s="54">
        <v>692</v>
      </c>
      <c r="E20" s="54">
        <v>847</v>
      </c>
      <c r="F20" s="54">
        <v>155</v>
      </c>
      <c r="G20" s="56">
        <v>0.22</v>
      </c>
    </row>
    <row r="21" spans="1:7" ht="15" customHeight="1" x14ac:dyDescent="0.25">
      <c r="A21" s="54" t="s">
        <v>353</v>
      </c>
      <c r="B21" s="54"/>
      <c r="C21" s="18" t="s">
        <v>42</v>
      </c>
      <c r="D21" s="54">
        <v>529</v>
      </c>
      <c r="E21" s="54">
        <v>629</v>
      </c>
      <c r="F21" s="54">
        <v>100</v>
      </c>
      <c r="G21" s="56">
        <v>0.19</v>
      </c>
    </row>
    <row r="22" spans="1:7" ht="15" customHeight="1" x14ac:dyDescent="0.25">
      <c r="A22" s="54" t="s">
        <v>293</v>
      </c>
      <c r="B22" s="54"/>
      <c r="C22" s="18" t="s">
        <v>42</v>
      </c>
      <c r="D22" s="54">
        <v>730</v>
      </c>
      <c r="E22" s="54">
        <v>846</v>
      </c>
      <c r="F22" s="54">
        <v>116</v>
      </c>
      <c r="G22" s="56">
        <v>0.16</v>
      </c>
    </row>
    <row r="23" spans="1:7" ht="15" customHeight="1" x14ac:dyDescent="0.25">
      <c r="A23" s="54" t="s">
        <v>354</v>
      </c>
      <c r="B23" s="54"/>
      <c r="C23" s="18" t="s">
        <v>42</v>
      </c>
      <c r="D23" s="54">
        <v>898</v>
      </c>
      <c r="E23" s="54">
        <v>1031</v>
      </c>
      <c r="F23" s="54">
        <v>133</v>
      </c>
      <c r="G23" s="56">
        <v>0.15</v>
      </c>
    </row>
    <row r="24" spans="1:7" ht="15" customHeight="1" x14ac:dyDescent="0.25">
      <c r="A24" s="100" t="s">
        <v>344</v>
      </c>
      <c r="B24" s="81"/>
      <c r="C24" s="81"/>
      <c r="D24" s="81"/>
      <c r="E24" s="81"/>
      <c r="F24" s="81"/>
      <c r="G24" s="81"/>
    </row>
    <row r="25" spans="1:7" s="187" customFormat="1" ht="15" customHeight="1" x14ac:dyDescent="0.25">
      <c r="A25" s="349" t="s">
        <v>43</v>
      </c>
      <c r="B25" s="81"/>
      <c r="C25" s="81"/>
      <c r="D25" s="81"/>
      <c r="E25" s="81"/>
      <c r="F25" s="81"/>
      <c r="G25" s="81"/>
    </row>
    <row r="26" spans="1:7" ht="15" customHeight="1" x14ac:dyDescent="0.25">
      <c r="B26" s="117"/>
      <c r="C26" s="9"/>
    </row>
    <row r="27" spans="1:7" ht="15" customHeight="1" x14ac:dyDescent="0.25">
      <c r="A27" s="67"/>
      <c r="B27" s="117"/>
      <c r="C27" s="9"/>
    </row>
    <row r="29" spans="1:7" ht="15" customHeight="1" x14ac:dyDescent="0.25">
      <c r="A29" s="611" t="s">
        <v>330</v>
      </c>
      <c r="B29" s="612"/>
      <c r="C29" s="612"/>
      <c r="D29" s="612"/>
      <c r="E29" s="612"/>
      <c r="F29" s="613"/>
    </row>
    <row r="30" spans="1:7" ht="15" customHeight="1" x14ac:dyDescent="0.25">
      <c r="A30" s="487"/>
      <c r="B30" s="614" t="s">
        <v>331</v>
      </c>
      <c r="C30" s="614"/>
      <c r="D30" s="614"/>
      <c r="E30" s="615" t="s">
        <v>332</v>
      </c>
      <c r="F30" s="616" t="s">
        <v>333</v>
      </c>
    </row>
    <row r="31" spans="1:7" ht="15" customHeight="1" x14ac:dyDescent="0.25">
      <c r="A31" s="488" t="s">
        <v>334</v>
      </c>
      <c r="B31" s="489" t="s">
        <v>366</v>
      </c>
      <c r="C31" s="489" t="s">
        <v>335</v>
      </c>
      <c r="D31" s="489" t="s">
        <v>336</v>
      </c>
      <c r="E31" s="615"/>
      <c r="F31" s="616"/>
    </row>
    <row r="32" spans="1:7" ht="15" customHeight="1" x14ac:dyDescent="0.25">
      <c r="A32" s="487" t="s">
        <v>39</v>
      </c>
      <c r="B32" s="490">
        <v>31184.7147981546</v>
      </c>
      <c r="C32" s="490">
        <v>41107.8605847953</v>
      </c>
      <c r="D32" s="490">
        <v>50729.297044817897</v>
      </c>
      <c r="E32" s="491">
        <v>723</v>
      </c>
      <c r="F32" s="492">
        <v>0.79944674965421858</v>
      </c>
    </row>
    <row r="33" spans="1:6" ht="15" customHeight="1" x14ac:dyDescent="0.25">
      <c r="A33" s="487" t="s">
        <v>185</v>
      </c>
      <c r="B33" s="490">
        <v>34856.965661616203</v>
      </c>
      <c r="C33" s="490">
        <v>43498.852095080103</v>
      </c>
      <c r="D33" s="490">
        <v>57377.362863095303</v>
      </c>
      <c r="E33" s="491">
        <v>873</v>
      </c>
      <c r="F33" s="492">
        <v>0.75601374570446733</v>
      </c>
    </row>
    <row r="34" spans="1:6" ht="15" customHeight="1" x14ac:dyDescent="0.25">
      <c r="A34" s="487" t="s">
        <v>337</v>
      </c>
      <c r="B34" s="490">
        <v>39366.918998925597</v>
      </c>
      <c r="C34" s="490">
        <v>56497.625495467197</v>
      </c>
      <c r="D34" s="490">
        <v>81268.967370621496</v>
      </c>
      <c r="E34" s="491">
        <v>4570</v>
      </c>
      <c r="F34" s="492">
        <v>0.74682713347921226</v>
      </c>
    </row>
    <row r="35" spans="1:6" ht="15" customHeight="1" x14ac:dyDescent="0.25">
      <c r="A35" s="487" t="s">
        <v>179</v>
      </c>
      <c r="B35" s="490">
        <v>53807.7378905472</v>
      </c>
      <c r="C35" s="490">
        <v>68302.574916847399</v>
      </c>
      <c r="D35" s="490">
        <v>91516.197197953603</v>
      </c>
      <c r="E35" s="491">
        <v>1455</v>
      </c>
      <c r="F35" s="492">
        <v>0.69072164948453607</v>
      </c>
    </row>
    <row r="36" spans="1:6" ht="15" customHeight="1" x14ac:dyDescent="0.25">
      <c r="A36" s="487" t="s">
        <v>338</v>
      </c>
      <c r="B36" s="490">
        <v>57298.657003745298</v>
      </c>
      <c r="C36" s="490">
        <v>76852.333427229998</v>
      </c>
      <c r="D36" s="490">
        <v>85044.793802083295</v>
      </c>
      <c r="E36" s="491">
        <v>211</v>
      </c>
      <c r="F36" s="492">
        <v>0.4218009478672986</v>
      </c>
    </row>
    <row r="37" spans="1:6" ht="15" customHeight="1" x14ac:dyDescent="0.25">
      <c r="A37" s="493" t="s">
        <v>339</v>
      </c>
      <c r="B37" s="494">
        <v>74452.493754152805</v>
      </c>
      <c r="C37" s="494">
        <v>120269.45444043299</v>
      </c>
      <c r="D37" s="494">
        <v>188339.721692308</v>
      </c>
      <c r="E37" s="495">
        <v>422</v>
      </c>
      <c r="F37" s="496">
        <v>0.71327014218009477</v>
      </c>
    </row>
    <row r="38" spans="1:6" ht="15" customHeight="1" x14ac:dyDescent="0.25">
      <c r="A38" s="22"/>
      <c r="B38" s="9"/>
      <c r="C38" s="9"/>
    </row>
    <row r="39" spans="1:6" ht="15" customHeight="1" x14ac:dyDescent="0.25">
      <c r="A39" s="22"/>
      <c r="B39" s="187"/>
      <c r="C39" s="187"/>
    </row>
    <row r="40" spans="1:6" ht="15" customHeight="1" x14ac:dyDescent="0.25">
      <c r="A40" s="22"/>
      <c r="B40" s="187"/>
      <c r="C40" s="187"/>
    </row>
    <row r="41" spans="1:6" ht="15" customHeight="1" x14ac:dyDescent="0.25">
      <c r="A41" s="22"/>
      <c r="B41" s="187"/>
      <c r="C41" s="187"/>
    </row>
    <row r="42" spans="1:6" ht="15" customHeight="1" x14ac:dyDescent="0.25">
      <c r="A42" s="22"/>
      <c r="B42" s="187"/>
      <c r="C42" s="187"/>
    </row>
    <row r="43" spans="1:6" ht="15" customHeight="1" x14ac:dyDescent="0.25">
      <c r="A43" s="22"/>
      <c r="B43" s="187"/>
      <c r="C43" s="187"/>
    </row>
    <row r="44" spans="1:6" ht="15" customHeight="1" x14ac:dyDescent="0.25">
      <c r="A44" s="22"/>
      <c r="B44" s="187"/>
      <c r="C44" s="187"/>
    </row>
    <row r="45" spans="1:6" ht="15" customHeight="1" x14ac:dyDescent="0.25">
      <c r="A45" s="22"/>
      <c r="B45" s="187"/>
      <c r="C45" s="187"/>
    </row>
    <row r="46" spans="1:6" ht="15" customHeight="1" x14ac:dyDescent="0.25">
      <c r="A46" s="22"/>
      <c r="B46" s="187"/>
      <c r="C46" s="187"/>
    </row>
    <row r="47" spans="1:6" ht="15" customHeight="1" x14ac:dyDescent="0.25">
      <c r="A47" s="22"/>
      <c r="B47" s="187"/>
      <c r="C47" s="187"/>
    </row>
    <row r="48" spans="1:6" ht="15" customHeight="1" x14ac:dyDescent="0.25">
      <c r="A48" s="22"/>
      <c r="B48" s="187"/>
      <c r="C48" s="187"/>
    </row>
    <row r="49" spans="1:5" ht="15" customHeight="1" x14ac:dyDescent="0.25">
      <c r="A49" s="22"/>
      <c r="B49" s="187"/>
      <c r="C49" s="187"/>
    </row>
    <row r="50" spans="1:5" ht="15" customHeight="1" x14ac:dyDescent="0.25">
      <c r="A50" s="22"/>
      <c r="B50" s="187"/>
      <c r="C50" s="187"/>
    </row>
    <row r="51" spans="1:5" ht="15" customHeight="1" x14ac:dyDescent="0.25">
      <c r="A51" s="22"/>
      <c r="B51" s="187"/>
      <c r="C51" s="187"/>
    </row>
    <row r="52" spans="1:5" ht="15" customHeight="1" x14ac:dyDescent="0.25">
      <c r="A52" s="22"/>
      <c r="B52" s="187"/>
      <c r="C52" s="187"/>
    </row>
    <row r="53" spans="1:5" ht="15" customHeight="1" x14ac:dyDescent="0.25">
      <c r="A53" s="22"/>
      <c r="B53" s="187"/>
      <c r="C53" s="187"/>
    </row>
    <row r="54" spans="1:5" ht="15" customHeight="1" x14ac:dyDescent="0.25">
      <c r="A54" s="22"/>
      <c r="B54" s="187"/>
      <c r="C54" s="187"/>
    </row>
    <row r="55" spans="1:5" ht="15" customHeight="1" x14ac:dyDescent="0.25">
      <c r="A55" s="22"/>
      <c r="B55" s="187"/>
      <c r="C55" s="187"/>
    </row>
    <row r="56" spans="1:5" ht="15" customHeight="1" x14ac:dyDescent="0.25">
      <c r="A56" s="22"/>
      <c r="B56" s="187"/>
      <c r="C56" s="187"/>
    </row>
    <row r="57" spans="1:5" ht="15" customHeight="1" x14ac:dyDescent="0.25">
      <c r="A57" s="9" t="s">
        <v>340</v>
      </c>
      <c r="B57" s="187"/>
      <c r="C57" s="187"/>
      <c r="E57" s="11" t="s">
        <v>31</v>
      </c>
    </row>
  </sheetData>
  <mergeCells count="15">
    <mergeCell ref="A29:F29"/>
    <mergeCell ref="B30:D30"/>
    <mergeCell ref="E30:E31"/>
    <mergeCell ref="F30:F31"/>
    <mergeCell ref="A1:G1"/>
    <mergeCell ref="A3:G3"/>
    <mergeCell ref="A4:G8"/>
    <mergeCell ref="A14:G14"/>
    <mergeCell ref="A10:G10"/>
    <mergeCell ref="A11:A12"/>
    <mergeCell ref="B11:C11"/>
    <mergeCell ref="D11:E11"/>
    <mergeCell ref="F11:F12"/>
    <mergeCell ref="G11:G12"/>
    <mergeCell ref="A2:G2"/>
  </mergeCells>
  <hyperlinks>
    <hyperlink ref="E57" location="Contents!A1" display="Back to Contents"/>
  </hyperlinks>
  <pageMargins left="0.25" right="0.25" top="0.75" bottom="0.75" header="0.3" footer="0.3"/>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47"/>
  <sheetViews>
    <sheetView zoomScaleNormal="100" zoomScaleSheetLayoutView="100" workbookViewId="0">
      <selection sqref="A1:K1"/>
    </sheetView>
  </sheetViews>
  <sheetFormatPr defaultColWidth="9.140625" defaultRowHeight="15" x14ac:dyDescent="0.25"/>
  <cols>
    <col min="1" max="11" width="11.7109375" style="9" customWidth="1"/>
    <col min="12" max="12" width="10.5703125" style="9" bestFit="1" customWidth="1"/>
    <col min="13" max="22" width="9.140625" style="9"/>
    <col min="23" max="16384" width="9.140625" style="187"/>
  </cols>
  <sheetData>
    <row r="1" spans="1:24" ht="15" customHeight="1" x14ac:dyDescent="0.25">
      <c r="A1" s="632" t="s">
        <v>0</v>
      </c>
      <c r="B1" s="633"/>
      <c r="C1" s="633"/>
      <c r="D1" s="633"/>
      <c r="E1" s="633"/>
      <c r="F1" s="633"/>
      <c r="G1" s="633"/>
      <c r="H1" s="633"/>
      <c r="I1" s="633"/>
      <c r="J1" s="633"/>
      <c r="K1" s="634"/>
      <c r="M1" s="12"/>
      <c r="N1" s="12"/>
      <c r="O1" s="12"/>
      <c r="W1" s="9"/>
      <c r="X1" s="9"/>
    </row>
    <row r="2" spans="1:24" ht="15" customHeight="1" x14ac:dyDescent="0.25">
      <c r="A2" s="605"/>
      <c r="B2" s="606"/>
      <c r="C2" s="606"/>
      <c r="D2" s="606"/>
      <c r="E2" s="606"/>
      <c r="F2" s="606"/>
      <c r="G2" s="606"/>
      <c r="H2" s="606"/>
      <c r="I2" s="606"/>
      <c r="J2" s="606"/>
      <c r="K2" s="607"/>
      <c r="M2" s="80"/>
      <c r="N2" s="80"/>
      <c r="O2" s="80"/>
      <c r="W2" s="9"/>
      <c r="X2" s="9"/>
    </row>
    <row r="3" spans="1:24" ht="15" customHeight="1" x14ac:dyDescent="0.25">
      <c r="A3" s="635" t="s">
        <v>236</v>
      </c>
      <c r="B3" s="636"/>
      <c r="C3" s="636"/>
      <c r="D3" s="636"/>
      <c r="E3" s="636"/>
      <c r="F3" s="636"/>
      <c r="G3" s="636"/>
      <c r="H3" s="636"/>
      <c r="I3" s="636"/>
      <c r="J3" s="636"/>
      <c r="K3" s="637"/>
      <c r="W3" s="9"/>
      <c r="X3" s="9"/>
    </row>
    <row r="4" spans="1:24" ht="15" customHeight="1" x14ac:dyDescent="0.25">
      <c r="A4" s="638" t="s">
        <v>307</v>
      </c>
      <c r="B4" s="639"/>
      <c r="C4" s="639"/>
      <c r="D4" s="639"/>
      <c r="E4" s="639"/>
      <c r="F4" s="639"/>
      <c r="G4" s="639"/>
      <c r="H4" s="639"/>
      <c r="I4" s="639"/>
      <c r="J4" s="639"/>
      <c r="K4" s="640"/>
      <c r="W4" s="9"/>
      <c r="X4" s="9"/>
    </row>
    <row r="5" spans="1:24" x14ac:dyDescent="0.25">
      <c r="A5" s="592"/>
      <c r="B5" s="593"/>
      <c r="C5" s="593"/>
      <c r="D5" s="593"/>
      <c r="E5" s="593"/>
      <c r="F5" s="593"/>
      <c r="G5" s="593"/>
      <c r="H5" s="593"/>
      <c r="I5" s="593"/>
      <c r="J5" s="593"/>
      <c r="K5" s="594"/>
      <c r="W5" s="9"/>
      <c r="X5" s="9"/>
    </row>
    <row r="6" spans="1:24" x14ac:dyDescent="0.25">
      <c r="A6" s="592"/>
      <c r="B6" s="593"/>
      <c r="C6" s="593"/>
      <c r="D6" s="593"/>
      <c r="E6" s="593"/>
      <c r="F6" s="593"/>
      <c r="G6" s="593"/>
      <c r="H6" s="593"/>
      <c r="I6" s="593"/>
      <c r="J6" s="593"/>
      <c r="K6" s="594"/>
      <c r="W6" s="9"/>
      <c r="X6" s="9"/>
    </row>
    <row r="7" spans="1:24" x14ac:dyDescent="0.25">
      <c r="A7" s="592"/>
      <c r="B7" s="593"/>
      <c r="C7" s="593"/>
      <c r="D7" s="593"/>
      <c r="E7" s="593"/>
      <c r="F7" s="593"/>
      <c r="G7" s="593"/>
      <c r="H7" s="593"/>
      <c r="I7" s="593"/>
      <c r="J7" s="593"/>
      <c r="K7" s="594"/>
      <c r="W7" s="9"/>
      <c r="X7" s="9"/>
    </row>
    <row r="8" spans="1:24" x14ac:dyDescent="0.25">
      <c r="A8" s="595"/>
      <c r="B8" s="596"/>
      <c r="C8" s="596"/>
      <c r="D8" s="596"/>
      <c r="E8" s="596"/>
      <c r="F8" s="596"/>
      <c r="G8" s="596"/>
      <c r="H8" s="596"/>
      <c r="I8" s="596"/>
      <c r="J8" s="596"/>
      <c r="K8" s="597"/>
      <c r="W8" s="9"/>
      <c r="X8" s="9"/>
    </row>
    <row r="29" spans="1:26" ht="26.25" customHeight="1" x14ac:dyDescent="0.25">
      <c r="A29" s="641" t="s">
        <v>199</v>
      </c>
      <c r="B29" s="643" t="s">
        <v>6</v>
      </c>
      <c r="C29" s="645" t="s">
        <v>3</v>
      </c>
      <c r="D29" s="646"/>
      <c r="E29" s="645" t="s">
        <v>5</v>
      </c>
      <c r="F29" s="646"/>
      <c r="G29" s="645" t="s">
        <v>4</v>
      </c>
      <c r="H29" s="646"/>
      <c r="I29" s="645" t="s">
        <v>198</v>
      </c>
      <c r="J29" s="646"/>
      <c r="K29" s="630" t="s">
        <v>15</v>
      </c>
      <c r="W29" s="9"/>
      <c r="X29" s="9"/>
      <c r="Y29" s="9"/>
    </row>
    <row r="30" spans="1:26" ht="15" customHeight="1" thickBot="1" x14ac:dyDescent="0.3">
      <c r="A30" s="642"/>
      <c r="B30" s="644"/>
      <c r="C30" s="388" t="s">
        <v>243</v>
      </c>
      <c r="D30" s="389" t="s">
        <v>244</v>
      </c>
      <c r="E30" s="388" t="s">
        <v>243</v>
      </c>
      <c r="F30" s="389" t="s">
        <v>244</v>
      </c>
      <c r="G30" s="388" t="s">
        <v>243</v>
      </c>
      <c r="H30" s="389" t="s">
        <v>244</v>
      </c>
      <c r="I30" s="388" t="s">
        <v>243</v>
      </c>
      <c r="J30" s="389" t="s">
        <v>244</v>
      </c>
      <c r="K30" s="631"/>
      <c r="W30" s="9"/>
      <c r="X30" s="9"/>
      <c r="Y30" s="9"/>
      <c r="Z30" s="9"/>
    </row>
    <row r="31" spans="1:26" ht="15" customHeight="1" x14ac:dyDescent="0.25">
      <c r="A31" s="315" t="s">
        <v>195</v>
      </c>
      <c r="B31" s="316">
        <v>2018</v>
      </c>
      <c r="C31" s="107">
        <v>86418</v>
      </c>
      <c r="D31" s="109">
        <f>C31/K31</f>
        <v>0.38924572324267837</v>
      </c>
      <c r="E31" s="107">
        <v>113114</v>
      </c>
      <c r="F31" s="109">
        <f>E31/K31</f>
        <v>0.50949039249777039</v>
      </c>
      <c r="G31" s="105">
        <v>11746</v>
      </c>
      <c r="H31" s="109">
        <f>G31/K31</f>
        <v>5.2906573459331391E-2</v>
      </c>
      <c r="I31" s="532">
        <v>10736</v>
      </c>
      <c r="J31" s="109">
        <f>I31/K31</f>
        <v>4.8357310800219808E-2</v>
      </c>
      <c r="K31" s="314">
        <f>C31+E31+G31+I31</f>
        <v>222014</v>
      </c>
      <c r="L31" s="104"/>
      <c r="M31" s="213"/>
      <c r="W31" s="9"/>
      <c r="X31" s="9"/>
      <c r="Y31" s="9"/>
      <c r="Z31" s="9"/>
    </row>
    <row r="32" spans="1:26" x14ac:dyDescent="0.25">
      <c r="A32" s="216"/>
      <c r="B32" s="101">
        <v>2020</v>
      </c>
      <c r="C32" s="218">
        <v>84954</v>
      </c>
      <c r="D32" s="219">
        <f>C32/K32</f>
        <v>0.38062169015851399</v>
      </c>
      <c r="E32" s="218">
        <v>115334</v>
      </c>
      <c r="F32" s="219">
        <f>E32/K32</f>
        <v>0.51673402091416587</v>
      </c>
      <c r="G32" s="220">
        <v>11703</v>
      </c>
      <c r="H32" s="219">
        <f>G32/K32</f>
        <v>5.2433265531053146E-2</v>
      </c>
      <c r="I32" s="220">
        <v>11207</v>
      </c>
      <c r="J32" s="219">
        <f>I32/K32</f>
        <v>5.0211023396266992E-2</v>
      </c>
      <c r="K32" s="221">
        <f>C32+E32+G32+I32</f>
        <v>223198</v>
      </c>
      <c r="L32" s="104"/>
      <c r="M32" s="213"/>
      <c r="W32" s="9"/>
      <c r="X32" s="9"/>
      <c r="Y32" s="9"/>
      <c r="Z32" s="9"/>
    </row>
    <row r="33" spans="1:26" x14ac:dyDescent="0.25">
      <c r="A33" s="216"/>
      <c r="B33" s="102">
        <v>2025</v>
      </c>
      <c r="C33" s="108">
        <v>81724</v>
      </c>
      <c r="D33" s="110">
        <f>C33/K33</f>
        <v>0.35887144582281261</v>
      </c>
      <c r="E33" s="108">
        <v>121796</v>
      </c>
      <c r="F33" s="110">
        <f>E33/K33</f>
        <v>0.53483807223624991</v>
      </c>
      <c r="G33" s="106">
        <v>11712</v>
      </c>
      <c r="H33" s="110">
        <f>G33/K33</f>
        <v>5.1430453397738503E-2</v>
      </c>
      <c r="I33" s="106">
        <v>12493</v>
      </c>
      <c r="J33" s="110">
        <f>I33/K33</f>
        <v>5.4860028543199033E-2</v>
      </c>
      <c r="K33" s="111">
        <f>C33+E33+G33+I33</f>
        <v>227725</v>
      </c>
      <c r="L33" s="104"/>
      <c r="M33" s="213"/>
      <c r="W33" s="9"/>
      <c r="X33" s="9"/>
      <c r="Y33" s="9"/>
      <c r="Z33" s="9"/>
    </row>
    <row r="34" spans="1:26" x14ac:dyDescent="0.25">
      <c r="A34" s="216"/>
      <c r="B34" s="102">
        <v>2030</v>
      </c>
      <c r="C34" s="218">
        <v>78634</v>
      </c>
      <c r="D34" s="219">
        <f>C34/K34</f>
        <v>0.33310175967737837</v>
      </c>
      <c r="E34" s="218">
        <v>131275</v>
      </c>
      <c r="F34" s="219">
        <f>E34/K34</f>
        <v>0.55609448205162959</v>
      </c>
      <c r="G34" s="220">
        <v>12337</v>
      </c>
      <c r="H34" s="219">
        <f>G34/K34</f>
        <v>5.2260808417984798E-2</v>
      </c>
      <c r="I34" s="220">
        <v>13820</v>
      </c>
      <c r="J34" s="219">
        <f>I34/K34</f>
        <v>5.854294985300721E-2</v>
      </c>
      <c r="K34" s="221">
        <f>C34+E34+G34+I34</f>
        <v>236066</v>
      </c>
      <c r="L34" s="104"/>
      <c r="M34" s="213"/>
      <c r="N34" s="82"/>
      <c r="W34" s="9"/>
      <c r="X34" s="9"/>
      <c r="Y34" s="9"/>
      <c r="Z34" s="9"/>
    </row>
    <row r="35" spans="1:26" ht="15.75" thickBot="1" x14ac:dyDescent="0.3">
      <c r="A35" s="217"/>
      <c r="B35" s="103"/>
      <c r="C35" s="450"/>
      <c r="D35" s="451"/>
      <c r="E35" s="450"/>
      <c r="F35" s="451"/>
      <c r="G35" s="452"/>
      <c r="H35" s="451"/>
      <c r="I35" s="452"/>
      <c r="J35" s="451"/>
      <c r="K35" s="453"/>
      <c r="L35" s="104"/>
      <c r="M35" s="213"/>
      <c r="W35" s="9"/>
      <c r="X35" s="9"/>
      <c r="Y35" s="9"/>
      <c r="Z35" s="9"/>
    </row>
    <row r="36" spans="1:26" x14ac:dyDescent="0.25">
      <c r="A36" s="315" t="s">
        <v>196</v>
      </c>
      <c r="B36" s="316">
        <v>2018</v>
      </c>
      <c r="C36" s="107">
        <v>50186</v>
      </c>
      <c r="D36" s="109">
        <f>C36/K36</f>
        <v>0.47232548728035917</v>
      </c>
      <c r="E36" s="107">
        <v>44456</v>
      </c>
      <c r="F36" s="109">
        <f>E36/K36</f>
        <v>0.41839759818546302</v>
      </c>
      <c r="G36" s="105">
        <v>6454</v>
      </c>
      <c r="H36" s="109">
        <f>G36/K36</f>
        <v>6.0741814348771329E-2</v>
      </c>
      <c r="I36" s="105">
        <v>5157</v>
      </c>
      <c r="J36" s="109">
        <f>I36/K36</f>
        <v>4.8535100185406528E-2</v>
      </c>
      <c r="K36" s="314">
        <f>C36+E36+G36+I36</f>
        <v>106253</v>
      </c>
      <c r="L36" s="104"/>
      <c r="M36" s="213"/>
      <c r="W36" s="9"/>
      <c r="X36" s="9"/>
      <c r="Y36" s="9"/>
      <c r="Z36" s="9"/>
    </row>
    <row r="37" spans="1:26" x14ac:dyDescent="0.25">
      <c r="A37" s="216"/>
      <c r="B37" s="101">
        <v>2020</v>
      </c>
      <c r="C37" s="218">
        <v>49718</v>
      </c>
      <c r="D37" s="219">
        <f>C37/K37</f>
        <v>0.46010475855559052</v>
      </c>
      <c r="E37" s="218">
        <v>46327</v>
      </c>
      <c r="F37" s="219">
        <f>E37/K37</f>
        <v>0.42872346332525124</v>
      </c>
      <c r="G37" s="220">
        <v>6450</v>
      </c>
      <c r="H37" s="219">
        <f>G37/K37</f>
        <v>5.9690166392122747E-2</v>
      </c>
      <c r="I37" s="220">
        <v>5563</v>
      </c>
      <c r="J37" s="219">
        <f>I37/K37</f>
        <v>5.1481611727035484E-2</v>
      </c>
      <c r="K37" s="221">
        <f>C37+E37+G37+I37</f>
        <v>108058</v>
      </c>
      <c r="L37" s="104"/>
      <c r="M37" s="213"/>
      <c r="W37" s="9"/>
      <c r="X37" s="9"/>
      <c r="Y37" s="9"/>
      <c r="Z37" s="9"/>
    </row>
    <row r="38" spans="1:26" x14ac:dyDescent="0.25">
      <c r="A38" s="216"/>
      <c r="B38" s="102">
        <v>2025</v>
      </c>
      <c r="C38" s="108">
        <v>48620</v>
      </c>
      <c r="D38" s="110">
        <f>C38/K38</f>
        <v>0.43163679299722124</v>
      </c>
      <c r="E38" s="108">
        <v>50686</v>
      </c>
      <c r="F38" s="110">
        <f>E38/K38</f>
        <v>0.44997824948287035</v>
      </c>
      <c r="G38" s="106">
        <v>6876</v>
      </c>
      <c r="H38" s="110">
        <f>G38/K38</f>
        <v>6.1043492156497188E-2</v>
      </c>
      <c r="I38" s="106">
        <v>6459</v>
      </c>
      <c r="J38" s="110">
        <f>I38/K38</f>
        <v>5.7341465363411191E-2</v>
      </c>
      <c r="K38" s="111">
        <f>C38+E38+G38+I38</f>
        <v>112641</v>
      </c>
      <c r="L38" s="104"/>
      <c r="M38" s="213"/>
      <c r="W38" s="9"/>
      <c r="X38" s="9"/>
      <c r="Y38" s="9"/>
      <c r="Z38" s="9"/>
    </row>
    <row r="39" spans="1:26" x14ac:dyDescent="0.25">
      <c r="A39" s="216"/>
      <c r="B39" s="102">
        <v>2030</v>
      </c>
      <c r="C39" s="218">
        <v>47515</v>
      </c>
      <c r="D39" s="219">
        <f>C39/K39</f>
        <v>0.41540627021734189</v>
      </c>
      <c r="E39" s="218">
        <v>52760</v>
      </c>
      <c r="F39" s="219">
        <f>E39/K39</f>
        <v>0.46126138728121557</v>
      </c>
      <c r="G39" s="220">
        <v>6816</v>
      </c>
      <c r="H39" s="219">
        <f>G39/K39</f>
        <v>5.9589795597209352E-2</v>
      </c>
      <c r="I39" s="220">
        <v>7291</v>
      </c>
      <c r="J39" s="219">
        <f>I39/K39</f>
        <v>6.3742546904233185E-2</v>
      </c>
      <c r="K39" s="221">
        <f>C39+E39+G39+I39</f>
        <v>114382</v>
      </c>
      <c r="L39" s="104"/>
      <c r="M39" s="213"/>
      <c r="W39" s="9"/>
      <c r="X39" s="9"/>
      <c r="Y39" s="9"/>
      <c r="Z39" s="9"/>
    </row>
    <row r="40" spans="1:26" ht="15.75" thickBot="1" x14ac:dyDescent="0.3">
      <c r="A40" s="217"/>
      <c r="B40" s="103"/>
      <c r="C40" s="450"/>
      <c r="D40" s="451"/>
      <c r="E40" s="450"/>
      <c r="F40" s="451"/>
      <c r="G40" s="452"/>
      <c r="H40" s="451"/>
      <c r="I40" s="452"/>
      <c r="J40" s="451"/>
      <c r="K40" s="453"/>
      <c r="L40" s="104"/>
      <c r="M40" s="213"/>
      <c r="W40" s="9"/>
      <c r="X40" s="9"/>
      <c r="Y40" s="9"/>
      <c r="Z40" s="9"/>
    </row>
    <row r="41" spans="1:26" x14ac:dyDescent="0.25">
      <c r="A41" s="445" t="s">
        <v>197</v>
      </c>
      <c r="B41" s="446">
        <v>2018</v>
      </c>
      <c r="C41" s="447">
        <v>58929</v>
      </c>
      <c r="D41" s="110">
        <f>C41/K41</f>
        <v>0.47303274280164076</v>
      </c>
      <c r="E41" s="447">
        <v>51722</v>
      </c>
      <c r="F41" s="110">
        <f>E41/K41</f>
        <v>0.41518097241063762</v>
      </c>
      <c r="G41" s="448">
        <v>8371</v>
      </c>
      <c r="H41" s="110">
        <f>G41/K41</f>
        <v>6.7195389197042793E-2</v>
      </c>
      <c r="I41" s="448">
        <v>5555</v>
      </c>
      <c r="J41" s="110">
        <f>I41/K41</f>
        <v>4.4590895590678858E-2</v>
      </c>
      <c r="K41" s="449">
        <f>C41+E41+G41+I41</f>
        <v>124577</v>
      </c>
      <c r="L41" s="104"/>
      <c r="M41" s="213"/>
      <c r="W41" s="9"/>
      <c r="X41" s="9"/>
      <c r="Y41" s="9"/>
      <c r="Z41" s="9"/>
    </row>
    <row r="42" spans="1:26" x14ac:dyDescent="0.25">
      <c r="A42" s="216"/>
      <c r="B42" s="101">
        <v>2020</v>
      </c>
      <c r="C42" s="218">
        <v>57945</v>
      </c>
      <c r="D42" s="219">
        <f>C42/K42</f>
        <v>0.45684979028036204</v>
      </c>
      <c r="E42" s="218">
        <v>54213</v>
      </c>
      <c r="F42" s="219">
        <f>E42/K42</f>
        <v>0.42742596739096156</v>
      </c>
      <c r="G42" s="220">
        <v>8691</v>
      </c>
      <c r="H42" s="219">
        <f>G42/K42</f>
        <v>6.8521555394367537E-2</v>
      </c>
      <c r="I42" s="220">
        <v>5987</v>
      </c>
      <c r="J42" s="219">
        <f>I42/K42</f>
        <v>4.7202686934308874E-2</v>
      </c>
      <c r="K42" s="221">
        <f>C42+E42+G42+I42</f>
        <v>126836</v>
      </c>
      <c r="L42" s="104"/>
      <c r="M42" s="213"/>
      <c r="W42" s="9"/>
      <c r="X42" s="9"/>
      <c r="Y42" s="9"/>
      <c r="Z42" s="9"/>
    </row>
    <row r="43" spans="1:26" x14ac:dyDescent="0.25">
      <c r="A43" s="216"/>
      <c r="B43" s="102">
        <v>2025</v>
      </c>
      <c r="C43" s="108">
        <v>56731</v>
      </c>
      <c r="D43" s="110">
        <f>C43/K43</f>
        <v>0.4186666076278191</v>
      </c>
      <c r="E43" s="108">
        <v>62426</v>
      </c>
      <c r="F43" s="110">
        <f>E43/K43</f>
        <v>0.46069488723580115</v>
      </c>
      <c r="G43" s="106">
        <v>9193</v>
      </c>
      <c r="H43" s="110">
        <f>G43/K43</f>
        <v>6.7843015704333445E-2</v>
      </c>
      <c r="I43" s="106">
        <v>7154</v>
      </c>
      <c r="J43" s="110">
        <f>I43/K43</f>
        <v>5.2795489432046289E-2</v>
      </c>
      <c r="K43" s="111">
        <f>C43+E43+G43+I43</f>
        <v>135504</v>
      </c>
      <c r="L43" s="104"/>
      <c r="M43" s="213"/>
      <c r="W43" s="9"/>
      <c r="X43" s="9"/>
      <c r="Y43" s="9"/>
      <c r="Z43" s="9"/>
    </row>
    <row r="44" spans="1:26" ht="15.75" thickBot="1" x14ac:dyDescent="0.3">
      <c r="A44" s="217"/>
      <c r="B44" s="103">
        <v>2030</v>
      </c>
      <c r="C44" s="222">
        <v>54303</v>
      </c>
      <c r="D44" s="223">
        <f>C44/K44</f>
        <v>0.38142164781906301</v>
      </c>
      <c r="E44" s="222">
        <v>69979</v>
      </c>
      <c r="F44" s="223">
        <f>E44/K44</f>
        <v>0.49152911427969376</v>
      </c>
      <c r="G44" s="224">
        <v>9431</v>
      </c>
      <c r="H44" s="223">
        <f>G44/K44</f>
        <v>6.624288824892885E-2</v>
      </c>
      <c r="I44" s="224">
        <v>8657</v>
      </c>
      <c r="J44" s="223">
        <f>I44/K44</f>
        <v>6.0806349652314393E-2</v>
      </c>
      <c r="K44" s="225">
        <f>C44+E44+G44+I44</f>
        <v>142370</v>
      </c>
      <c r="L44" s="104"/>
      <c r="M44" s="213"/>
      <c r="W44" s="9"/>
      <c r="X44" s="9"/>
      <c r="Y44" s="9"/>
      <c r="Z44" s="9"/>
    </row>
    <row r="46" spans="1:26" x14ac:dyDescent="0.25">
      <c r="A46" s="9" t="s">
        <v>384</v>
      </c>
    </row>
    <row r="47" spans="1:26" x14ac:dyDescent="0.25">
      <c r="A47" s="9" t="s">
        <v>252</v>
      </c>
      <c r="J47" s="11" t="s">
        <v>31</v>
      </c>
    </row>
  </sheetData>
  <mergeCells count="11">
    <mergeCell ref="K29:K30"/>
    <mergeCell ref="A1:K1"/>
    <mergeCell ref="A2:K2"/>
    <mergeCell ref="A3:K3"/>
    <mergeCell ref="A4:K8"/>
    <mergeCell ref="A29:A30"/>
    <mergeCell ref="B29:B30"/>
    <mergeCell ref="C29:D29"/>
    <mergeCell ref="E29:F29"/>
    <mergeCell ref="G29:H29"/>
    <mergeCell ref="I29:J29"/>
  </mergeCells>
  <hyperlinks>
    <hyperlink ref="J47" location="Contents!A1" display="Back to Contents"/>
  </hyperlinks>
  <pageMargins left="0.25" right="0.25" top="0.75" bottom="0.75" header="0.3" footer="0.3"/>
  <pageSetup scale="7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3"/>
  <sheetViews>
    <sheetView zoomScale="85" zoomScaleNormal="85" zoomScaleSheetLayoutView="100" workbookViewId="0">
      <selection activeCell="L10" sqref="L10"/>
    </sheetView>
  </sheetViews>
  <sheetFormatPr defaultColWidth="9.140625" defaultRowHeight="14.25" x14ac:dyDescent="0.2"/>
  <cols>
    <col min="1" max="1" width="9.140625" style="9"/>
    <col min="2" max="2" width="6.7109375" style="9" customWidth="1"/>
    <col min="3" max="3" width="67" style="9" customWidth="1"/>
    <col min="4" max="9" width="12.28515625" style="9" customWidth="1"/>
    <col min="10" max="10" width="9.140625" style="9"/>
    <col min="11" max="16384" width="9.140625" style="1"/>
  </cols>
  <sheetData>
    <row r="1" spans="1:10" ht="15" customHeight="1" x14ac:dyDescent="0.2">
      <c r="A1" s="654" t="s">
        <v>0</v>
      </c>
      <c r="B1" s="654"/>
      <c r="C1" s="654"/>
      <c r="D1" s="654"/>
      <c r="E1" s="654"/>
      <c r="F1" s="654"/>
      <c r="J1" s="1"/>
    </row>
    <row r="2" spans="1:10" ht="15" customHeight="1" x14ac:dyDescent="0.2">
      <c r="A2" s="605"/>
      <c r="B2" s="606"/>
      <c r="C2" s="606"/>
      <c r="D2" s="606"/>
      <c r="E2" s="606"/>
      <c r="F2" s="606"/>
      <c r="J2" s="1"/>
    </row>
    <row r="3" spans="1:10" ht="15" customHeight="1" x14ac:dyDescent="0.2">
      <c r="A3" s="654" t="s">
        <v>237</v>
      </c>
      <c r="B3" s="654"/>
      <c r="C3" s="654"/>
      <c r="D3" s="654"/>
      <c r="E3" s="654"/>
      <c r="F3" s="654"/>
      <c r="J3" s="1"/>
    </row>
    <row r="4" spans="1:10" ht="15" customHeight="1" x14ac:dyDescent="0.2">
      <c r="A4" s="655" t="s">
        <v>308</v>
      </c>
      <c r="B4" s="655"/>
      <c r="C4" s="655"/>
      <c r="D4" s="655"/>
      <c r="E4" s="655"/>
      <c r="F4" s="655"/>
      <c r="J4" s="1"/>
    </row>
    <row r="5" spans="1:10" x14ac:dyDescent="0.2">
      <c r="A5" s="655"/>
      <c r="B5" s="655"/>
      <c r="C5" s="655"/>
      <c r="D5" s="655"/>
      <c r="E5" s="655"/>
      <c r="F5" s="655"/>
      <c r="J5" s="1"/>
    </row>
    <row r="6" spans="1:10" x14ac:dyDescent="0.2">
      <c r="A6" s="655"/>
      <c r="B6" s="655"/>
      <c r="C6" s="655"/>
      <c r="D6" s="655"/>
      <c r="E6" s="655"/>
      <c r="F6" s="655"/>
      <c r="J6" s="1"/>
    </row>
    <row r="7" spans="1:10" x14ac:dyDescent="0.2">
      <c r="A7" s="655"/>
      <c r="B7" s="655"/>
      <c r="C7" s="655"/>
      <c r="D7" s="655"/>
      <c r="E7" s="655"/>
      <c r="F7" s="655"/>
      <c r="J7" s="1"/>
    </row>
    <row r="8" spans="1:10" x14ac:dyDescent="0.2">
      <c r="A8" s="655"/>
      <c r="B8" s="655"/>
      <c r="C8" s="655"/>
      <c r="D8" s="655"/>
      <c r="E8" s="655"/>
      <c r="F8" s="655"/>
      <c r="J8" s="1"/>
    </row>
    <row r="9" spans="1:10" x14ac:dyDescent="0.2">
      <c r="I9" s="1"/>
      <c r="J9" s="1"/>
    </row>
    <row r="10" spans="1:10" x14ac:dyDescent="0.2">
      <c r="I10" s="1"/>
      <c r="J10" s="1"/>
    </row>
    <row r="11" spans="1:10" ht="75" customHeight="1" x14ac:dyDescent="0.2">
      <c r="B11" s="656" t="s">
        <v>381</v>
      </c>
      <c r="C11" s="657"/>
      <c r="D11" s="657"/>
      <c r="E11" s="658"/>
      <c r="I11" s="1"/>
      <c r="J11" s="1"/>
    </row>
    <row r="12" spans="1:10" x14ac:dyDescent="0.2">
      <c r="B12" s="659"/>
      <c r="C12" s="660"/>
      <c r="D12" s="355"/>
      <c r="E12" s="435" t="s">
        <v>167</v>
      </c>
      <c r="I12" s="1"/>
      <c r="J12" s="1"/>
    </row>
    <row r="13" spans="1:10" ht="25.5" x14ac:dyDescent="0.2">
      <c r="B13" s="661"/>
      <c r="C13" s="662"/>
      <c r="D13" s="356" t="s">
        <v>11</v>
      </c>
      <c r="E13" s="436" t="s">
        <v>166</v>
      </c>
      <c r="I13" s="1"/>
      <c r="J13" s="1"/>
    </row>
    <row r="14" spans="1:10" x14ac:dyDescent="0.2">
      <c r="B14" s="647">
        <v>2017</v>
      </c>
      <c r="C14" s="366" t="s">
        <v>168</v>
      </c>
      <c r="D14" s="84">
        <v>1792409.1708961008</v>
      </c>
      <c r="E14" s="84">
        <v>49464.547235142112</v>
      </c>
      <c r="I14" s="1"/>
      <c r="J14" s="1"/>
    </row>
    <row r="15" spans="1:10" x14ac:dyDescent="0.2">
      <c r="B15" s="647"/>
      <c r="C15" s="83" t="s">
        <v>169</v>
      </c>
      <c r="D15" s="85">
        <v>4116522</v>
      </c>
      <c r="E15" s="85">
        <v>122740</v>
      </c>
      <c r="I15" s="1"/>
      <c r="J15" s="1"/>
    </row>
    <row r="16" spans="1:10" x14ac:dyDescent="0.2">
      <c r="B16" s="647"/>
      <c r="C16" s="83" t="s">
        <v>180</v>
      </c>
      <c r="D16" s="86">
        <v>0.43541833880545294</v>
      </c>
      <c r="E16" s="86">
        <v>0.40300266608393442</v>
      </c>
      <c r="I16" s="1"/>
      <c r="J16" s="1"/>
    </row>
    <row r="17" spans="2:10" s="9" customFormat="1" ht="15" thickBot="1" x14ac:dyDescent="0.25">
      <c r="B17" s="647"/>
      <c r="C17" s="87"/>
      <c r="D17" s="88"/>
      <c r="E17" s="88"/>
      <c r="I17" s="1"/>
      <c r="J17" s="1"/>
    </row>
    <row r="18" spans="2:10" s="9" customFormat="1" x14ac:dyDescent="0.2">
      <c r="B18" s="648">
        <v>2020</v>
      </c>
      <c r="C18" s="363" t="s">
        <v>258</v>
      </c>
      <c r="D18" s="362">
        <v>1897087.4171666331</v>
      </c>
      <c r="E18" s="361">
        <v>54203.135495386799</v>
      </c>
      <c r="I18" s="1"/>
      <c r="J18" s="1"/>
    </row>
    <row r="19" spans="2:10" s="9" customFormat="1" x14ac:dyDescent="0.2">
      <c r="B19" s="649"/>
      <c r="C19" s="89" t="s">
        <v>200</v>
      </c>
      <c r="D19" s="90">
        <v>3976856</v>
      </c>
      <c r="E19" s="359">
        <v>130507</v>
      </c>
      <c r="I19" s="1"/>
      <c r="J19" s="1"/>
    </row>
    <row r="20" spans="2:10" s="9" customFormat="1" x14ac:dyDescent="0.2">
      <c r="B20" s="649"/>
      <c r="C20" s="89" t="s">
        <v>316</v>
      </c>
      <c r="D20" s="91">
        <v>0.47703196121927299</v>
      </c>
      <c r="E20" s="360">
        <v>0.41532741918354416</v>
      </c>
      <c r="I20" s="1"/>
      <c r="J20" s="1"/>
    </row>
    <row r="21" spans="2:10" s="9" customFormat="1" x14ac:dyDescent="0.2">
      <c r="B21" s="650"/>
      <c r="C21" s="92"/>
      <c r="D21" s="91"/>
      <c r="E21" s="360"/>
      <c r="I21" s="1"/>
      <c r="J21" s="1"/>
    </row>
    <row r="22" spans="2:10" s="9" customFormat="1" x14ac:dyDescent="0.2">
      <c r="B22" s="651">
        <v>2025</v>
      </c>
      <c r="C22" s="93" t="s">
        <v>259</v>
      </c>
      <c r="D22" s="90">
        <v>2262464.9595403941</v>
      </c>
      <c r="E22" s="359">
        <v>65436.831207174939</v>
      </c>
      <c r="I22" s="1"/>
      <c r="J22" s="1"/>
    </row>
    <row r="23" spans="2:10" s="9" customFormat="1" x14ac:dyDescent="0.2">
      <c r="B23" s="649"/>
      <c r="C23" s="89" t="s">
        <v>200</v>
      </c>
      <c r="D23" s="90">
        <v>4225965</v>
      </c>
      <c r="E23" s="359">
        <v>134294</v>
      </c>
      <c r="I23" s="1"/>
      <c r="J23" s="1"/>
    </row>
    <row r="24" spans="2:10" s="9" customFormat="1" x14ac:dyDescent="0.2">
      <c r="B24" s="649"/>
      <c r="C24" s="89" t="s">
        <v>316</v>
      </c>
      <c r="D24" s="91">
        <v>0.53537238466016501</v>
      </c>
      <c r="E24" s="360">
        <v>0.48726548622555688</v>
      </c>
      <c r="I24" s="1"/>
      <c r="J24" s="1"/>
    </row>
    <row r="25" spans="2:10" s="9" customFormat="1" x14ac:dyDescent="0.2">
      <c r="B25" s="650"/>
      <c r="C25" s="89"/>
      <c r="D25" s="91"/>
      <c r="E25" s="360"/>
      <c r="I25" s="1"/>
      <c r="J25" s="1"/>
    </row>
    <row r="26" spans="2:10" s="9" customFormat="1" x14ac:dyDescent="0.2">
      <c r="B26" s="652">
        <v>2030</v>
      </c>
      <c r="C26" s="89" t="s">
        <v>201</v>
      </c>
      <c r="D26" s="90">
        <v>2690822.1421688553</v>
      </c>
      <c r="E26" s="359">
        <v>77854.006439640565</v>
      </c>
      <c r="I26" s="1"/>
      <c r="J26" s="1"/>
    </row>
    <row r="27" spans="2:10" s="9" customFormat="1" x14ac:dyDescent="0.2">
      <c r="B27" s="652"/>
      <c r="C27" s="89" t="s">
        <v>200</v>
      </c>
      <c r="D27" s="94">
        <v>4484352</v>
      </c>
      <c r="E27" s="364">
        <v>138483</v>
      </c>
      <c r="I27" s="1"/>
      <c r="J27" s="1"/>
    </row>
    <row r="28" spans="2:10" s="9" customFormat="1" ht="15" thickBot="1" x14ac:dyDescent="0.25">
      <c r="B28" s="653"/>
      <c r="C28" s="358" t="s">
        <v>316</v>
      </c>
      <c r="D28" s="357">
        <v>0.600047039609927</v>
      </c>
      <c r="E28" s="365">
        <v>0.5621917956690754</v>
      </c>
      <c r="I28" s="1"/>
      <c r="J28" s="1"/>
    </row>
    <row r="29" spans="2:10" s="9" customFormat="1" ht="12.75" x14ac:dyDescent="0.2">
      <c r="C29" s="81"/>
    </row>
    <row r="52" spans="3:9" s="9" customFormat="1" ht="12.75" x14ac:dyDescent="0.2">
      <c r="C52" s="9" t="s">
        <v>215</v>
      </c>
      <c r="I52" s="11" t="s">
        <v>31</v>
      </c>
    </row>
    <row r="53" spans="3:9" s="9" customFormat="1" ht="12.75" x14ac:dyDescent="0.2">
      <c r="C53" s="11" t="s">
        <v>343</v>
      </c>
    </row>
  </sheetData>
  <mergeCells count="10">
    <mergeCell ref="B14:B17"/>
    <mergeCell ref="B18:B21"/>
    <mergeCell ref="B22:B25"/>
    <mergeCell ref="B26:B28"/>
    <mergeCell ref="A1:F1"/>
    <mergeCell ref="A2:F2"/>
    <mergeCell ref="A3:F3"/>
    <mergeCell ref="A4:F8"/>
    <mergeCell ref="B11:E11"/>
    <mergeCell ref="B12:C13"/>
  </mergeCells>
  <hyperlinks>
    <hyperlink ref="I52" location="Contents!A1" display="Back to Contents"/>
  </hyperlinks>
  <pageMargins left="0.25" right="0.25" top="0.75" bottom="0.75" header="0.3" footer="0.3"/>
  <pageSetup scale="63"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3"/>
  <sheetViews>
    <sheetView topLeftCell="A19" zoomScaleNormal="100" zoomScaleSheetLayoutView="100" workbookViewId="0">
      <selection activeCell="Q40" sqref="Q40"/>
    </sheetView>
  </sheetViews>
  <sheetFormatPr defaultColWidth="9.140625" defaultRowHeight="12.75" x14ac:dyDescent="0.2"/>
  <cols>
    <col min="1" max="1" width="40" style="9" customWidth="1"/>
    <col min="2" max="8" width="11.5703125" style="9" customWidth="1"/>
    <col min="9" max="9" width="4.28515625" style="9" customWidth="1"/>
    <col min="10" max="10" width="15.7109375" style="9" customWidth="1"/>
    <col min="11" max="11" width="4.28515625" style="9" customWidth="1"/>
    <col min="12" max="14" width="11.7109375" style="9" customWidth="1"/>
    <col min="15" max="15" width="9.140625" style="9"/>
    <col min="16" max="16384" width="9.140625" style="20"/>
  </cols>
  <sheetData>
    <row r="1" spans="1:14" ht="15" customHeight="1" x14ac:dyDescent="0.2">
      <c r="A1" s="635" t="s">
        <v>0</v>
      </c>
      <c r="B1" s="636"/>
      <c r="C1" s="636"/>
      <c r="D1" s="636"/>
      <c r="E1" s="636"/>
      <c r="F1" s="636"/>
      <c r="G1" s="636"/>
      <c r="H1" s="636"/>
      <c r="I1" s="636"/>
      <c r="J1" s="636"/>
      <c r="K1" s="636"/>
      <c r="L1" s="636"/>
      <c r="M1" s="636"/>
      <c r="N1" s="636"/>
    </row>
    <row r="2" spans="1:14" ht="15" customHeight="1" x14ac:dyDescent="0.2">
      <c r="A2" s="681"/>
      <c r="B2" s="682"/>
      <c r="C2" s="682"/>
      <c r="D2" s="682"/>
      <c r="E2" s="682"/>
      <c r="F2" s="682"/>
      <c r="G2" s="682"/>
      <c r="H2" s="682"/>
      <c r="I2" s="682"/>
      <c r="J2" s="682"/>
      <c r="K2" s="682"/>
      <c r="L2" s="682"/>
      <c r="M2" s="682"/>
      <c r="N2" s="682"/>
    </row>
    <row r="3" spans="1:14" ht="28.5" customHeight="1" x14ac:dyDescent="0.2">
      <c r="A3" s="635" t="s">
        <v>272</v>
      </c>
      <c r="B3" s="636"/>
      <c r="C3" s="636"/>
      <c r="D3" s="636"/>
      <c r="E3" s="636"/>
      <c r="F3" s="636"/>
      <c r="G3" s="636"/>
      <c r="H3" s="636"/>
      <c r="I3" s="636"/>
      <c r="J3" s="636"/>
      <c r="K3" s="636"/>
      <c r="L3" s="636"/>
      <c r="M3" s="636"/>
      <c r="N3" s="636"/>
    </row>
    <row r="4" spans="1:14" ht="15" customHeight="1" x14ac:dyDescent="0.2">
      <c r="A4" s="592" t="s">
        <v>355</v>
      </c>
      <c r="B4" s="593"/>
      <c r="C4" s="593"/>
      <c r="D4" s="593"/>
      <c r="E4" s="593"/>
      <c r="F4" s="593"/>
      <c r="G4" s="593"/>
      <c r="H4" s="593"/>
      <c r="I4" s="593"/>
      <c r="J4" s="593"/>
      <c r="K4" s="593"/>
      <c r="L4" s="593"/>
      <c r="M4" s="593"/>
      <c r="N4" s="593"/>
    </row>
    <row r="5" spans="1:14" x14ac:dyDescent="0.2">
      <c r="A5" s="592"/>
      <c r="B5" s="593"/>
      <c r="C5" s="593"/>
      <c r="D5" s="593"/>
      <c r="E5" s="593"/>
      <c r="F5" s="593"/>
      <c r="G5" s="593"/>
      <c r="H5" s="593"/>
      <c r="I5" s="593"/>
      <c r="J5" s="593"/>
      <c r="K5" s="593"/>
      <c r="L5" s="593"/>
      <c r="M5" s="593"/>
      <c r="N5" s="593"/>
    </row>
    <row r="6" spans="1:14" x14ac:dyDescent="0.2">
      <c r="A6" s="592"/>
      <c r="B6" s="593"/>
      <c r="C6" s="593"/>
      <c r="D6" s="593"/>
      <c r="E6" s="593"/>
      <c r="F6" s="593"/>
      <c r="G6" s="593"/>
      <c r="H6" s="593"/>
      <c r="I6" s="593"/>
      <c r="J6" s="593"/>
      <c r="K6" s="593"/>
      <c r="L6" s="593"/>
      <c r="M6" s="593"/>
      <c r="N6" s="593"/>
    </row>
    <row r="7" spans="1:14" x14ac:dyDescent="0.2">
      <c r="A7" s="592"/>
      <c r="B7" s="593"/>
      <c r="C7" s="593"/>
      <c r="D7" s="593"/>
      <c r="E7" s="593"/>
      <c r="F7" s="593"/>
      <c r="G7" s="593"/>
      <c r="H7" s="593"/>
      <c r="I7" s="593"/>
      <c r="J7" s="593"/>
      <c r="K7" s="593"/>
      <c r="L7" s="593"/>
      <c r="M7" s="593"/>
      <c r="N7" s="593"/>
    </row>
    <row r="8" spans="1:14" ht="54.75" customHeight="1" x14ac:dyDescent="0.2">
      <c r="A8" s="592"/>
      <c r="B8" s="593"/>
      <c r="C8" s="593"/>
      <c r="D8" s="593"/>
      <c r="E8" s="593"/>
      <c r="F8" s="593"/>
      <c r="G8" s="593"/>
      <c r="H8" s="593"/>
      <c r="I8" s="593"/>
      <c r="J8" s="593"/>
      <c r="K8" s="593"/>
      <c r="L8" s="593"/>
      <c r="M8" s="593"/>
      <c r="N8" s="593"/>
    </row>
    <row r="9" spans="1:14" x14ac:dyDescent="0.2">
      <c r="A9" s="501"/>
      <c r="B9" s="501"/>
      <c r="C9" s="501"/>
      <c r="D9" s="501"/>
      <c r="E9" s="501"/>
      <c r="F9" s="501"/>
      <c r="G9" s="501"/>
      <c r="H9" s="501"/>
      <c r="I9" s="501"/>
    </row>
    <row r="10" spans="1:14" x14ac:dyDescent="0.2">
      <c r="A10" s="508" t="s">
        <v>273</v>
      </c>
      <c r="B10" s="509"/>
      <c r="C10" s="509"/>
      <c r="D10" s="509"/>
      <c r="E10" s="510"/>
      <c r="F10" s="501"/>
      <c r="G10" s="501"/>
      <c r="H10" s="501"/>
      <c r="I10" s="501"/>
    </row>
    <row r="11" spans="1:14" x14ac:dyDescent="0.2">
      <c r="A11" s="663" t="s">
        <v>205</v>
      </c>
      <c r="B11" s="664"/>
      <c r="C11" s="664"/>
      <c r="D11" s="664"/>
      <c r="E11" s="665"/>
      <c r="F11" s="501"/>
      <c r="G11" s="501"/>
      <c r="H11" s="501"/>
      <c r="I11" s="501"/>
    </row>
    <row r="12" spans="1:14" ht="13.5" thickBot="1" x14ac:dyDescent="0.25">
      <c r="A12" s="402"/>
      <c r="B12" s="403"/>
      <c r="C12" s="403"/>
      <c r="D12" s="403"/>
      <c r="E12" s="404"/>
      <c r="F12" s="501"/>
      <c r="G12" s="501"/>
      <c r="H12" s="501"/>
      <c r="I12" s="501"/>
    </row>
    <row r="13" spans="1:14" ht="13.5" thickTop="1" x14ac:dyDescent="0.2">
      <c r="A13" s="112"/>
      <c r="B13" s="113">
        <v>2018</v>
      </c>
      <c r="C13" s="285">
        <v>2020</v>
      </c>
      <c r="D13" s="286">
        <v>2025</v>
      </c>
      <c r="E13" s="287">
        <v>2030</v>
      </c>
      <c r="F13" s="501"/>
      <c r="G13" s="501"/>
      <c r="H13" s="501"/>
      <c r="I13" s="501"/>
      <c r="J13" s="501"/>
    </row>
    <row r="14" spans="1:14" ht="16.5" customHeight="1" x14ac:dyDescent="0.2">
      <c r="A14" s="118" t="s">
        <v>279</v>
      </c>
      <c r="B14" s="114">
        <v>17703</v>
      </c>
      <c r="C14" s="288">
        <v>18802.593334593399</v>
      </c>
      <c r="D14" s="115">
        <v>22754.263170252652</v>
      </c>
      <c r="E14" s="289">
        <v>27508.871830195516</v>
      </c>
      <c r="F14" s="501"/>
      <c r="G14" s="501"/>
      <c r="H14" s="501"/>
      <c r="I14" s="501"/>
      <c r="J14" s="501"/>
    </row>
    <row r="15" spans="1:14" ht="16.5" customHeight="1" x14ac:dyDescent="0.2">
      <c r="A15" s="118" t="s">
        <v>260</v>
      </c>
      <c r="B15" s="114">
        <v>341307</v>
      </c>
      <c r="C15" s="288">
        <v>376000</v>
      </c>
      <c r="D15" s="115">
        <v>455000</v>
      </c>
      <c r="E15" s="289">
        <v>550000</v>
      </c>
      <c r="F15" s="501"/>
      <c r="G15" s="501"/>
      <c r="H15" s="501"/>
      <c r="I15" s="501"/>
      <c r="J15" s="501"/>
    </row>
    <row r="16" spans="1:14" ht="16.5" customHeight="1" x14ac:dyDescent="0.2">
      <c r="A16" s="246" t="s">
        <v>246</v>
      </c>
      <c r="B16" s="114">
        <v>115735</v>
      </c>
      <c r="C16" s="288">
        <v>138000</v>
      </c>
      <c r="D16" s="115">
        <v>198000</v>
      </c>
      <c r="E16" s="289">
        <v>285000</v>
      </c>
      <c r="F16" s="501"/>
      <c r="G16" s="501"/>
      <c r="H16" s="501"/>
      <c r="I16" s="501"/>
      <c r="J16" s="501"/>
    </row>
    <row r="17" spans="1:19" ht="16.5" customHeight="1" x14ac:dyDescent="0.2">
      <c r="A17" s="246" t="s">
        <v>247</v>
      </c>
      <c r="B17" s="114">
        <v>41594</v>
      </c>
      <c r="C17" s="288">
        <v>48000</v>
      </c>
      <c r="D17" s="115">
        <v>59000</v>
      </c>
      <c r="E17" s="289">
        <v>76000</v>
      </c>
      <c r="F17" s="501"/>
      <c r="G17" s="501"/>
      <c r="H17" s="501"/>
      <c r="I17" s="501"/>
      <c r="J17" s="501"/>
    </row>
    <row r="18" spans="1:19" ht="16.5" customHeight="1" x14ac:dyDescent="0.2">
      <c r="A18" s="246" t="s">
        <v>249</v>
      </c>
      <c r="B18" s="114">
        <v>143981</v>
      </c>
      <c r="C18" s="288">
        <v>168000</v>
      </c>
      <c r="D18" s="115">
        <v>215000</v>
      </c>
      <c r="E18" s="289">
        <v>275000</v>
      </c>
      <c r="F18" s="501"/>
      <c r="G18" s="501"/>
      <c r="H18" s="501"/>
      <c r="I18" s="501"/>
      <c r="J18" s="501"/>
    </row>
    <row r="19" spans="1:19" ht="16.5" customHeight="1" thickBot="1" x14ac:dyDescent="0.25">
      <c r="A19" s="246" t="s">
        <v>248</v>
      </c>
      <c r="B19" s="114">
        <v>124424</v>
      </c>
      <c r="C19" s="290">
        <v>146000</v>
      </c>
      <c r="D19" s="291">
        <v>190000</v>
      </c>
      <c r="E19" s="292">
        <v>246000</v>
      </c>
      <c r="F19" s="501"/>
      <c r="G19" s="501"/>
      <c r="H19" s="501"/>
      <c r="I19" s="501"/>
      <c r="J19" s="501"/>
    </row>
    <row r="20" spans="1:19" ht="13.5" thickTop="1" x14ac:dyDescent="0.2">
      <c r="C20" s="126"/>
      <c r="D20" s="126"/>
    </row>
    <row r="21" spans="1:19" ht="33.75" customHeight="1" x14ac:dyDescent="0.2">
      <c r="A21" s="666" t="s">
        <v>356</v>
      </c>
      <c r="B21" s="667"/>
      <c r="C21" s="667"/>
      <c r="D21" s="667"/>
      <c r="E21" s="667"/>
      <c r="F21" s="667"/>
      <c r="G21" s="667"/>
      <c r="H21" s="668"/>
      <c r="I21" s="127"/>
      <c r="J21" s="127"/>
      <c r="L21" s="678" t="s">
        <v>342</v>
      </c>
      <c r="M21" s="679"/>
      <c r="N21" s="680"/>
      <c r="O21" s="127"/>
      <c r="P21" s="127"/>
      <c r="Q21" s="127"/>
      <c r="R21" s="127"/>
      <c r="S21" s="127"/>
    </row>
    <row r="22" spans="1:19" ht="12.75" customHeight="1" thickBot="1" x14ac:dyDescent="0.25">
      <c r="A22" s="511"/>
      <c r="B22" s="512"/>
      <c r="C22" s="512"/>
      <c r="D22" s="512"/>
      <c r="E22" s="512"/>
      <c r="F22" s="512"/>
      <c r="G22" s="512"/>
      <c r="H22" s="513"/>
      <c r="I22" s="127"/>
      <c r="J22" s="127"/>
    </row>
    <row r="23" spans="1:19" ht="29.25" customHeight="1" thickTop="1" x14ac:dyDescent="0.2">
      <c r="A23" s="180" t="s">
        <v>176</v>
      </c>
      <c r="B23" s="392" t="s">
        <v>15</v>
      </c>
      <c r="C23" s="226" t="s">
        <v>173</v>
      </c>
      <c r="D23" s="226" t="s">
        <v>5</v>
      </c>
      <c r="E23" s="227" t="s">
        <v>4</v>
      </c>
      <c r="F23" s="226" t="s">
        <v>16</v>
      </c>
      <c r="G23" s="226" t="s">
        <v>174</v>
      </c>
      <c r="H23" s="228" t="s">
        <v>2</v>
      </c>
      <c r="I23" s="229"/>
      <c r="J23" s="230" t="s">
        <v>220</v>
      </c>
      <c r="L23" s="285">
        <v>2020</v>
      </c>
      <c r="M23" s="286">
        <v>2025</v>
      </c>
      <c r="N23" s="287">
        <v>2030</v>
      </c>
    </row>
    <row r="24" spans="1:19" ht="15" customHeight="1" x14ac:dyDescent="0.2">
      <c r="A24" s="533" t="s">
        <v>125</v>
      </c>
      <c r="B24" s="534">
        <v>2134</v>
      </c>
      <c r="C24" s="535">
        <v>1004</v>
      </c>
      <c r="D24" s="535">
        <v>859</v>
      </c>
      <c r="E24" s="536">
        <v>124</v>
      </c>
      <c r="F24" s="535">
        <v>147</v>
      </c>
      <c r="G24" s="535">
        <v>980</v>
      </c>
      <c r="H24" s="537">
        <v>1154</v>
      </c>
      <c r="I24" s="129"/>
      <c r="J24" s="538">
        <v>1178</v>
      </c>
      <c r="L24" s="429">
        <v>2032</v>
      </c>
      <c r="M24" s="430">
        <v>2459</v>
      </c>
      <c r="N24" s="431">
        <v>2972</v>
      </c>
    </row>
    <row r="25" spans="1:19" ht="15" customHeight="1" x14ac:dyDescent="0.2">
      <c r="A25" s="128" t="s">
        <v>129</v>
      </c>
      <c r="B25" s="539">
        <v>301</v>
      </c>
      <c r="C25" s="140">
        <v>175</v>
      </c>
      <c r="D25" s="140">
        <v>19</v>
      </c>
      <c r="E25" s="540">
        <v>17</v>
      </c>
      <c r="F25" s="140">
        <v>90</v>
      </c>
      <c r="G25" s="140">
        <v>138</v>
      </c>
      <c r="H25" s="541">
        <v>163</v>
      </c>
      <c r="I25" s="129"/>
      <c r="J25" s="542">
        <v>170</v>
      </c>
      <c r="L25" s="429">
        <v>300</v>
      </c>
      <c r="M25" s="430">
        <v>315</v>
      </c>
      <c r="N25" s="431">
        <v>330</v>
      </c>
    </row>
    <row r="26" spans="1:19" x14ac:dyDescent="0.2">
      <c r="A26" s="128" t="s">
        <v>163</v>
      </c>
      <c r="B26" s="539">
        <v>180</v>
      </c>
      <c r="C26" s="140">
        <v>102</v>
      </c>
      <c r="D26" s="140">
        <v>65</v>
      </c>
      <c r="E26" s="540">
        <v>6</v>
      </c>
      <c r="F26" s="140">
        <v>7</v>
      </c>
      <c r="G26" s="140">
        <v>70</v>
      </c>
      <c r="H26" s="541">
        <v>110</v>
      </c>
      <c r="I26" s="129"/>
      <c r="J26" s="542">
        <v>94</v>
      </c>
      <c r="L26" s="429">
        <v>202</v>
      </c>
      <c r="M26" s="430">
        <v>212</v>
      </c>
      <c r="N26" s="431">
        <v>223</v>
      </c>
    </row>
    <row r="27" spans="1:19" x14ac:dyDescent="0.2">
      <c r="A27" s="128" t="s">
        <v>150</v>
      </c>
      <c r="B27" s="543">
        <v>1520</v>
      </c>
      <c r="C27" s="544">
        <v>696</v>
      </c>
      <c r="D27" s="544">
        <v>676</v>
      </c>
      <c r="E27" s="545">
        <v>87</v>
      </c>
      <c r="F27" s="544">
        <v>61</v>
      </c>
      <c r="G27" s="544">
        <v>753</v>
      </c>
      <c r="H27" s="546">
        <v>767</v>
      </c>
      <c r="I27" s="129"/>
      <c r="J27" s="547">
        <v>796</v>
      </c>
      <c r="K27" s="104"/>
      <c r="L27" s="429">
        <v>1630</v>
      </c>
      <c r="M27" s="430">
        <v>1769</v>
      </c>
      <c r="N27" s="431">
        <v>1920</v>
      </c>
    </row>
    <row r="28" spans="1:19" ht="15" customHeight="1" thickBot="1" x14ac:dyDescent="0.25">
      <c r="A28" s="131" t="s">
        <v>65</v>
      </c>
      <c r="B28" s="548">
        <f>SUM(B24:B27)</f>
        <v>4135</v>
      </c>
      <c r="C28" s="549">
        <f t="shared" ref="C28:H28" si="0">SUM(C24:C27)</f>
        <v>1977</v>
      </c>
      <c r="D28" s="549">
        <f t="shared" si="0"/>
        <v>1619</v>
      </c>
      <c r="E28" s="549">
        <f t="shared" si="0"/>
        <v>234</v>
      </c>
      <c r="F28" s="549">
        <f t="shared" si="0"/>
        <v>305</v>
      </c>
      <c r="G28" s="549">
        <f t="shared" si="0"/>
        <v>1941</v>
      </c>
      <c r="H28" s="550">
        <f t="shared" si="0"/>
        <v>2194</v>
      </c>
      <c r="I28" s="129"/>
      <c r="J28" s="551">
        <v>2273</v>
      </c>
      <c r="L28" s="432">
        <f>SUM(L24:L27)</f>
        <v>4164</v>
      </c>
      <c r="M28" s="433">
        <f t="shared" ref="M28:N28" si="1">SUM(M24:M27)</f>
        <v>4755</v>
      </c>
      <c r="N28" s="434">
        <f t="shared" si="1"/>
        <v>5445</v>
      </c>
    </row>
    <row r="29" spans="1:19" ht="15" customHeight="1" thickTop="1" x14ac:dyDescent="0.2">
      <c r="B29" s="408"/>
      <c r="C29" s="408"/>
      <c r="D29" s="408"/>
      <c r="E29" s="408"/>
      <c r="F29" s="408"/>
      <c r="G29" s="408"/>
      <c r="H29" s="409"/>
      <c r="I29" s="135"/>
      <c r="J29" s="135"/>
      <c r="L29" s="428"/>
      <c r="M29" s="428"/>
      <c r="N29" s="428"/>
    </row>
    <row r="30" spans="1:19" ht="15" customHeight="1" thickBot="1" x14ac:dyDescent="0.25">
      <c r="A30" s="136"/>
      <c r="B30" s="137"/>
      <c r="C30" s="137"/>
      <c r="D30" s="137"/>
      <c r="E30" s="137"/>
      <c r="F30" s="137"/>
      <c r="G30" s="137"/>
      <c r="H30" s="104"/>
      <c r="I30" s="135"/>
      <c r="J30" s="104"/>
    </row>
    <row r="31" spans="1:19" ht="26.25" thickTop="1" x14ac:dyDescent="0.2">
      <c r="A31" s="180" t="s">
        <v>177</v>
      </c>
      <c r="B31" s="392" t="s">
        <v>15</v>
      </c>
      <c r="C31" s="226" t="s">
        <v>173</v>
      </c>
      <c r="D31" s="226" t="s">
        <v>5</v>
      </c>
      <c r="E31" s="227" t="s">
        <v>4</v>
      </c>
      <c r="F31" s="226" t="s">
        <v>16</v>
      </c>
      <c r="G31" s="226" t="s">
        <v>174</v>
      </c>
      <c r="H31" s="228" t="s">
        <v>2</v>
      </c>
      <c r="I31" s="229"/>
      <c r="J31" s="230" t="s">
        <v>220</v>
      </c>
      <c r="L31" s="285">
        <v>2020</v>
      </c>
      <c r="M31" s="286">
        <v>2025</v>
      </c>
      <c r="N31" s="287">
        <v>2030</v>
      </c>
    </row>
    <row r="32" spans="1:19" x14ac:dyDescent="0.2">
      <c r="A32" s="533" t="s">
        <v>110</v>
      </c>
      <c r="B32" s="539">
        <v>7931</v>
      </c>
      <c r="C32" s="140">
        <v>4724</v>
      </c>
      <c r="D32" s="140">
        <v>1772</v>
      </c>
      <c r="E32" s="540">
        <v>510</v>
      </c>
      <c r="F32" s="140">
        <v>925</v>
      </c>
      <c r="G32" s="140">
        <v>4088</v>
      </c>
      <c r="H32" s="541">
        <v>3843</v>
      </c>
      <c r="I32" s="129"/>
      <c r="J32" s="552">
        <v>2461</v>
      </c>
      <c r="L32" s="429">
        <v>7350</v>
      </c>
      <c r="M32" s="430">
        <v>7750</v>
      </c>
      <c r="N32" s="431">
        <v>8800</v>
      </c>
    </row>
    <row r="33" spans="1:14" x14ac:dyDescent="0.2">
      <c r="A33" s="128" t="s">
        <v>123</v>
      </c>
      <c r="B33" s="539">
        <v>2410</v>
      </c>
      <c r="C33" s="140">
        <v>1486</v>
      </c>
      <c r="D33" s="140">
        <v>555</v>
      </c>
      <c r="E33" s="540">
        <v>141</v>
      </c>
      <c r="F33" s="140">
        <v>228</v>
      </c>
      <c r="G33" s="140">
        <v>959</v>
      </c>
      <c r="H33" s="541">
        <v>1451</v>
      </c>
      <c r="I33" s="129"/>
      <c r="J33" s="553">
        <v>898</v>
      </c>
      <c r="L33" s="429">
        <v>2485</v>
      </c>
      <c r="M33" s="430">
        <v>3007</v>
      </c>
      <c r="N33" s="431">
        <v>3635</v>
      </c>
    </row>
    <row r="34" spans="1:14" ht="13.5" thickBot="1" x14ac:dyDescent="0.25">
      <c r="A34" s="131" t="s">
        <v>15</v>
      </c>
      <c r="B34" s="548">
        <f>SUM(B32:B33)</f>
        <v>10341</v>
      </c>
      <c r="C34" s="549">
        <f t="shared" ref="C34:H34" si="2">SUM(C32:C33)</f>
        <v>6210</v>
      </c>
      <c r="D34" s="549">
        <f t="shared" si="2"/>
        <v>2327</v>
      </c>
      <c r="E34" s="549">
        <f t="shared" si="2"/>
        <v>651</v>
      </c>
      <c r="F34" s="549">
        <f t="shared" si="2"/>
        <v>1153</v>
      </c>
      <c r="G34" s="549">
        <f t="shared" si="2"/>
        <v>5047</v>
      </c>
      <c r="H34" s="550">
        <f t="shared" si="2"/>
        <v>5294</v>
      </c>
      <c r="I34" s="129"/>
      <c r="J34" s="133">
        <v>3148</v>
      </c>
      <c r="L34" s="432">
        <f>SUM(L32:L33)</f>
        <v>9835</v>
      </c>
      <c r="M34" s="433">
        <f t="shared" ref="M34:N34" si="3">SUM(M32:M33)</f>
        <v>10757</v>
      </c>
      <c r="N34" s="434">
        <f t="shared" si="3"/>
        <v>12435</v>
      </c>
    </row>
    <row r="35" spans="1:14" ht="14.25" thickTop="1" thickBot="1" x14ac:dyDescent="0.25">
      <c r="I35" s="81"/>
    </row>
    <row r="36" spans="1:14" ht="26.25" thickTop="1" x14ac:dyDescent="0.2">
      <c r="A36" s="180" t="s">
        <v>175</v>
      </c>
      <c r="B36" s="226" t="s">
        <v>15</v>
      </c>
      <c r="C36" s="226" t="s">
        <v>173</v>
      </c>
      <c r="D36" s="226" t="s">
        <v>5</v>
      </c>
      <c r="E36" s="227" t="s">
        <v>4</v>
      </c>
      <c r="F36" s="226" t="s">
        <v>16</v>
      </c>
      <c r="G36" s="226" t="s">
        <v>174</v>
      </c>
      <c r="H36" s="228" t="s">
        <v>2</v>
      </c>
      <c r="I36" s="229"/>
      <c r="J36" s="230" t="s">
        <v>220</v>
      </c>
      <c r="L36" s="285">
        <v>2020</v>
      </c>
      <c r="M36" s="286">
        <v>2025</v>
      </c>
      <c r="N36" s="287">
        <v>2030</v>
      </c>
    </row>
    <row r="37" spans="1:14" x14ac:dyDescent="0.2">
      <c r="A37" s="533" t="s">
        <v>109</v>
      </c>
      <c r="B37" s="539">
        <v>1728</v>
      </c>
      <c r="C37" s="140">
        <v>973</v>
      </c>
      <c r="D37" s="140">
        <v>191</v>
      </c>
      <c r="E37" s="540">
        <v>127</v>
      </c>
      <c r="F37" s="140">
        <v>437</v>
      </c>
      <c r="G37" s="140">
        <v>269</v>
      </c>
      <c r="H37" s="541">
        <v>1459</v>
      </c>
      <c r="I37" s="138"/>
      <c r="J37" s="552">
        <v>620</v>
      </c>
      <c r="L37" s="429">
        <v>2139</v>
      </c>
      <c r="M37" s="430">
        <v>2299</v>
      </c>
      <c r="N37" s="431">
        <v>2544</v>
      </c>
    </row>
    <row r="38" spans="1:14" ht="13.5" thickBot="1" x14ac:dyDescent="0.25">
      <c r="A38" s="131" t="s">
        <v>15</v>
      </c>
      <c r="B38" s="461">
        <v>1728</v>
      </c>
      <c r="C38" s="132">
        <v>973</v>
      </c>
      <c r="D38" s="132">
        <v>191</v>
      </c>
      <c r="E38" s="132">
        <v>127</v>
      </c>
      <c r="F38" s="132">
        <v>437</v>
      </c>
      <c r="G38" s="132">
        <v>269</v>
      </c>
      <c r="H38" s="391">
        <v>1459</v>
      </c>
      <c r="I38" s="138"/>
      <c r="J38" s="85">
        <v>620</v>
      </c>
      <c r="L38" s="432">
        <f>SUM(L37)</f>
        <v>2139</v>
      </c>
      <c r="M38" s="433">
        <f t="shared" ref="M38:N38" si="4">SUM(M37)</f>
        <v>2299</v>
      </c>
      <c r="N38" s="434">
        <f t="shared" si="4"/>
        <v>2544</v>
      </c>
    </row>
    <row r="39" spans="1:14" ht="14.25" thickTop="1" thickBot="1" x14ac:dyDescent="0.25">
      <c r="I39" s="81"/>
    </row>
    <row r="40" spans="1:14" ht="26.25" thickTop="1" x14ac:dyDescent="0.2">
      <c r="A40" s="31" t="s">
        <v>29</v>
      </c>
      <c r="B40" s="392" t="s">
        <v>15</v>
      </c>
      <c r="C40" s="226" t="s">
        <v>173</v>
      </c>
      <c r="D40" s="226" t="s">
        <v>5</v>
      </c>
      <c r="E40" s="227" t="s">
        <v>4</v>
      </c>
      <c r="F40" s="226" t="s">
        <v>16</v>
      </c>
      <c r="G40" s="226" t="s">
        <v>174</v>
      </c>
      <c r="H40" s="228" t="s">
        <v>2</v>
      </c>
      <c r="I40" s="229"/>
      <c r="J40" s="322" t="s">
        <v>220</v>
      </c>
      <c r="L40" s="285">
        <v>2020</v>
      </c>
      <c r="M40" s="286">
        <v>2025</v>
      </c>
      <c r="N40" s="287">
        <v>2030</v>
      </c>
    </row>
    <row r="41" spans="1:14" x14ac:dyDescent="0.2">
      <c r="A41" s="533" t="s">
        <v>88</v>
      </c>
      <c r="B41" s="539">
        <v>500</v>
      </c>
      <c r="C41" s="554"/>
      <c r="D41" s="554"/>
      <c r="E41" s="555"/>
      <c r="F41" s="554"/>
      <c r="G41" s="554"/>
      <c r="H41" s="556"/>
      <c r="I41" s="142"/>
      <c r="J41" s="552"/>
      <c r="L41" s="429">
        <v>526</v>
      </c>
      <c r="M41" s="430">
        <v>552</v>
      </c>
      <c r="N41" s="431">
        <v>580</v>
      </c>
    </row>
    <row r="42" spans="1:14" x14ac:dyDescent="0.2">
      <c r="A42" s="128" t="s">
        <v>122</v>
      </c>
      <c r="B42" s="539">
        <v>999</v>
      </c>
      <c r="C42" s="554"/>
      <c r="D42" s="554"/>
      <c r="E42" s="555"/>
      <c r="F42" s="554"/>
      <c r="G42" s="554"/>
      <c r="H42" s="556"/>
      <c r="I42" s="142"/>
      <c r="J42" s="553"/>
      <c r="L42" s="429">
        <v>1400</v>
      </c>
      <c r="M42" s="430">
        <v>1600</v>
      </c>
      <c r="N42" s="431">
        <v>1800</v>
      </c>
    </row>
    <row r="43" spans="1:14" ht="13.5" thickBot="1" x14ac:dyDescent="0.25">
      <c r="A43" s="131" t="s">
        <v>15</v>
      </c>
      <c r="B43" s="405">
        <f>SUM(B41:B42)</f>
        <v>1499</v>
      </c>
      <c r="C43" s="459">
        <v>747</v>
      </c>
      <c r="D43" s="459">
        <v>411</v>
      </c>
      <c r="E43" s="459">
        <v>239</v>
      </c>
      <c r="F43" s="459">
        <v>102</v>
      </c>
      <c r="G43" s="459">
        <v>634</v>
      </c>
      <c r="H43" s="460">
        <v>865</v>
      </c>
      <c r="I43" s="138"/>
      <c r="J43" s="393">
        <v>578</v>
      </c>
      <c r="L43" s="432">
        <f>SUM(L41:L42)</f>
        <v>1926</v>
      </c>
      <c r="M43" s="433">
        <f t="shared" ref="M43:N43" si="5">SUM(M41:M42)</f>
        <v>2152</v>
      </c>
      <c r="N43" s="434">
        <f t="shared" si="5"/>
        <v>2380</v>
      </c>
    </row>
    <row r="44" spans="1:14" ht="14.25" thickTop="1" thickBot="1" x14ac:dyDescent="0.25">
      <c r="A44" s="145"/>
      <c r="B44" s="144"/>
      <c r="C44" s="144"/>
      <c r="D44" s="144"/>
      <c r="E44" s="144"/>
      <c r="F44" s="144"/>
      <c r="G44" s="144"/>
      <c r="H44" s="144"/>
      <c r="I44" s="138"/>
      <c r="J44" s="130"/>
    </row>
    <row r="45" spans="1:14" ht="26.25" thickTop="1" x14ac:dyDescent="0.2">
      <c r="A45" s="31" t="s">
        <v>295</v>
      </c>
      <c r="B45" s="463" t="s">
        <v>15</v>
      </c>
      <c r="C45" s="463" t="s">
        <v>173</v>
      </c>
      <c r="D45" s="463" t="s">
        <v>5</v>
      </c>
      <c r="E45" s="464" t="s">
        <v>4</v>
      </c>
      <c r="F45" s="463" t="s">
        <v>16</v>
      </c>
      <c r="G45" s="463" t="s">
        <v>174</v>
      </c>
      <c r="H45" s="465" t="s">
        <v>2</v>
      </c>
      <c r="I45" s="229"/>
      <c r="J45" s="230" t="s">
        <v>220</v>
      </c>
      <c r="L45" s="285">
        <v>2020</v>
      </c>
      <c r="M45" s="286">
        <v>2025</v>
      </c>
      <c r="N45" s="287">
        <v>2030</v>
      </c>
    </row>
    <row r="46" spans="1:14" x14ac:dyDescent="0.2">
      <c r="A46" s="462" t="s">
        <v>326</v>
      </c>
      <c r="B46" s="317">
        <f>B28+B34+B38</f>
        <v>16204</v>
      </c>
      <c r="C46" s="141">
        <f t="shared" ref="C46:H46" si="6">C28+C34+C38</f>
        <v>9160</v>
      </c>
      <c r="D46" s="141">
        <f t="shared" si="6"/>
        <v>4137</v>
      </c>
      <c r="E46" s="141">
        <f t="shared" si="6"/>
        <v>1012</v>
      </c>
      <c r="F46" s="141">
        <f t="shared" si="6"/>
        <v>1895</v>
      </c>
      <c r="G46" s="141">
        <f t="shared" si="6"/>
        <v>7257</v>
      </c>
      <c r="H46" s="395">
        <f t="shared" si="6"/>
        <v>8947</v>
      </c>
      <c r="I46" s="138"/>
      <c r="J46" s="85">
        <v>6040</v>
      </c>
      <c r="L46" s="429">
        <f>SUM(L24:L27,L32:L33,L37)</f>
        <v>16138</v>
      </c>
      <c r="M46" s="430">
        <f t="shared" ref="M46:N46" si="7">SUM(M24:M27,M32:M33,M37)</f>
        <v>17811</v>
      </c>
      <c r="N46" s="431">
        <f t="shared" si="7"/>
        <v>20424</v>
      </c>
    </row>
    <row r="47" spans="1:14" ht="13.5" thickBot="1" x14ac:dyDescent="0.25">
      <c r="A47" s="462" t="s">
        <v>203</v>
      </c>
      <c r="B47" s="396">
        <f>B46+B43</f>
        <v>17703</v>
      </c>
      <c r="C47" s="466">
        <f t="shared" ref="C47:H47" si="8">C46+C43</f>
        <v>9907</v>
      </c>
      <c r="D47" s="466">
        <f t="shared" si="8"/>
        <v>4548</v>
      </c>
      <c r="E47" s="466">
        <f t="shared" si="8"/>
        <v>1251</v>
      </c>
      <c r="F47" s="466">
        <f t="shared" si="8"/>
        <v>1997</v>
      </c>
      <c r="G47" s="466">
        <f t="shared" si="8"/>
        <v>7891</v>
      </c>
      <c r="H47" s="467">
        <f t="shared" si="8"/>
        <v>9812</v>
      </c>
      <c r="I47" s="138"/>
      <c r="J47" s="85">
        <v>6618</v>
      </c>
      <c r="L47" s="432">
        <v>18064</v>
      </c>
      <c r="M47" s="433">
        <v>19963</v>
      </c>
      <c r="N47" s="434">
        <v>22804</v>
      </c>
    </row>
    <row r="48" spans="1:14" ht="13.5" thickTop="1" x14ac:dyDescent="0.2">
      <c r="A48" s="147"/>
      <c r="B48" s="138"/>
      <c r="C48" s="138"/>
      <c r="D48" s="138"/>
      <c r="E48" s="138"/>
      <c r="F48" s="138"/>
      <c r="G48" s="138"/>
      <c r="H48" s="138"/>
      <c r="I48" s="138"/>
      <c r="J48" s="138"/>
    </row>
    <row r="49" spans="1:11" x14ac:dyDescent="0.2">
      <c r="A49" s="514"/>
      <c r="B49" s="515"/>
      <c r="C49" s="515"/>
      <c r="D49" s="515"/>
      <c r="E49" s="515"/>
      <c r="F49" s="515"/>
      <c r="G49" s="515"/>
      <c r="H49" s="515"/>
      <c r="I49" s="515"/>
      <c r="J49" s="515"/>
      <c r="K49" s="516"/>
    </row>
    <row r="51" spans="1:11" x14ac:dyDescent="0.2">
      <c r="A51" s="669" t="s">
        <v>357</v>
      </c>
      <c r="B51" s="670"/>
      <c r="C51" s="670"/>
      <c r="D51" s="670"/>
      <c r="E51" s="670"/>
      <c r="F51" s="670"/>
      <c r="G51" s="670"/>
      <c r="H51" s="671"/>
    </row>
    <row r="52" spans="1:11" x14ac:dyDescent="0.2">
      <c r="A52" s="675"/>
      <c r="B52" s="676"/>
      <c r="C52" s="676"/>
      <c r="D52" s="676"/>
      <c r="E52" s="676"/>
      <c r="F52" s="676"/>
      <c r="G52" s="676"/>
      <c r="H52" s="677"/>
      <c r="I52" s="117"/>
    </row>
    <row r="53" spans="1:11" x14ac:dyDescent="0.2">
      <c r="A53" s="239"/>
      <c r="B53" s="163"/>
      <c r="C53" s="163"/>
      <c r="D53" s="163"/>
      <c r="E53" s="163"/>
      <c r="F53" s="240"/>
      <c r="G53" s="163"/>
      <c r="H53" s="241"/>
      <c r="I53" s="81"/>
    </row>
    <row r="54" spans="1:11" ht="25.5" x14ac:dyDescent="0.2">
      <c r="A54" s="112"/>
      <c r="B54" s="232" t="s">
        <v>15</v>
      </c>
      <c r="C54" s="232" t="s">
        <v>3</v>
      </c>
      <c r="D54" s="232" t="s">
        <v>5</v>
      </c>
      <c r="E54" s="231" t="s">
        <v>4</v>
      </c>
      <c r="F54" s="232" t="s">
        <v>16</v>
      </c>
      <c r="G54" s="232" t="s">
        <v>1</v>
      </c>
      <c r="H54" s="517" t="s">
        <v>2</v>
      </c>
      <c r="I54" s="72"/>
      <c r="J54" s="230" t="s">
        <v>181</v>
      </c>
    </row>
    <row r="55" spans="1:11" x14ac:dyDescent="0.2">
      <c r="A55" s="118" t="s">
        <v>39</v>
      </c>
      <c r="B55" s="337">
        <v>1836</v>
      </c>
      <c r="C55" s="337">
        <v>838</v>
      </c>
      <c r="D55" s="337">
        <v>757</v>
      </c>
      <c r="E55" s="337">
        <v>103</v>
      </c>
      <c r="F55" s="337">
        <v>138</v>
      </c>
      <c r="G55" s="337">
        <v>1090</v>
      </c>
      <c r="H55" s="337">
        <v>746</v>
      </c>
      <c r="I55" s="120"/>
      <c r="J55" s="119">
        <v>786</v>
      </c>
    </row>
    <row r="56" spans="1:11" x14ac:dyDescent="0.2">
      <c r="A56" s="118" t="s">
        <v>178</v>
      </c>
      <c r="B56" s="177">
        <v>2388</v>
      </c>
      <c r="C56" s="177">
        <v>1166</v>
      </c>
      <c r="D56" s="177">
        <v>890</v>
      </c>
      <c r="E56" s="177">
        <v>159</v>
      </c>
      <c r="F56" s="177">
        <v>173</v>
      </c>
      <c r="G56" s="177">
        <v>901</v>
      </c>
      <c r="H56" s="177">
        <v>1487</v>
      </c>
      <c r="I56" s="120"/>
      <c r="J56" s="121">
        <v>1472</v>
      </c>
    </row>
    <row r="57" spans="1:11" x14ac:dyDescent="0.2">
      <c r="A57" s="118" t="s">
        <v>40</v>
      </c>
      <c r="B57" s="177">
        <v>10141</v>
      </c>
      <c r="C57" s="177">
        <v>6011</v>
      </c>
      <c r="D57" s="177">
        <v>2293</v>
      </c>
      <c r="E57" s="177">
        <v>742</v>
      </c>
      <c r="F57" s="177">
        <v>1095</v>
      </c>
      <c r="G57" s="177">
        <v>4492</v>
      </c>
      <c r="H57" s="177">
        <v>5649</v>
      </c>
      <c r="I57" s="120"/>
      <c r="J57" s="119">
        <v>4535</v>
      </c>
    </row>
    <row r="58" spans="1:11" x14ac:dyDescent="0.2">
      <c r="A58" s="118" t="s">
        <v>179</v>
      </c>
      <c r="B58" s="177">
        <v>3338</v>
      </c>
      <c r="C58" s="177">
        <v>1892</v>
      </c>
      <c r="D58" s="177">
        <v>608</v>
      </c>
      <c r="E58" s="177">
        <v>247</v>
      </c>
      <c r="F58" s="177">
        <v>591</v>
      </c>
      <c r="G58" s="177">
        <v>1408</v>
      </c>
      <c r="H58" s="177">
        <v>1930</v>
      </c>
      <c r="I58" s="120"/>
      <c r="J58" s="122" t="s">
        <v>183</v>
      </c>
    </row>
    <row r="59" spans="1:11" x14ac:dyDescent="0.2">
      <c r="A59" s="242" t="s">
        <v>15</v>
      </c>
      <c r="B59" s="338">
        <v>17703</v>
      </c>
      <c r="C59" s="338">
        <v>9907</v>
      </c>
      <c r="D59" s="338">
        <v>4548</v>
      </c>
      <c r="E59" s="338">
        <v>1251</v>
      </c>
      <c r="F59" s="338">
        <v>1997</v>
      </c>
      <c r="G59" s="338">
        <v>7891</v>
      </c>
      <c r="H59" s="338">
        <v>9812</v>
      </c>
      <c r="I59" s="124"/>
      <c r="J59" s="123">
        <f>SUM(J55:J58)</f>
        <v>6793</v>
      </c>
    </row>
    <row r="60" spans="1:11" x14ac:dyDescent="0.2">
      <c r="A60" s="125"/>
      <c r="B60" s="124"/>
      <c r="C60" s="124"/>
      <c r="D60" s="124"/>
      <c r="E60" s="124"/>
      <c r="F60" s="124"/>
      <c r="G60" s="124"/>
      <c r="H60" s="124"/>
      <c r="I60" s="124"/>
      <c r="J60" s="124"/>
      <c r="K60" s="120"/>
    </row>
    <row r="61" spans="1:11" x14ac:dyDescent="0.2">
      <c r="A61" s="669" t="s">
        <v>358</v>
      </c>
      <c r="B61" s="670"/>
      <c r="C61" s="670"/>
      <c r="D61" s="670"/>
      <c r="E61" s="671"/>
      <c r="F61" s="116"/>
      <c r="G61" s="117"/>
    </row>
    <row r="62" spans="1:11" x14ac:dyDescent="0.2">
      <c r="A62" s="672"/>
      <c r="B62" s="673"/>
      <c r="C62" s="673"/>
      <c r="D62" s="673"/>
      <c r="E62" s="674"/>
      <c r="F62" s="116"/>
      <c r="G62" s="80"/>
    </row>
    <row r="63" spans="1:11" ht="1.5" customHeight="1" x14ac:dyDescent="0.2">
      <c r="A63" s="675"/>
      <c r="B63" s="676"/>
      <c r="C63" s="676"/>
      <c r="D63" s="676"/>
      <c r="E63" s="677"/>
      <c r="F63" s="116"/>
      <c r="G63" s="117"/>
      <c r="H63" s="117"/>
    </row>
    <row r="64" spans="1:11" x14ac:dyDescent="0.2">
      <c r="A64" s="181"/>
      <c r="B64" s="243"/>
      <c r="C64" s="244"/>
      <c r="D64" s="244"/>
      <c r="E64" s="245"/>
      <c r="F64" s="117"/>
      <c r="G64" s="117"/>
      <c r="H64" s="117"/>
    </row>
    <row r="65" spans="1:11" x14ac:dyDescent="0.2">
      <c r="A65" s="398"/>
      <c r="B65" s="399"/>
      <c r="C65" s="231" t="s">
        <v>15</v>
      </c>
      <c r="D65" s="232" t="s">
        <v>182</v>
      </c>
      <c r="E65" s="232" t="s">
        <v>37</v>
      </c>
    </row>
    <row r="66" spans="1:11" x14ac:dyDescent="0.2">
      <c r="A66" s="318" t="s">
        <v>11</v>
      </c>
      <c r="B66" s="319"/>
      <c r="C66" s="212">
        <v>240521</v>
      </c>
      <c r="D66" s="397">
        <f>B19</f>
        <v>124424</v>
      </c>
      <c r="E66" s="407">
        <f>D66/C66</f>
        <v>0.51731033880617494</v>
      </c>
    </row>
    <row r="67" spans="1:11" x14ac:dyDescent="0.2">
      <c r="A67" s="320" t="s">
        <v>294</v>
      </c>
      <c r="B67" s="321"/>
      <c r="C67" s="557">
        <v>6966</v>
      </c>
      <c r="D67" s="557">
        <v>4217</v>
      </c>
      <c r="E67" s="407">
        <f t="shared" ref="E67:E68" si="9">D67/C67</f>
        <v>0.60536893482629917</v>
      </c>
    </row>
    <row r="68" spans="1:11" ht="25.5" customHeight="1" x14ac:dyDescent="0.2">
      <c r="A68" s="400" t="s">
        <v>274</v>
      </c>
      <c r="B68" s="401"/>
      <c r="C68" s="406">
        <f>B59</f>
        <v>17703</v>
      </c>
      <c r="D68" s="410">
        <v>6793</v>
      </c>
      <c r="E68" s="407">
        <f t="shared" si="9"/>
        <v>0.38372027339998871</v>
      </c>
    </row>
    <row r="69" spans="1:11" x14ac:dyDescent="0.2">
      <c r="A69" s="147"/>
      <c r="B69" s="138"/>
      <c r="C69" s="138"/>
      <c r="D69" s="138"/>
      <c r="E69" s="138"/>
      <c r="F69" s="138"/>
      <c r="G69" s="138"/>
      <c r="H69" s="138"/>
      <c r="I69" s="138"/>
      <c r="J69" s="138"/>
    </row>
    <row r="70" spans="1:11" x14ac:dyDescent="0.2">
      <c r="A70" s="148" t="s">
        <v>245</v>
      </c>
      <c r="G70" s="136"/>
      <c r="H70" s="136"/>
      <c r="I70" s="136"/>
      <c r="J70" s="149"/>
    </row>
    <row r="71" spans="1:11" x14ac:dyDescent="0.2">
      <c r="A71" s="148" t="s">
        <v>253</v>
      </c>
      <c r="G71" s="136"/>
      <c r="H71" s="136"/>
      <c r="I71" s="136"/>
      <c r="J71" s="149"/>
    </row>
    <row r="72" spans="1:11" x14ac:dyDescent="0.2">
      <c r="A72" s="9" t="s">
        <v>216</v>
      </c>
      <c r="G72" s="136"/>
      <c r="H72" s="136"/>
      <c r="I72" s="136"/>
      <c r="J72" s="136"/>
    </row>
    <row r="73" spans="1:11" x14ac:dyDescent="0.2">
      <c r="A73" s="9" t="s">
        <v>261</v>
      </c>
      <c r="K73" s="11" t="s">
        <v>31</v>
      </c>
    </row>
  </sheetData>
  <mergeCells count="9">
    <mergeCell ref="A1:N1"/>
    <mergeCell ref="A4:N8"/>
    <mergeCell ref="A11:E11"/>
    <mergeCell ref="A21:H21"/>
    <mergeCell ref="A61:E63"/>
    <mergeCell ref="A51:H52"/>
    <mergeCell ref="L21:N21"/>
    <mergeCell ref="A3:N3"/>
    <mergeCell ref="A2:N2"/>
  </mergeCells>
  <hyperlinks>
    <hyperlink ref="K73" location="Contents!A1" display="Back to Contents"/>
  </hyperlinks>
  <pageMargins left="0.25" right="0.25" top="0.75" bottom="0.75" header="0.3" footer="0.3"/>
  <pageSetup scale="56" orientation="portrait" r:id="rId1"/>
  <ignoredErrors>
    <ignoredError sqref="L46:N46 L28:N28 L34:N34 L43:N43"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66"/>
  <sheetViews>
    <sheetView zoomScaleNormal="100" zoomScaleSheetLayoutView="100" workbookViewId="0">
      <selection activeCell="A4" sqref="A4:K8"/>
    </sheetView>
  </sheetViews>
  <sheetFormatPr defaultColWidth="9.140625" defaultRowHeight="14.25" x14ac:dyDescent="0.2"/>
  <cols>
    <col min="1" max="1" width="37.7109375" style="9" customWidth="1"/>
    <col min="2" max="8" width="15.7109375" style="9" customWidth="1"/>
    <col min="9" max="9" width="5.7109375" style="9" customWidth="1"/>
    <col min="10" max="11" width="15.5703125" style="9" customWidth="1"/>
    <col min="12" max="12" width="14.7109375" style="9" customWidth="1"/>
    <col min="13" max="17" width="10.7109375" style="1" customWidth="1"/>
    <col min="18" max="18" width="6.42578125" style="1" customWidth="1"/>
    <col min="19" max="20" width="14.85546875" style="1" customWidth="1"/>
    <col min="21" max="22" width="15.7109375" style="1" customWidth="1"/>
    <col min="23" max="23" width="11.5703125" style="1" bestFit="1" customWidth="1"/>
    <col min="24" max="16384" width="9.140625" style="1"/>
  </cols>
  <sheetData>
    <row r="1" spans="1:23" x14ac:dyDescent="0.2">
      <c r="A1" s="586" t="s">
        <v>0</v>
      </c>
      <c r="B1" s="587"/>
      <c r="C1" s="587"/>
      <c r="D1" s="587"/>
      <c r="E1" s="587"/>
      <c r="F1" s="587"/>
      <c r="G1" s="587"/>
      <c r="H1" s="587"/>
      <c r="I1" s="587"/>
      <c r="J1" s="587"/>
      <c r="K1" s="588"/>
      <c r="L1" s="343"/>
      <c r="M1" s="151"/>
      <c r="N1" s="78"/>
      <c r="O1" s="78"/>
      <c r="P1" s="78"/>
      <c r="Q1" s="78"/>
      <c r="R1" s="78"/>
      <c r="S1" s="78"/>
      <c r="T1" s="78"/>
      <c r="U1" s="78"/>
      <c r="V1" s="78"/>
      <c r="W1" s="78"/>
    </row>
    <row r="2" spans="1:23" x14ac:dyDescent="0.2">
      <c r="A2" s="689"/>
      <c r="B2" s="690"/>
      <c r="C2" s="690"/>
      <c r="D2" s="690"/>
      <c r="E2" s="690"/>
      <c r="F2" s="690"/>
      <c r="G2" s="690"/>
      <c r="H2" s="690"/>
      <c r="I2" s="690"/>
      <c r="J2" s="690"/>
      <c r="K2" s="691"/>
      <c r="L2" s="80"/>
      <c r="M2" s="6"/>
      <c r="N2" s="6"/>
      <c r="O2" s="6"/>
      <c r="P2" s="6"/>
      <c r="Q2" s="6"/>
      <c r="R2" s="6"/>
      <c r="S2" s="6"/>
      <c r="T2" s="6"/>
      <c r="U2" s="6"/>
      <c r="V2" s="6"/>
      <c r="W2" s="78"/>
    </row>
    <row r="3" spans="1:23" s="78" customFormat="1" ht="15" customHeight="1" x14ac:dyDescent="0.2">
      <c r="A3" s="586" t="s">
        <v>275</v>
      </c>
      <c r="B3" s="587"/>
      <c r="C3" s="587"/>
      <c r="D3" s="587"/>
      <c r="E3" s="587"/>
      <c r="F3" s="587"/>
      <c r="G3" s="587"/>
      <c r="H3" s="587"/>
      <c r="I3" s="587"/>
      <c r="J3" s="587"/>
      <c r="K3" s="588"/>
      <c r="L3" s="80"/>
      <c r="M3" s="6"/>
      <c r="N3" s="6"/>
      <c r="O3" s="6"/>
      <c r="P3" s="6"/>
      <c r="Q3" s="6"/>
      <c r="R3" s="6"/>
      <c r="S3" s="6"/>
      <c r="T3" s="6"/>
    </row>
    <row r="4" spans="1:23" s="78" customFormat="1" ht="15" customHeight="1" x14ac:dyDescent="0.2">
      <c r="A4" s="692" t="s">
        <v>385</v>
      </c>
      <c r="B4" s="693"/>
      <c r="C4" s="693"/>
      <c r="D4" s="693"/>
      <c r="E4" s="693"/>
      <c r="F4" s="693"/>
      <c r="G4" s="693"/>
      <c r="H4" s="693"/>
      <c r="I4" s="693"/>
      <c r="J4" s="693"/>
      <c r="K4" s="694"/>
      <c r="L4" s="80"/>
      <c r="M4" s="6"/>
      <c r="N4" s="6"/>
      <c r="O4" s="6"/>
      <c r="P4" s="6"/>
      <c r="Q4" s="6"/>
      <c r="R4" s="6"/>
      <c r="S4" s="6"/>
      <c r="T4" s="6"/>
    </row>
    <row r="5" spans="1:23" s="78" customFormat="1" x14ac:dyDescent="0.2">
      <c r="A5" s="695"/>
      <c r="B5" s="696"/>
      <c r="C5" s="696"/>
      <c r="D5" s="696"/>
      <c r="E5" s="696"/>
      <c r="F5" s="696"/>
      <c r="G5" s="696"/>
      <c r="H5" s="696"/>
      <c r="I5" s="696"/>
      <c r="J5" s="696"/>
      <c r="K5" s="697"/>
      <c r="L5" s="80"/>
      <c r="M5" s="6"/>
      <c r="N5" s="6"/>
      <c r="O5" s="6"/>
      <c r="P5" s="6"/>
      <c r="Q5" s="6"/>
      <c r="R5" s="6"/>
      <c r="S5" s="6"/>
      <c r="T5" s="6"/>
    </row>
    <row r="6" spans="1:23" s="78" customFormat="1" x14ac:dyDescent="0.2">
      <c r="A6" s="695"/>
      <c r="B6" s="696"/>
      <c r="C6" s="696"/>
      <c r="D6" s="696"/>
      <c r="E6" s="696"/>
      <c r="F6" s="696"/>
      <c r="G6" s="696"/>
      <c r="H6" s="696"/>
      <c r="I6" s="696"/>
      <c r="J6" s="696"/>
      <c r="K6" s="697"/>
      <c r="L6" s="80"/>
      <c r="M6" s="6"/>
      <c r="N6" s="6"/>
      <c r="O6" s="6"/>
      <c r="P6" s="6"/>
      <c r="Q6" s="6"/>
      <c r="R6" s="6"/>
      <c r="S6" s="6"/>
      <c r="T6" s="6"/>
    </row>
    <row r="7" spans="1:23" s="78" customFormat="1" x14ac:dyDescent="0.2">
      <c r="A7" s="695"/>
      <c r="B7" s="696"/>
      <c r="C7" s="696"/>
      <c r="D7" s="696"/>
      <c r="E7" s="696"/>
      <c r="F7" s="696"/>
      <c r="G7" s="696"/>
      <c r="H7" s="696"/>
      <c r="I7" s="696"/>
      <c r="J7" s="696"/>
      <c r="K7" s="697"/>
      <c r="L7" s="80"/>
      <c r="M7" s="6"/>
      <c r="N7" s="6"/>
      <c r="O7" s="6"/>
      <c r="P7" s="6"/>
      <c r="Q7" s="6"/>
      <c r="R7" s="6"/>
      <c r="S7" s="6"/>
      <c r="T7" s="6"/>
    </row>
    <row r="8" spans="1:23" s="78" customFormat="1" ht="33.75" customHeight="1" x14ac:dyDescent="0.2">
      <c r="A8" s="698"/>
      <c r="B8" s="699"/>
      <c r="C8" s="699"/>
      <c r="D8" s="699"/>
      <c r="E8" s="699"/>
      <c r="F8" s="699"/>
      <c r="G8" s="699"/>
      <c r="H8" s="699"/>
      <c r="I8" s="699"/>
      <c r="J8" s="699"/>
      <c r="K8" s="700"/>
      <c r="L8" s="80"/>
      <c r="M8" s="6"/>
      <c r="N8" s="6"/>
      <c r="O8" s="6"/>
      <c r="P8" s="6"/>
      <c r="Q8" s="6"/>
      <c r="R8" s="6"/>
    </row>
    <row r="9" spans="1:23" s="78" customFormat="1" x14ac:dyDescent="0.2">
      <c r="A9" s="501"/>
      <c r="B9" s="501"/>
      <c r="C9" s="501"/>
      <c r="D9" s="501"/>
      <c r="E9" s="501"/>
      <c r="F9" s="501"/>
      <c r="G9" s="501"/>
      <c r="H9" s="501"/>
      <c r="I9" s="501"/>
      <c r="J9" s="80"/>
      <c r="K9" s="117"/>
      <c r="L9" s="80"/>
      <c r="M9" s="6"/>
      <c r="N9" s="6"/>
      <c r="O9" s="6"/>
      <c r="P9" s="6"/>
      <c r="Q9" s="6"/>
      <c r="R9" s="6"/>
    </row>
    <row r="10" spans="1:23" s="78" customFormat="1" ht="14.25" customHeight="1" x14ac:dyDescent="0.2">
      <c r="A10" s="666" t="s">
        <v>356</v>
      </c>
      <c r="B10" s="667"/>
      <c r="C10" s="667"/>
      <c r="D10" s="667"/>
      <c r="E10" s="667"/>
      <c r="F10" s="667"/>
      <c r="G10" s="667"/>
      <c r="H10" s="668"/>
      <c r="I10" s="127"/>
      <c r="J10" s="127"/>
      <c r="K10" s="9"/>
      <c r="L10" s="80"/>
      <c r="M10" s="6"/>
      <c r="N10" s="6"/>
      <c r="O10" s="6"/>
      <c r="P10" s="6"/>
      <c r="Q10" s="6"/>
      <c r="R10" s="6"/>
    </row>
    <row r="11" spans="1:23" s="78" customFormat="1" x14ac:dyDescent="0.2">
      <c r="A11" s="683"/>
      <c r="B11" s="684"/>
      <c r="C11" s="684"/>
      <c r="D11" s="684"/>
      <c r="E11" s="684"/>
      <c r="F11" s="684"/>
      <c r="G11" s="684"/>
      <c r="H11" s="685"/>
      <c r="I11" s="127"/>
      <c r="J11" s="127"/>
      <c r="K11" s="9"/>
      <c r="L11" s="80"/>
      <c r="M11" s="6"/>
      <c r="N11" s="6"/>
      <c r="O11" s="6"/>
      <c r="P11" s="6"/>
      <c r="Q11" s="6"/>
      <c r="R11" s="6"/>
    </row>
    <row r="12" spans="1:23" s="78" customFormat="1" ht="25.5" x14ac:dyDescent="0.2">
      <c r="A12" s="180" t="s">
        <v>176</v>
      </c>
      <c r="B12" s="392" t="s">
        <v>15</v>
      </c>
      <c r="C12" s="226" t="s">
        <v>173</v>
      </c>
      <c r="D12" s="226" t="s">
        <v>5</v>
      </c>
      <c r="E12" s="227" t="s">
        <v>4</v>
      </c>
      <c r="F12" s="226" t="s">
        <v>16</v>
      </c>
      <c r="G12" s="226" t="s">
        <v>174</v>
      </c>
      <c r="H12" s="228" t="s">
        <v>2</v>
      </c>
      <c r="I12" s="229"/>
      <c r="J12" s="322" t="s">
        <v>220</v>
      </c>
      <c r="K12" s="9"/>
      <c r="L12" s="80"/>
      <c r="M12" s="6"/>
      <c r="N12" s="6"/>
      <c r="O12" s="6"/>
      <c r="P12" s="6"/>
      <c r="Q12" s="6"/>
      <c r="R12" s="6"/>
    </row>
    <row r="13" spans="1:23" s="78" customFormat="1" x14ac:dyDescent="0.2">
      <c r="A13" s="533" t="s">
        <v>125</v>
      </c>
      <c r="B13" s="558">
        <f>'Comp by Inst Reg-counts'!B24</f>
        <v>2134</v>
      </c>
      <c r="C13" s="162">
        <f>'Comp by Inst Reg-counts'!C24/'Comp by Inst Reg-percent'!$B$13</f>
        <v>0.47047797563261479</v>
      </c>
      <c r="D13" s="162">
        <f>'Comp by Inst Reg-counts'!D24/'Comp by Inst Reg-percent'!$B$13</f>
        <v>0.40253045923149017</v>
      </c>
      <c r="E13" s="162">
        <f>'Comp by Inst Reg-counts'!E24/'Comp by Inst Reg-percent'!$B$13</f>
        <v>5.8106841611996252E-2</v>
      </c>
      <c r="F13" s="162">
        <f>'Comp by Inst Reg-counts'!F24/'Comp by Inst Reg-percent'!$B$13</f>
        <v>6.888472352389878E-2</v>
      </c>
      <c r="G13" s="162">
        <f>'Comp by Inst Reg-counts'!G24/'Comp by Inst Reg-percent'!$B$13</f>
        <v>0.45923149015932518</v>
      </c>
      <c r="H13" s="559">
        <f>'Comp by Inst Reg-counts'!H24/'Comp by Inst Reg-percent'!$B$13</f>
        <v>0.54076850984067482</v>
      </c>
      <c r="I13" s="129"/>
      <c r="J13" s="560">
        <f>'Comp by Inst Reg-counts'!J24/'Comp by Inst Reg-percent'!$B$13</f>
        <v>0.55201499531396436</v>
      </c>
      <c r="K13" s="9"/>
      <c r="L13" s="80"/>
      <c r="M13" s="6"/>
      <c r="N13" s="6"/>
      <c r="O13" s="6"/>
      <c r="P13" s="6"/>
      <c r="Q13" s="6"/>
      <c r="R13" s="6"/>
    </row>
    <row r="14" spans="1:23" s="78" customFormat="1" x14ac:dyDescent="0.2">
      <c r="A14" s="128" t="s">
        <v>129</v>
      </c>
      <c r="B14" s="561">
        <f>'Comp by Inst Reg-counts'!B25</f>
        <v>301</v>
      </c>
      <c r="C14" s="158">
        <f>'Comp by Inst Reg-counts'!C25/'Comp by Inst Reg-percent'!$B$13</f>
        <v>8.200562324273665E-2</v>
      </c>
      <c r="D14" s="158">
        <f>'Comp by Inst Reg-counts'!D25/'Comp by Inst Reg-percent'!$B$13</f>
        <v>8.9034676663542651E-3</v>
      </c>
      <c r="E14" s="158">
        <f>'Comp by Inst Reg-counts'!E25/'Comp by Inst Reg-percent'!$B$13</f>
        <v>7.9662605435801316E-3</v>
      </c>
      <c r="F14" s="158">
        <f>'Comp by Inst Reg-counts'!F25/'Comp by Inst Reg-percent'!$B$13</f>
        <v>4.2174320524835988E-2</v>
      </c>
      <c r="G14" s="158">
        <f>'Comp by Inst Reg-counts'!G25/'Comp by Inst Reg-percent'!$B$13</f>
        <v>6.4667291471415186E-2</v>
      </c>
      <c r="H14" s="562">
        <f>'Comp by Inst Reg-counts'!H25/'Comp by Inst Reg-percent'!$B$13</f>
        <v>7.6382380506091849E-2</v>
      </c>
      <c r="I14" s="129"/>
      <c r="J14" s="563">
        <f>'Comp by Inst Reg-counts'!J25/'Comp by Inst Reg-percent'!$B$13</f>
        <v>7.9662605435801309E-2</v>
      </c>
      <c r="K14" s="9"/>
      <c r="L14" s="80"/>
      <c r="M14" s="6"/>
      <c r="N14" s="6"/>
      <c r="O14" s="6"/>
      <c r="P14" s="6"/>
      <c r="Q14" s="6"/>
      <c r="R14" s="6"/>
    </row>
    <row r="15" spans="1:23" s="78" customFormat="1" x14ac:dyDescent="0.2">
      <c r="A15" s="128" t="s">
        <v>163</v>
      </c>
      <c r="B15" s="561">
        <f>'Comp by Inst Reg-counts'!B26</f>
        <v>180</v>
      </c>
      <c r="C15" s="158">
        <f>'Comp by Inst Reg-counts'!C26/'Comp by Inst Reg-percent'!$B$13</f>
        <v>4.779756326148079E-2</v>
      </c>
      <c r="D15" s="158">
        <f>'Comp by Inst Reg-counts'!D26/'Comp by Inst Reg-percent'!$B$13</f>
        <v>3.0459231490159326E-2</v>
      </c>
      <c r="E15" s="158">
        <f>'Comp by Inst Reg-counts'!E26/'Comp by Inst Reg-percent'!$B$13</f>
        <v>2.8116213683223993E-3</v>
      </c>
      <c r="F15" s="158">
        <f>'Comp by Inst Reg-counts'!F26/'Comp by Inst Reg-percent'!$B$13</f>
        <v>3.2802249297094657E-3</v>
      </c>
      <c r="G15" s="158">
        <f>'Comp by Inst Reg-counts'!G26/'Comp by Inst Reg-percent'!$B$13</f>
        <v>3.280224929709466E-2</v>
      </c>
      <c r="H15" s="562">
        <f>'Comp by Inst Reg-counts'!H26/'Comp by Inst Reg-percent'!$B$13</f>
        <v>5.1546391752577317E-2</v>
      </c>
      <c r="I15" s="129"/>
      <c r="J15" s="563">
        <f>'Comp by Inst Reg-counts'!J26/'Comp by Inst Reg-percent'!$B$13</f>
        <v>4.4048734770384255E-2</v>
      </c>
      <c r="K15" s="9"/>
      <c r="L15" s="80"/>
      <c r="M15" s="6"/>
      <c r="N15" s="6"/>
      <c r="O15" s="6"/>
      <c r="P15" s="6"/>
      <c r="Q15" s="6"/>
      <c r="R15" s="6"/>
    </row>
    <row r="16" spans="1:23" s="78" customFormat="1" x14ac:dyDescent="0.2">
      <c r="A16" s="128" t="s">
        <v>150</v>
      </c>
      <c r="B16" s="564">
        <f>'Comp by Inst Reg-counts'!B27</f>
        <v>1520</v>
      </c>
      <c r="C16" s="565">
        <f>'Comp by Inst Reg-counts'!C27/'Comp by Inst Reg-percent'!$B$13</f>
        <v>0.3261480787253983</v>
      </c>
      <c r="D16" s="565">
        <f>'Comp by Inst Reg-counts'!D27/'Comp by Inst Reg-percent'!$B$13</f>
        <v>0.316776007497657</v>
      </c>
      <c r="E16" s="565">
        <f>'Comp by Inst Reg-counts'!E27/'Comp by Inst Reg-percent'!$B$13</f>
        <v>4.0768509840674788E-2</v>
      </c>
      <c r="F16" s="565">
        <f>'Comp by Inst Reg-counts'!F27/'Comp by Inst Reg-percent'!$B$13</f>
        <v>2.8584817244611059E-2</v>
      </c>
      <c r="G16" s="565">
        <f>'Comp by Inst Reg-counts'!G27/'Comp by Inst Reg-percent'!$B$13</f>
        <v>0.3528584817244611</v>
      </c>
      <c r="H16" s="566">
        <f>'Comp by Inst Reg-counts'!H27/'Comp by Inst Reg-percent'!$B$13</f>
        <v>0.35941893158388005</v>
      </c>
      <c r="I16" s="129"/>
      <c r="J16" s="567">
        <f>'Comp by Inst Reg-counts'!J27/'Comp by Inst Reg-percent'!$B$13</f>
        <v>0.37300843486410495</v>
      </c>
      <c r="K16" s="9"/>
      <c r="L16" s="80"/>
      <c r="M16" s="6"/>
      <c r="N16" s="6"/>
      <c r="O16" s="6"/>
      <c r="P16" s="6"/>
      <c r="Q16" s="6"/>
      <c r="R16" s="6"/>
    </row>
    <row r="17" spans="1:22" s="78" customFormat="1" x14ac:dyDescent="0.2">
      <c r="A17" s="131" t="s">
        <v>65</v>
      </c>
      <c r="B17" s="568">
        <f>'Comp by Inst Reg-counts'!B28</f>
        <v>4135</v>
      </c>
      <c r="C17" s="569">
        <f>'Comp by Inst Reg-counts'!C28/'Comp by Inst Reg-percent'!$B$17</f>
        <v>0.47811366384522369</v>
      </c>
      <c r="D17" s="569">
        <f>'Comp by Inst Reg-counts'!D28/'Comp by Inst Reg-percent'!$B$17</f>
        <v>0.39153567110036275</v>
      </c>
      <c r="E17" s="569">
        <f>'Comp by Inst Reg-counts'!E28/'Comp by Inst Reg-percent'!$B$17</f>
        <v>5.6590084643288997E-2</v>
      </c>
      <c r="F17" s="569">
        <f>'Comp by Inst Reg-counts'!F28/'Comp by Inst Reg-percent'!$B$17</f>
        <v>7.3760580411124543E-2</v>
      </c>
      <c r="G17" s="569">
        <f>'Comp by Inst Reg-counts'!G28/'Comp by Inst Reg-percent'!$B$17</f>
        <v>0.46940749697702538</v>
      </c>
      <c r="H17" s="570">
        <f>'Comp by Inst Reg-counts'!H28/'Comp by Inst Reg-percent'!$B$17</f>
        <v>0.53059250302297456</v>
      </c>
      <c r="I17" s="129"/>
      <c r="J17" s="156">
        <f>'Comp by Inst Reg-counts'!J28/'Comp by Inst Reg-percent'!$B$17</f>
        <v>0.54969770253929862</v>
      </c>
      <c r="K17" s="9"/>
      <c r="L17" s="80"/>
      <c r="M17" s="6"/>
      <c r="N17" s="6"/>
      <c r="O17" s="6"/>
      <c r="P17" s="6"/>
      <c r="Q17" s="6"/>
      <c r="R17" s="6"/>
    </row>
    <row r="18" spans="1:22" s="78" customFormat="1" x14ac:dyDescent="0.2">
      <c r="A18" s="9"/>
      <c r="B18" s="134"/>
      <c r="C18" s="354"/>
      <c r="D18" s="134"/>
      <c r="E18" s="134"/>
      <c r="F18" s="134"/>
      <c r="G18" s="354"/>
      <c r="H18" s="135"/>
      <c r="I18" s="135"/>
      <c r="J18" s="135"/>
      <c r="K18" s="9"/>
      <c r="L18" s="80"/>
      <c r="M18" s="6"/>
      <c r="N18" s="6"/>
      <c r="O18" s="6"/>
      <c r="P18" s="6"/>
      <c r="Q18" s="6"/>
      <c r="R18" s="6"/>
    </row>
    <row r="19" spans="1:22" s="78" customFormat="1" x14ac:dyDescent="0.2">
      <c r="A19" s="136"/>
      <c r="B19" s="137"/>
      <c r="C19" s="137"/>
      <c r="D19" s="137"/>
      <c r="E19" s="137"/>
      <c r="F19" s="137"/>
      <c r="G19" s="137"/>
      <c r="H19" s="104"/>
      <c r="I19" s="135"/>
      <c r="J19" s="104"/>
      <c r="K19" s="9"/>
      <c r="L19" s="80"/>
      <c r="M19" s="6"/>
      <c r="N19" s="6"/>
      <c r="O19" s="6"/>
      <c r="P19" s="6"/>
      <c r="Q19" s="6"/>
      <c r="R19" s="6"/>
    </row>
    <row r="20" spans="1:22" s="78" customFormat="1" ht="25.5" x14ac:dyDescent="0.2">
      <c r="A20" s="180" t="s">
        <v>177</v>
      </c>
      <c r="B20" s="392" t="s">
        <v>15</v>
      </c>
      <c r="C20" s="226" t="s">
        <v>173</v>
      </c>
      <c r="D20" s="226" t="s">
        <v>5</v>
      </c>
      <c r="E20" s="227" t="s">
        <v>4</v>
      </c>
      <c r="F20" s="226" t="s">
        <v>16</v>
      </c>
      <c r="G20" s="226" t="s">
        <v>174</v>
      </c>
      <c r="H20" s="228" t="s">
        <v>2</v>
      </c>
      <c r="I20" s="229"/>
      <c r="J20" s="230" t="s">
        <v>220</v>
      </c>
      <c r="K20" s="9"/>
      <c r="L20" s="117"/>
      <c r="R20" s="6"/>
    </row>
    <row r="21" spans="1:22" ht="15" customHeight="1" x14ac:dyDescent="0.2">
      <c r="A21" s="533" t="s">
        <v>110</v>
      </c>
      <c r="B21" s="561">
        <f>'Comp by Inst Reg-counts'!B32</f>
        <v>7931</v>
      </c>
      <c r="C21" s="158">
        <f>'Comp by Inst Reg-counts'!C32/'Comp by Inst Reg-percent'!$B21</f>
        <v>0.59563737233640146</v>
      </c>
      <c r="D21" s="158">
        <f>'Comp by Inst Reg-counts'!D32/'Comp by Inst Reg-percent'!$B21</f>
        <v>0.22342705837851468</v>
      </c>
      <c r="E21" s="158">
        <f>'Comp by Inst Reg-counts'!E32/'Comp by Inst Reg-percent'!$B21</f>
        <v>6.4304627411423523E-2</v>
      </c>
      <c r="F21" s="158">
        <f>'Comp by Inst Reg-counts'!F32/'Comp by Inst Reg-percent'!$B21</f>
        <v>0.11663094187366033</v>
      </c>
      <c r="G21" s="158">
        <f>'Comp by Inst Reg-counts'!G32/'Comp by Inst Reg-percent'!$B21</f>
        <v>0.51544571932921446</v>
      </c>
      <c r="H21" s="562">
        <f>'Comp by Inst Reg-counts'!H32/'Comp by Inst Reg-percent'!$B21</f>
        <v>0.48455428067078554</v>
      </c>
      <c r="I21" s="129"/>
      <c r="J21" s="563">
        <f>'Comp by Inst Reg-counts'!J32/'Comp by Inst Reg-percent'!$B21</f>
        <v>0.31030134913630059</v>
      </c>
      <c r="R21" s="99"/>
    </row>
    <row r="22" spans="1:22" x14ac:dyDescent="0.2">
      <c r="A22" s="128" t="s">
        <v>123</v>
      </c>
      <c r="B22" s="564">
        <f>'Comp by Inst Reg-counts'!B33</f>
        <v>2410</v>
      </c>
      <c r="C22" s="565">
        <f>'Comp by Inst Reg-counts'!C33/'Comp by Inst Reg-percent'!$B22</f>
        <v>0.61659751037344401</v>
      </c>
      <c r="D22" s="565">
        <f>'Comp by Inst Reg-counts'!D33/'Comp by Inst Reg-percent'!$B22</f>
        <v>0.23029045643153526</v>
      </c>
      <c r="E22" s="565">
        <f>'Comp by Inst Reg-counts'!E33/'Comp by Inst Reg-percent'!$B22</f>
        <v>5.8506224066390042E-2</v>
      </c>
      <c r="F22" s="565">
        <f>'Comp by Inst Reg-counts'!F33/'Comp by Inst Reg-percent'!$B22</f>
        <v>9.4605809128630702E-2</v>
      </c>
      <c r="G22" s="565">
        <f>'Comp by Inst Reg-counts'!G33/'Comp by Inst Reg-percent'!$B22</f>
        <v>0.39792531120331948</v>
      </c>
      <c r="H22" s="566">
        <f>'Comp by Inst Reg-counts'!H33/'Comp by Inst Reg-percent'!$B22</f>
        <v>0.60207468879668047</v>
      </c>
      <c r="I22" s="129"/>
      <c r="J22" s="567">
        <f>'Comp by Inst Reg-counts'!J33/'Comp by Inst Reg-percent'!$B22</f>
        <v>0.37261410788381744</v>
      </c>
      <c r="R22" s="79"/>
    </row>
    <row r="23" spans="1:22" ht="14.25" customHeight="1" x14ac:dyDescent="0.2">
      <c r="A23" s="131" t="s">
        <v>15</v>
      </c>
      <c r="B23" s="568">
        <f>SUM(B19:B22)</f>
        <v>10341</v>
      </c>
      <c r="C23" s="569">
        <f>'Comp by Inst Reg-counts'!C34/'Comp by Inst Reg-percent'!$B23</f>
        <v>0.60052219321148825</v>
      </c>
      <c r="D23" s="569">
        <f>'Comp by Inst Reg-counts'!D34/'Comp by Inst Reg-percent'!$B23</f>
        <v>0.22502659317280727</v>
      </c>
      <c r="E23" s="569">
        <f>'Comp by Inst Reg-counts'!E34/'Comp by Inst Reg-percent'!$B23</f>
        <v>6.295329271830577E-2</v>
      </c>
      <c r="F23" s="569">
        <f>'Comp by Inst Reg-counts'!F34/'Comp by Inst Reg-percent'!$B23</f>
        <v>0.1114979208973987</v>
      </c>
      <c r="G23" s="569">
        <f>'Comp by Inst Reg-counts'!G34/'Comp by Inst Reg-percent'!$B23</f>
        <v>0.48805724784837057</v>
      </c>
      <c r="H23" s="570">
        <f>'Comp by Inst Reg-counts'!H34/'Comp by Inst Reg-percent'!$B23</f>
        <v>0.51194275215162943</v>
      </c>
      <c r="I23" s="129"/>
      <c r="J23" s="156">
        <f>'Comp by Inst Reg-counts'!J34/'Comp by Inst Reg-percent'!$B23</f>
        <v>0.30441930180833576</v>
      </c>
      <c r="R23" s="72"/>
    </row>
    <row r="24" spans="1:22" ht="15" customHeight="1" x14ac:dyDescent="0.2">
      <c r="I24" s="81"/>
      <c r="R24" s="152"/>
      <c r="U24" s="96"/>
    </row>
    <row r="25" spans="1:22" ht="25.5" x14ac:dyDescent="0.2">
      <c r="A25" s="180" t="s">
        <v>175</v>
      </c>
      <c r="B25" s="226" t="s">
        <v>15</v>
      </c>
      <c r="C25" s="226" t="s">
        <v>173</v>
      </c>
      <c r="D25" s="226" t="s">
        <v>5</v>
      </c>
      <c r="E25" s="227" t="s">
        <v>4</v>
      </c>
      <c r="F25" s="226" t="s">
        <v>16</v>
      </c>
      <c r="G25" s="226" t="s">
        <v>174</v>
      </c>
      <c r="H25" s="228" t="s">
        <v>2</v>
      </c>
      <c r="I25" s="229"/>
      <c r="J25" s="230" t="s">
        <v>220</v>
      </c>
      <c r="R25" s="152"/>
      <c r="U25" s="96"/>
    </row>
    <row r="26" spans="1:22" x14ac:dyDescent="0.2">
      <c r="A26" s="128" t="s">
        <v>109</v>
      </c>
      <c r="B26" s="561">
        <f>'Comp by Inst Reg-counts'!B37</f>
        <v>1728</v>
      </c>
      <c r="C26" s="158">
        <f>'Comp by Inst Reg-counts'!C37/'Comp by Inst Reg-percent'!$B26</f>
        <v>0.56307870370370372</v>
      </c>
      <c r="D26" s="158">
        <f>'Comp by Inst Reg-counts'!D37/'Comp by Inst Reg-percent'!$B26</f>
        <v>0.11053240740740741</v>
      </c>
      <c r="E26" s="158">
        <f>'Comp by Inst Reg-counts'!E37/'Comp by Inst Reg-percent'!$B26</f>
        <v>7.3495370370370364E-2</v>
      </c>
      <c r="F26" s="158">
        <f>'Comp by Inst Reg-counts'!F37/'Comp by Inst Reg-percent'!$B26</f>
        <v>0.25289351851851855</v>
      </c>
      <c r="G26" s="158">
        <f>'Comp by Inst Reg-counts'!G37/'Comp by Inst Reg-percent'!$B26</f>
        <v>0.15567129629629631</v>
      </c>
      <c r="H26" s="562">
        <f>'Comp by Inst Reg-counts'!H37/'Comp by Inst Reg-percent'!$B26</f>
        <v>0.84432870370370372</v>
      </c>
      <c r="I26" s="138"/>
      <c r="J26" s="560">
        <f>'Comp by Inst Reg-counts'!J37/'Comp by Inst Reg-percent'!$B26</f>
        <v>0.35879629629629628</v>
      </c>
      <c r="R26" s="152"/>
      <c r="U26" s="96"/>
    </row>
    <row r="27" spans="1:22" x14ac:dyDescent="0.2">
      <c r="A27" s="139"/>
      <c r="B27" s="571"/>
      <c r="C27" s="158"/>
      <c r="D27" s="158"/>
      <c r="E27" s="158"/>
      <c r="F27" s="158"/>
      <c r="G27" s="158"/>
      <c r="H27" s="562"/>
      <c r="I27" s="140"/>
      <c r="J27" s="567"/>
      <c r="R27" s="152"/>
      <c r="U27" s="96"/>
    </row>
    <row r="28" spans="1:22" x14ac:dyDescent="0.2">
      <c r="A28" s="131" t="s">
        <v>15</v>
      </c>
      <c r="B28" s="568">
        <f>SUM(B24:B27)</f>
        <v>1728</v>
      </c>
      <c r="C28" s="569">
        <f>'Comp by Inst Reg-counts'!C38/'Comp by Inst Reg-percent'!$B28</f>
        <v>0.56307870370370372</v>
      </c>
      <c r="D28" s="569">
        <f>'Comp by Inst Reg-counts'!D38/'Comp by Inst Reg-percent'!$B28</f>
        <v>0.11053240740740741</v>
      </c>
      <c r="E28" s="569">
        <f>'Comp by Inst Reg-counts'!E38/'Comp by Inst Reg-percent'!$B28</f>
        <v>7.3495370370370364E-2</v>
      </c>
      <c r="F28" s="569">
        <f>'Comp by Inst Reg-counts'!F38/'Comp by Inst Reg-percent'!$B28</f>
        <v>0.25289351851851855</v>
      </c>
      <c r="G28" s="569">
        <f>'Comp by Inst Reg-counts'!G38/'Comp by Inst Reg-percent'!$B28</f>
        <v>0.15567129629629631</v>
      </c>
      <c r="H28" s="570">
        <f>'Comp by Inst Reg-counts'!H38/'Comp by Inst Reg-percent'!$B28</f>
        <v>0.84432870370370372</v>
      </c>
      <c r="I28" s="138"/>
      <c r="J28" s="156">
        <f>'Comp by Inst Reg-counts'!J38/'Comp by Inst Reg-percent'!$B28</f>
        <v>0.35879629629629628</v>
      </c>
      <c r="R28" s="98"/>
      <c r="T28" s="95"/>
      <c r="U28" s="96"/>
    </row>
    <row r="29" spans="1:22" x14ac:dyDescent="0.2">
      <c r="I29" s="81"/>
      <c r="L29" s="159"/>
      <c r="M29" s="99"/>
      <c r="N29" s="99"/>
      <c r="O29" s="99"/>
      <c r="P29" s="99"/>
      <c r="Q29" s="99"/>
      <c r="R29" s="99"/>
      <c r="S29" s="97"/>
      <c r="T29" s="99"/>
      <c r="U29" s="99"/>
      <c r="V29" s="99"/>
    </row>
    <row r="30" spans="1:22" ht="25.5" x14ac:dyDescent="0.2">
      <c r="A30" s="180" t="s">
        <v>29</v>
      </c>
      <c r="B30" s="226" t="s">
        <v>15</v>
      </c>
      <c r="C30" s="226" t="s">
        <v>173</v>
      </c>
      <c r="D30" s="226" t="s">
        <v>5</v>
      </c>
      <c r="E30" s="227" t="s">
        <v>4</v>
      </c>
      <c r="F30" s="226" t="s">
        <v>16</v>
      </c>
      <c r="G30" s="226" t="s">
        <v>174</v>
      </c>
      <c r="H30" s="228" t="s">
        <v>2</v>
      </c>
      <c r="I30" s="229"/>
      <c r="J30" s="230" t="s">
        <v>220</v>
      </c>
      <c r="L30" s="136"/>
      <c r="M30" s="99"/>
      <c r="N30" s="99"/>
      <c r="O30" s="99"/>
      <c r="P30" s="99"/>
      <c r="Q30" s="99"/>
      <c r="R30" s="99"/>
      <c r="S30" s="99"/>
      <c r="T30" s="99"/>
      <c r="U30" s="99"/>
      <c r="V30" s="99"/>
    </row>
    <row r="31" spans="1:22" x14ac:dyDescent="0.2">
      <c r="A31" s="533" t="s">
        <v>88</v>
      </c>
      <c r="B31" s="561">
        <f>'Comp by Inst Reg-counts'!B41</f>
        <v>500</v>
      </c>
      <c r="C31" s="158">
        <f>'Comp by Inst Reg-counts'!C41/'Comp by Inst Reg-percent'!$B31</f>
        <v>0</v>
      </c>
      <c r="D31" s="158">
        <f>'Comp by Inst Reg-counts'!D41/'Comp by Inst Reg-percent'!$B31</f>
        <v>0</v>
      </c>
      <c r="E31" s="158">
        <f>'Comp by Inst Reg-counts'!E41/'Comp by Inst Reg-percent'!$B31</f>
        <v>0</v>
      </c>
      <c r="F31" s="158">
        <f>'Comp by Inst Reg-counts'!F41/'Comp by Inst Reg-percent'!$B31</f>
        <v>0</v>
      </c>
      <c r="G31" s="158">
        <f>'Comp by Inst Reg-counts'!G41/'Comp by Inst Reg-percent'!$B31</f>
        <v>0</v>
      </c>
      <c r="H31" s="562">
        <f>'Comp by Inst Reg-counts'!H41/'Comp by Inst Reg-percent'!$B31</f>
        <v>0</v>
      </c>
      <c r="I31" s="142"/>
      <c r="J31" s="143"/>
      <c r="L31" s="80"/>
      <c r="M31" s="6"/>
      <c r="N31" s="6"/>
      <c r="O31" s="6"/>
      <c r="P31" s="6"/>
      <c r="Q31" s="6"/>
      <c r="R31" s="6"/>
      <c r="S31" s="99"/>
      <c r="T31" s="99"/>
      <c r="U31" s="99"/>
      <c r="V31" s="99"/>
    </row>
    <row r="32" spans="1:22" x14ac:dyDescent="0.2">
      <c r="A32" s="128" t="s">
        <v>122</v>
      </c>
      <c r="B32" s="561">
        <f>'Comp by Inst Reg-counts'!B42</f>
        <v>999</v>
      </c>
      <c r="C32" s="158">
        <f>'Comp by Inst Reg-counts'!C42/'Comp by Inst Reg-percent'!$B32</f>
        <v>0</v>
      </c>
      <c r="D32" s="158">
        <f>'Comp by Inst Reg-counts'!D42/'Comp by Inst Reg-percent'!$B32</f>
        <v>0</v>
      </c>
      <c r="E32" s="158">
        <f>'Comp by Inst Reg-counts'!E42/'Comp by Inst Reg-percent'!$B32</f>
        <v>0</v>
      </c>
      <c r="F32" s="158">
        <f>'Comp by Inst Reg-counts'!F42/'Comp by Inst Reg-percent'!$B32</f>
        <v>0</v>
      </c>
      <c r="G32" s="158">
        <f>'Comp by Inst Reg-counts'!G42/'Comp by Inst Reg-percent'!$B32</f>
        <v>0</v>
      </c>
      <c r="H32" s="562">
        <f>'Comp by Inst Reg-counts'!H42/'Comp by Inst Reg-percent'!$B32</f>
        <v>0</v>
      </c>
      <c r="I32" s="142"/>
      <c r="J32" s="143"/>
      <c r="L32" s="136"/>
      <c r="M32" s="99"/>
      <c r="N32" s="99"/>
      <c r="O32" s="99"/>
      <c r="P32" s="99"/>
      <c r="Q32" s="99"/>
      <c r="R32" s="99"/>
      <c r="S32" s="99"/>
      <c r="T32" s="99"/>
      <c r="U32" s="99"/>
      <c r="V32" s="99"/>
    </row>
    <row r="33" spans="1:24" x14ac:dyDescent="0.2">
      <c r="A33" s="131" t="s">
        <v>15</v>
      </c>
      <c r="B33" s="568">
        <f>SUM(B29:B32)</f>
        <v>1499</v>
      </c>
      <c r="C33" s="569">
        <f>'Comp by Inst Reg-counts'!C43/'Comp by Inst Reg-percent'!$B33</f>
        <v>0.49833222148098733</v>
      </c>
      <c r="D33" s="569">
        <f>'Comp by Inst Reg-counts'!D43/'Comp by Inst Reg-percent'!$B33</f>
        <v>0.27418278852568378</v>
      </c>
      <c r="E33" s="569">
        <f>'Comp by Inst Reg-counts'!E43/'Comp by Inst Reg-percent'!$B33</f>
        <v>0.15943962641761175</v>
      </c>
      <c r="F33" s="569">
        <f>'Comp by Inst Reg-counts'!F43/'Comp by Inst Reg-percent'!$B33</f>
        <v>6.8045363575717138E-2</v>
      </c>
      <c r="G33" s="569">
        <f>'Comp by Inst Reg-counts'!G43/'Comp by Inst Reg-percent'!$B33</f>
        <v>0.4229486324216144</v>
      </c>
      <c r="H33" s="570">
        <f>'Comp by Inst Reg-counts'!H43/'Comp by Inst Reg-percent'!$B33</f>
        <v>0.5770513675783856</v>
      </c>
      <c r="I33" s="138"/>
      <c r="J33" s="156">
        <f>'Comp by Inst Reg-counts'!J43/'Comp by Inst Reg-percent'!$B33</f>
        <v>0.3855903935957305</v>
      </c>
      <c r="L33" s="136"/>
      <c r="M33" s="99"/>
      <c r="N33" s="153"/>
      <c r="O33" s="99"/>
      <c r="P33" s="99"/>
      <c r="Q33" s="99"/>
      <c r="R33" s="99"/>
      <c r="S33" s="153"/>
      <c r="T33" s="153"/>
      <c r="U33" s="99"/>
      <c r="V33" s="99"/>
      <c r="W33" s="99"/>
      <c r="X33" s="99"/>
    </row>
    <row r="34" spans="1:24" x14ac:dyDescent="0.2">
      <c r="A34" s="145"/>
      <c r="B34" s="572"/>
      <c r="C34" s="572"/>
      <c r="D34" s="572"/>
      <c r="E34" s="572"/>
      <c r="F34" s="572"/>
      <c r="G34" s="572"/>
      <c r="H34" s="572"/>
      <c r="I34" s="138"/>
      <c r="J34" s="130"/>
      <c r="L34" s="136"/>
      <c r="M34" s="99"/>
      <c r="N34" s="153"/>
      <c r="O34" s="99"/>
      <c r="P34" s="99"/>
      <c r="Q34" s="99"/>
      <c r="R34" s="99"/>
      <c r="S34" s="153"/>
      <c r="T34" s="153"/>
      <c r="U34" s="99"/>
      <c r="V34" s="99"/>
      <c r="W34" s="99"/>
      <c r="X34" s="99"/>
    </row>
    <row r="35" spans="1:24" ht="25.5" x14ac:dyDescent="0.2">
      <c r="A35" s="180" t="s">
        <v>295</v>
      </c>
      <c r="B35" s="392" t="s">
        <v>15</v>
      </c>
      <c r="C35" s="226" t="s">
        <v>173</v>
      </c>
      <c r="D35" s="226" t="s">
        <v>5</v>
      </c>
      <c r="E35" s="227" t="s">
        <v>4</v>
      </c>
      <c r="F35" s="226" t="s">
        <v>16</v>
      </c>
      <c r="G35" s="226" t="s">
        <v>174</v>
      </c>
      <c r="H35" s="228" t="s">
        <v>2</v>
      </c>
      <c r="I35" s="229"/>
      <c r="J35" s="230" t="s">
        <v>220</v>
      </c>
      <c r="L35" s="136"/>
      <c r="M35" s="99"/>
      <c r="N35" s="153"/>
      <c r="O35" s="99"/>
      <c r="P35" s="99"/>
      <c r="Q35" s="99"/>
      <c r="R35" s="99"/>
      <c r="S35" s="153"/>
      <c r="T35" s="153"/>
      <c r="U35" s="99"/>
      <c r="V35" s="99"/>
      <c r="W35" s="99"/>
      <c r="X35" s="99"/>
    </row>
    <row r="36" spans="1:24" x14ac:dyDescent="0.2">
      <c r="A36" s="146" t="s">
        <v>204</v>
      </c>
      <c r="B36" s="317">
        <f>B17+B23+B28</f>
        <v>16204</v>
      </c>
      <c r="C36" s="156">
        <f>'Comp by Inst Reg-counts'!C46/'Comp by Inst Reg-percent'!$B36</f>
        <v>0.56529252036534194</v>
      </c>
      <c r="D36" s="156">
        <f>'Comp by Inst Reg-counts'!D46/'Comp by Inst Reg-percent'!$B36</f>
        <v>0.25530733152308072</v>
      </c>
      <c r="E36" s="156">
        <f>'Comp by Inst Reg-counts'!E46/'Comp by Inst Reg-percent'!$B36</f>
        <v>6.2453715132066157E-2</v>
      </c>
      <c r="F36" s="156">
        <f>'Comp by Inst Reg-counts'!F46/'Comp by Inst Reg-percent'!$B36</f>
        <v>0.11694643297951123</v>
      </c>
      <c r="G36" s="156">
        <f>'Comp by Inst Reg-counts'!G46/'Comp by Inst Reg-percent'!$B36</f>
        <v>0.44785238212786965</v>
      </c>
      <c r="H36" s="156">
        <f>'Comp by Inst Reg-counts'!H46/'Comp by Inst Reg-percent'!$B36</f>
        <v>0.55214761787213029</v>
      </c>
      <c r="I36" s="138"/>
      <c r="J36" s="156">
        <f>'Comp by Inst Reg-counts'!J46/'Comp by Inst Reg-percent'!$B36</f>
        <v>0.37274746976055295</v>
      </c>
      <c r="L36" s="136"/>
      <c r="M36" s="99"/>
      <c r="N36" s="97"/>
      <c r="O36" s="99"/>
      <c r="P36" s="99"/>
      <c r="Q36" s="99"/>
      <c r="R36" s="99"/>
      <c r="S36" s="97"/>
      <c r="T36" s="97"/>
      <c r="U36" s="99"/>
      <c r="V36" s="99"/>
      <c r="W36" s="99"/>
      <c r="X36" s="99"/>
    </row>
    <row r="37" spans="1:24" x14ac:dyDescent="0.2">
      <c r="A37" s="146" t="s">
        <v>203</v>
      </c>
      <c r="B37" s="317">
        <f>B17+B23+B28+B33</f>
        <v>17703</v>
      </c>
      <c r="C37" s="156">
        <f>'Comp by Inst Reg-counts'!C47/'Comp by Inst Reg-percent'!$B37</f>
        <v>0.55962266282550976</v>
      </c>
      <c r="D37" s="156">
        <f>'Comp by Inst Reg-counts'!D47/'Comp by Inst Reg-percent'!$B37</f>
        <v>0.25690560921877648</v>
      </c>
      <c r="E37" s="156">
        <f>'Comp by Inst Reg-counts'!E47/'Comp by Inst Reg-percent'!$B37</f>
        <v>7.0665988815455008E-2</v>
      </c>
      <c r="F37" s="156">
        <f>'Comp by Inst Reg-counts'!F47/'Comp by Inst Reg-percent'!$B37</f>
        <v>0.11280573914025871</v>
      </c>
      <c r="G37" s="156">
        <f>'Comp by Inst Reg-counts'!G47/'Comp by Inst Reg-percent'!$B37</f>
        <v>0.44574365926679094</v>
      </c>
      <c r="H37" s="156">
        <f>'Comp by Inst Reg-counts'!H47/'Comp by Inst Reg-percent'!$B37</f>
        <v>0.55425634073320906</v>
      </c>
      <c r="I37" s="138"/>
      <c r="J37" s="156">
        <f>'Comp by Inst Reg-counts'!J47/'Comp by Inst Reg-percent'!$B37</f>
        <v>0.37383494322996103</v>
      </c>
      <c r="L37" s="136"/>
      <c r="M37" s="99"/>
      <c r="N37" s="99"/>
      <c r="O37" s="99"/>
      <c r="P37" s="99"/>
      <c r="Q37" s="99"/>
      <c r="R37" s="99"/>
      <c r="S37" s="99"/>
      <c r="T37" s="99"/>
      <c r="U37" s="99"/>
      <c r="V37" s="99"/>
      <c r="W37" s="99"/>
      <c r="X37" s="99"/>
    </row>
    <row r="38" spans="1:24" x14ac:dyDescent="0.2">
      <c r="A38" s="147"/>
      <c r="B38" s="138"/>
      <c r="C38" s="138"/>
      <c r="D38" s="138"/>
      <c r="E38" s="138"/>
      <c r="F38" s="138"/>
      <c r="G38" s="138"/>
      <c r="H38" s="138"/>
      <c r="I38" s="138"/>
      <c r="J38" s="138"/>
      <c r="L38" s="136"/>
      <c r="M38" s="99"/>
      <c r="N38" s="99"/>
      <c r="O38" s="99"/>
      <c r="P38" s="99"/>
      <c r="Q38" s="99"/>
      <c r="R38" s="99"/>
      <c r="S38" s="99"/>
      <c r="T38" s="99"/>
      <c r="U38" s="99"/>
      <c r="V38" s="99"/>
      <c r="W38" s="99"/>
      <c r="X38" s="99"/>
    </row>
    <row r="40" spans="1:24" x14ac:dyDescent="0.2">
      <c r="A40" s="689"/>
      <c r="B40" s="690"/>
      <c r="C40" s="690"/>
      <c r="D40" s="690"/>
      <c r="E40" s="690"/>
      <c r="F40" s="690"/>
      <c r="G40" s="690"/>
      <c r="H40" s="690"/>
      <c r="I40" s="690"/>
      <c r="J40" s="690"/>
      <c r="K40" s="691"/>
    </row>
    <row r="41" spans="1:24" x14ac:dyDescent="0.2">
      <c r="A41" s="686" t="s">
        <v>357</v>
      </c>
      <c r="B41" s="687"/>
      <c r="C41" s="687"/>
      <c r="D41" s="687"/>
      <c r="E41" s="687"/>
      <c r="F41" s="687"/>
      <c r="G41" s="687"/>
      <c r="H41" s="688"/>
      <c r="I41" s="501"/>
      <c r="J41" s="80"/>
      <c r="K41" s="80"/>
    </row>
    <row r="42" spans="1:24" x14ac:dyDescent="0.2">
      <c r="A42" s="663" t="s">
        <v>184</v>
      </c>
      <c r="B42" s="664"/>
      <c r="C42" s="664"/>
      <c r="D42" s="664"/>
      <c r="E42" s="664"/>
      <c r="F42" s="664"/>
      <c r="G42" s="664"/>
      <c r="H42" s="665"/>
      <c r="I42" s="501"/>
      <c r="J42" s="117"/>
      <c r="K42" s="80"/>
    </row>
    <row r="43" spans="1:24" x14ac:dyDescent="0.2">
      <c r="A43" s="128"/>
      <c r="B43" s="81"/>
      <c r="C43" s="81"/>
      <c r="D43" s="81"/>
      <c r="E43" s="81"/>
      <c r="F43" s="154"/>
      <c r="G43" s="81"/>
      <c r="H43" s="155"/>
      <c r="I43" s="501"/>
      <c r="J43" s="117"/>
    </row>
    <row r="44" spans="1:24" ht="25.5" x14ac:dyDescent="0.2">
      <c r="A44" s="112"/>
      <c r="B44" s="70" t="s">
        <v>15</v>
      </c>
      <c r="C44" s="70" t="s">
        <v>3</v>
      </c>
      <c r="D44" s="70" t="s">
        <v>5</v>
      </c>
      <c r="E44" s="69" t="s">
        <v>4</v>
      </c>
      <c r="F44" s="70" t="s">
        <v>16</v>
      </c>
      <c r="G44" s="70" t="s">
        <v>1</v>
      </c>
      <c r="H44" s="71" t="s">
        <v>2</v>
      </c>
      <c r="I44" s="501"/>
      <c r="J44" s="230" t="s">
        <v>202</v>
      </c>
      <c r="K44" s="421"/>
    </row>
    <row r="45" spans="1:24" x14ac:dyDescent="0.2">
      <c r="A45" s="237" t="s">
        <v>39</v>
      </c>
      <c r="B45" s="85">
        <f>'Comp by Inst Reg-counts'!B55</f>
        <v>1836</v>
      </c>
      <c r="C45" s="156">
        <f>'Comp by Inst Reg-counts'!C55/'Comp by Inst Reg-percent'!$B45</f>
        <v>0.45642701525054469</v>
      </c>
      <c r="D45" s="156">
        <f>'Comp by Inst Reg-counts'!D55/'Comp by Inst Reg-percent'!$B45</f>
        <v>0.41230936819172115</v>
      </c>
      <c r="E45" s="156">
        <f>'Comp by Inst Reg-counts'!E55/'Comp by Inst Reg-percent'!$B45</f>
        <v>5.6100217864923745E-2</v>
      </c>
      <c r="F45" s="156">
        <f>'Comp by Inst Reg-counts'!F55/'Comp by Inst Reg-percent'!$B45</f>
        <v>7.5163398692810454E-2</v>
      </c>
      <c r="G45" s="156">
        <f>'Comp by Inst Reg-counts'!G55/'Comp by Inst Reg-percent'!$B45</f>
        <v>0.59368191721132901</v>
      </c>
      <c r="H45" s="156">
        <f>'Comp by Inst Reg-counts'!H55/'Comp by Inst Reg-percent'!$B45</f>
        <v>0.40631808278867104</v>
      </c>
      <c r="I45" s="394"/>
      <c r="J45" s="156">
        <f>'Comp by Inst Reg-counts'!J55/'Comp by Inst Reg-percent'!$B45</f>
        <v>0.42810457516339867</v>
      </c>
      <c r="K45" s="573"/>
    </row>
    <row r="46" spans="1:24" x14ac:dyDescent="0.2">
      <c r="A46" s="236" t="s">
        <v>185</v>
      </c>
      <c r="B46" s="85">
        <f>'Comp by Inst Reg-counts'!B56</f>
        <v>2388</v>
      </c>
      <c r="C46" s="156">
        <f>'Comp by Inst Reg-counts'!C56/'Comp by Inst Reg-percent'!$B46</f>
        <v>0.48827470686767172</v>
      </c>
      <c r="D46" s="156">
        <f>'Comp by Inst Reg-counts'!D56/'Comp by Inst Reg-percent'!$B46</f>
        <v>0.37269681742043553</v>
      </c>
      <c r="E46" s="156">
        <f>'Comp by Inst Reg-counts'!E56/'Comp by Inst Reg-percent'!$B46</f>
        <v>6.6582914572864318E-2</v>
      </c>
      <c r="F46" s="156">
        <f>'Comp by Inst Reg-counts'!F56/'Comp by Inst Reg-percent'!$B46</f>
        <v>7.2445561139028475E-2</v>
      </c>
      <c r="G46" s="156">
        <f>'Comp by Inst Reg-counts'!G56/'Comp by Inst Reg-percent'!$B46</f>
        <v>0.37730318257956447</v>
      </c>
      <c r="H46" s="156">
        <f>'Comp by Inst Reg-counts'!H56/'Comp by Inst Reg-percent'!$B46</f>
        <v>0.62269681742043548</v>
      </c>
      <c r="I46" s="506"/>
      <c r="J46" s="156">
        <f>'Comp by Inst Reg-counts'!J56/'Comp by Inst Reg-percent'!$B46</f>
        <v>0.6164154103852596</v>
      </c>
      <c r="K46" s="574"/>
    </row>
    <row r="47" spans="1:24" x14ac:dyDescent="0.2">
      <c r="A47" s="236" t="s">
        <v>40</v>
      </c>
      <c r="B47" s="85">
        <f>'Comp by Inst Reg-counts'!B57</f>
        <v>10141</v>
      </c>
      <c r="C47" s="156">
        <f>'Comp by Inst Reg-counts'!C57/'Comp by Inst Reg-percent'!$B47</f>
        <v>0.5927423331032442</v>
      </c>
      <c r="D47" s="156">
        <f>'Comp by Inst Reg-counts'!D57/'Comp by Inst Reg-percent'!$B47</f>
        <v>0.2261118232915886</v>
      </c>
      <c r="E47" s="156">
        <f>'Comp by Inst Reg-counts'!E57/'Comp by Inst Reg-percent'!$B47</f>
        <v>7.3168326595010352E-2</v>
      </c>
      <c r="F47" s="156">
        <f>'Comp by Inst Reg-counts'!F57/'Comp by Inst Reg-percent'!$B47</f>
        <v>0.10797751701015679</v>
      </c>
      <c r="G47" s="156">
        <f>'Comp by Inst Reg-counts'!G57/'Comp by Inst Reg-percent'!$B47</f>
        <v>0.44295434375308157</v>
      </c>
      <c r="H47" s="156">
        <f>'Comp by Inst Reg-counts'!H57/'Comp by Inst Reg-percent'!$B47</f>
        <v>0.55704565624691849</v>
      </c>
      <c r="I47" s="506"/>
      <c r="J47" s="156">
        <f>'Comp by Inst Reg-counts'!J57/'Comp by Inst Reg-percent'!$B47</f>
        <v>0.44719455674982744</v>
      </c>
      <c r="K47" s="574"/>
    </row>
    <row r="48" spans="1:24" x14ac:dyDescent="0.2">
      <c r="A48" s="238" t="s">
        <v>179</v>
      </c>
      <c r="B48" s="85">
        <f>'Comp by Inst Reg-counts'!B58</f>
        <v>3338</v>
      </c>
      <c r="C48" s="156">
        <f>'Comp by Inst Reg-counts'!C58/'Comp by Inst Reg-percent'!$B48</f>
        <v>0.56680647094068304</v>
      </c>
      <c r="D48" s="156">
        <f>'Comp by Inst Reg-counts'!D58/'Comp by Inst Reg-percent'!$B48</f>
        <v>0.18214499700419412</v>
      </c>
      <c r="E48" s="156">
        <f>'Comp by Inst Reg-counts'!E58/'Comp by Inst Reg-percent'!$B48</f>
        <v>7.3996405032953863E-2</v>
      </c>
      <c r="F48" s="156">
        <f>'Comp by Inst Reg-counts'!F58/'Comp by Inst Reg-percent'!$B48</f>
        <v>0.17705212702216896</v>
      </c>
      <c r="G48" s="156">
        <f>'Comp by Inst Reg-counts'!G58/'Comp by Inst Reg-percent'!$B48</f>
        <v>0.42180946674655484</v>
      </c>
      <c r="H48" s="156">
        <f>'Comp by Inst Reg-counts'!H58/'Comp by Inst Reg-percent'!$B48</f>
        <v>0.57819053325344516</v>
      </c>
      <c r="I48" s="506"/>
      <c r="J48" s="339" t="s">
        <v>183</v>
      </c>
      <c r="K48" s="420"/>
    </row>
    <row r="49" spans="1:11" x14ac:dyDescent="0.2">
      <c r="A49" s="157"/>
      <c r="B49" s="124"/>
      <c r="C49" s="157"/>
      <c r="D49" s="81"/>
      <c r="E49" s="81"/>
      <c r="H49" s="104"/>
      <c r="I49" s="501"/>
      <c r="J49" s="117"/>
      <c r="K49" s="80"/>
    </row>
    <row r="50" spans="1:11" x14ac:dyDescent="0.2">
      <c r="A50" s="501"/>
      <c r="B50" s="501"/>
      <c r="C50" s="501"/>
      <c r="D50" s="501"/>
      <c r="E50" s="501"/>
      <c r="F50" s="501"/>
      <c r="G50" s="501"/>
      <c r="H50" s="501"/>
      <c r="I50" s="501"/>
      <c r="J50" s="117"/>
      <c r="K50" s="80"/>
    </row>
    <row r="51" spans="1:11" x14ac:dyDescent="0.2">
      <c r="A51" s="501"/>
      <c r="B51" s="501"/>
      <c r="C51" s="501"/>
      <c r="D51" s="501"/>
      <c r="E51" s="501"/>
      <c r="F51" s="501"/>
      <c r="G51" s="501"/>
      <c r="H51" s="501"/>
      <c r="I51" s="80"/>
      <c r="J51" s="117"/>
      <c r="K51" s="80"/>
    </row>
    <row r="52" spans="1:11" x14ac:dyDescent="0.2">
      <c r="A52" s="501"/>
      <c r="B52" s="501"/>
      <c r="C52" s="501"/>
      <c r="D52" s="501"/>
      <c r="E52" s="501"/>
      <c r="F52" s="501"/>
      <c r="G52" s="501"/>
      <c r="H52" s="501"/>
      <c r="I52" s="127"/>
      <c r="J52" s="117"/>
      <c r="K52" s="80"/>
    </row>
    <row r="53" spans="1:11" x14ac:dyDescent="0.2">
      <c r="A53" s="501"/>
      <c r="B53" s="501"/>
      <c r="C53" s="501"/>
      <c r="D53" s="501"/>
      <c r="E53" s="501"/>
      <c r="F53" s="501"/>
      <c r="G53" s="501"/>
      <c r="H53" s="501"/>
      <c r="I53" s="127"/>
      <c r="J53" s="117"/>
      <c r="K53" s="117"/>
    </row>
    <row r="54" spans="1:11" x14ac:dyDescent="0.2">
      <c r="A54" s="501"/>
      <c r="B54" s="501"/>
      <c r="C54" s="501"/>
      <c r="D54" s="501"/>
      <c r="E54" s="501"/>
      <c r="F54" s="501"/>
      <c r="G54" s="501"/>
      <c r="H54" s="501"/>
      <c r="I54" s="68"/>
      <c r="J54" s="117"/>
    </row>
    <row r="55" spans="1:11" x14ac:dyDescent="0.2">
      <c r="A55" s="501"/>
      <c r="B55" s="501"/>
      <c r="C55" s="501"/>
      <c r="D55" s="501"/>
      <c r="E55" s="501"/>
      <c r="F55" s="501"/>
      <c r="G55" s="501"/>
      <c r="H55" s="501"/>
      <c r="I55" s="158"/>
    </row>
    <row r="56" spans="1:11" x14ac:dyDescent="0.2">
      <c r="A56" s="501"/>
      <c r="B56" s="501"/>
      <c r="C56" s="501"/>
      <c r="D56" s="501"/>
      <c r="E56" s="501"/>
      <c r="F56" s="501"/>
      <c r="G56" s="501"/>
      <c r="H56" s="501"/>
      <c r="I56" s="158"/>
    </row>
    <row r="57" spans="1:11" x14ac:dyDescent="0.2">
      <c r="A57" s="501"/>
      <c r="B57" s="501"/>
      <c r="C57" s="501"/>
      <c r="D57" s="501"/>
      <c r="E57" s="501"/>
      <c r="F57" s="501"/>
      <c r="G57" s="501"/>
      <c r="H57" s="501"/>
      <c r="I57" s="158"/>
    </row>
    <row r="58" spans="1:11" x14ac:dyDescent="0.2">
      <c r="A58" s="501"/>
      <c r="B58" s="501"/>
      <c r="C58" s="501"/>
      <c r="D58" s="501"/>
      <c r="E58" s="501"/>
      <c r="F58" s="501"/>
      <c r="G58" s="501"/>
      <c r="H58" s="501"/>
      <c r="I58" s="158"/>
    </row>
    <row r="59" spans="1:11" x14ac:dyDescent="0.2">
      <c r="A59" s="501"/>
      <c r="B59" s="501"/>
      <c r="C59" s="501"/>
      <c r="D59" s="501"/>
      <c r="E59" s="501"/>
      <c r="F59" s="501"/>
      <c r="G59" s="501"/>
      <c r="H59" s="501"/>
      <c r="I59" s="158"/>
    </row>
    <row r="60" spans="1:11" x14ac:dyDescent="0.2">
      <c r="A60" s="501"/>
      <c r="B60" s="501"/>
      <c r="C60" s="501"/>
      <c r="D60" s="501"/>
      <c r="E60" s="501"/>
      <c r="F60" s="501"/>
      <c r="G60" s="501"/>
      <c r="H60" s="501"/>
      <c r="I60" s="158"/>
    </row>
    <row r="61" spans="1:11" x14ac:dyDescent="0.2">
      <c r="A61" s="501"/>
      <c r="B61" s="501"/>
      <c r="C61" s="501"/>
      <c r="D61" s="501"/>
      <c r="E61" s="501"/>
      <c r="F61" s="501"/>
      <c r="G61" s="501"/>
      <c r="H61" s="501"/>
      <c r="I61" s="158"/>
    </row>
    <row r="62" spans="1:11" x14ac:dyDescent="0.2">
      <c r="A62" s="501"/>
      <c r="B62" s="501"/>
      <c r="C62" s="501"/>
      <c r="D62" s="501"/>
      <c r="E62" s="501"/>
      <c r="F62" s="501"/>
      <c r="G62" s="501"/>
      <c r="H62" s="501"/>
      <c r="I62" s="158"/>
      <c r="K62" s="159"/>
    </row>
    <row r="63" spans="1:11" x14ac:dyDescent="0.2">
      <c r="A63" s="501"/>
      <c r="B63" s="501"/>
      <c r="C63" s="501"/>
      <c r="D63" s="501"/>
      <c r="E63" s="501"/>
      <c r="F63" s="501"/>
      <c r="G63" s="501"/>
      <c r="H63" s="501"/>
      <c r="I63" s="158"/>
      <c r="J63" s="159"/>
    </row>
    <row r="64" spans="1:11" x14ac:dyDescent="0.2">
      <c r="A64" s="148" t="s">
        <v>254</v>
      </c>
    </row>
    <row r="65" spans="1:11" x14ac:dyDescent="0.2">
      <c r="A65" s="9" t="s">
        <v>216</v>
      </c>
    </row>
    <row r="66" spans="1:11" x14ac:dyDescent="0.2">
      <c r="A66" s="9" t="s">
        <v>261</v>
      </c>
      <c r="K66" s="11" t="s">
        <v>31</v>
      </c>
    </row>
  </sheetData>
  <mergeCells count="8">
    <mergeCell ref="A10:H11"/>
    <mergeCell ref="A41:H41"/>
    <mergeCell ref="A42:H42"/>
    <mergeCell ref="A1:K1"/>
    <mergeCell ref="A2:K2"/>
    <mergeCell ref="A3:K3"/>
    <mergeCell ref="A4:K8"/>
    <mergeCell ref="A40:K40"/>
  </mergeCells>
  <hyperlinks>
    <hyperlink ref="K66" location="Contents!A1" display="Back to Contents"/>
  </hyperlinks>
  <pageMargins left="0.7" right="0.7" top="0.75" bottom="0.75" header="0.3" footer="0.3"/>
  <pageSetup scale="4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4"/>
  <sheetViews>
    <sheetView zoomScaleNormal="100" zoomScaleSheetLayoutView="100" workbookViewId="0">
      <selection activeCell="R28" sqref="R28"/>
    </sheetView>
  </sheetViews>
  <sheetFormatPr defaultRowHeight="15" x14ac:dyDescent="0.25"/>
  <cols>
    <col min="1" max="1" width="12.7109375" style="9" customWidth="1"/>
    <col min="2" max="3" width="9.140625" style="9"/>
    <col min="4" max="4" width="10" style="9" bestFit="1" customWidth="1"/>
    <col min="5" max="5" width="9.140625" style="9" customWidth="1"/>
    <col min="6" max="13" width="9.140625" style="9"/>
    <col min="14" max="14" width="1.5703125" style="9" customWidth="1"/>
    <col min="15" max="16" width="9.140625" style="9"/>
    <col min="17" max="16384" width="9.140625" style="497"/>
  </cols>
  <sheetData>
    <row r="1" spans="1:16" ht="15" customHeight="1" x14ac:dyDescent="0.25">
      <c r="A1" s="654" t="s">
        <v>0</v>
      </c>
      <c r="B1" s="654"/>
      <c r="C1" s="654"/>
      <c r="D1" s="654"/>
      <c r="E1" s="654"/>
      <c r="F1" s="654"/>
      <c r="G1" s="654"/>
      <c r="H1" s="654"/>
      <c r="I1" s="654"/>
      <c r="J1" s="654"/>
      <c r="K1" s="654"/>
      <c r="L1" s="654"/>
      <c r="M1" s="654"/>
      <c r="N1" s="11"/>
    </row>
    <row r="2" spans="1:16" ht="15" customHeight="1" x14ac:dyDescent="0.25">
      <c r="A2" s="689"/>
      <c r="B2" s="690"/>
      <c r="C2" s="690"/>
      <c r="D2" s="690"/>
      <c r="E2" s="690"/>
      <c r="F2" s="690"/>
      <c r="G2" s="690"/>
      <c r="H2" s="690"/>
      <c r="I2" s="690"/>
      <c r="J2" s="690"/>
      <c r="K2" s="690"/>
      <c r="L2" s="690"/>
      <c r="M2" s="690"/>
      <c r="N2" s="80"/>
    </row>
    <row r="3" spans="1:16" ht="15" customHeight="1" x14ac:dyDescent="0.25">
      <c r="A3" s="586" t="s">
        <v>221</v>
      </c>
      <c r="B3" s="587"/>
      <c r="C3" s="587"/>
      <c r="D3" s="587"/>
      <c r="E3" s="587"/>
      <c r="F3" s="587"/>
      <c r="G3" s="587"/>
      <c r="H3" s="587"/>
      <c r="I3" s="587"/>
      <c r="J3" s="587"/>
      <c r="K3" s="587"/>
      <c r="L3" s="587"/>
      <c r="M3" s="588"/>
      <c r="N3" s="80"/>
      <c r="O3" s="117"/>
    </row>
    <row r="4" spans="1:16" ht="15" customHeight="1" x14ac:dyDescent="0.25">
      <c r="A4" s="720" t="s">
        <v>309</v>
      </c>
      <c r="B4" s="720"/>
      <c r="C4" s="720"/>
      <c r="D4" s="720"/>
      <c r="E4" s="720"/>
      <c r="F4" s="720"/>
      <c r="G4" s="720"/>
      <c r="H4" s="720"/>
      <c r="I4" s="720"/>
      <c r="J4" s="720"/>
      <c r="K4" s="720"/>
      <c r="L4" s="720"/>
      <c r="M4" s="720"/>
      <c r="N4" s="80"/>
      <c r="O4" s="117"/>
    </row>
    <row r="5" spans="1:16" ht="15" customHeight="1" x14ac:dyDescent="0.25">
      <c r="A5" s="720"/>
      <c r="B5" s="720"/>
      <c r="C5" s="720"/>
      <c r="D5" s="720"/>
      <c r="E5" s="720"/>
      <c r="F5" s="720"/>
      <c r="G5" s="720"/>
      <c r="H5" s="720"/>
      <c r="I5" s="720"/>
      <c r="J5" s="720"/>
      <c r="K5" s="720"/>
      <c r="L5" s="720"/>
      <c r="M5" s="720"/>
    </row>
    <row r="6" spans="1:16" ht="15" customHeight="1" x14ac:dyDescent="0.25">
      <c r="A6" s="720"/>
      <c r="B6" s="720"/>
      <c r="C6" s="720"/>
      <c r="D6" s="720"/>
      <c r="E6" s="720"/>
      <c r="F6" s="720"/>
      <c r="G6" s="720"/>
      <c r="H6" s="720"/>
      <c r="I6" s="720"/>
      <c r="J6" s="720"/>
      <c r="K6" s="720"/>
      <c r="L6" s="720"/>
      <c r="M6" s="720"/>
    </row>
    <row r="7" spans="1:16" ht="15" customHeight="1" x14ac:dyDescent="0.25">
      <c r="A7" s="720"/>
      <c r="B7" s="720"/>
      <c r="C7" s="720"/>
      <c r="D7" s="720"/>
      <c r="E7" s="720"/>
      <c r="F7" s="720"/>
      <c r="G7" s="720"/>
      <c r="H7" s="720"/>
      <c r="I7" s="720"/>
      <c r="J7" s="720"/>
      <c r="K7" s="720"/>
      <c r="L7" s="720"/>
      <c r="M7" s="720"/>
    </row>
    <row r="8" spans="1:16" ht="15" customHeight="1" x14ac:dyDescent="0.25">
      <c r="A8" s="720"/>
      <c r="B8" s="720"/>
      <c r="C8" s="720"/>
      <c r="D8" s="720"/>
      <c r="E8" s="720"/>
      <c r="F8" s="720"/>
      <c r="G8" s="720"/>
      <c r="H8" s="720"/>
      <c r="I8" s="720"/>
      <c r="J8" s="720"/>
      <c r="K8" s="720"/>
      <c r="L8" s="720"/>
      <c r="M8" s="720"/>
    </row>
    <row r="9" spans="1:16" ht="15" customHeight="1" x14ac:dyDescent="0.25">
      <c r="B9" s="117"/>
      <c r="C9" s="117"/>
      <c r="D9" s="117"/>
      <c r="E9" s="117"/>
      <c r="F9" s="117"/>
      <c r="G9" s="117"/>
    </row>
    <row r="10" spans="1:16" x14ac:dyDescent="0.25">
      <c r="A10" s="711" t="s">
        <v>367</v>
      </c>
      <c r="B10" s="711"/>
      <c r="C10" s="711"/>
      <c r="D10" s="711"/>
      <c r="E10" s="711"/>
      <c r="F10" s="711"/>
      <c r="G10" s="711"/>
      <c r="H10" s="711"/>
      <c r="I10" s="711"/>
      <c r="J10" s="711"/>
      <c r="K10" s="711"/>
      <c r="L10" s="711"/>
      <c r="M10" s="711"/>
    </row>
    <row r="11" spans="1:16" x14ac:dyDescent="0.25">
      <c r="F11" s="50"/>
      <c r="P11" s="11"/>
    </row>
    <row r="12" spans="1:16" ht="26.25" x14ac:dyDescent="0.25">
      <c r="A12" s="52" t="s">
        <v>7</v>
      </c>
      <c r="B12" s="63" t="s">
        <v>262</v>
      </c>
      <c r="C12" s="53" t="s">
        <v>8</v>
      </c>
      <c r="D12" s="53" t="s">
        <v>10</v>
      </c>
      <c r="E12" s="53" t="s">
        <v>9</v>
      </c>
      <c r="F12" s="51"/>
    </row>
    <row r="13" spans="1:16" x14ac:dyDescent="0.25">
      <c r="A13" s="721" t="s">
        <v>11</v>
      </c>
      <c r="B13" s="716" t="s">
        <v>3</v>
      </c>
      <c r="C13" s="54" t="s">
        <v>12</v>
      </c>
      <c r="D13" s="165">
        <v>0.76154357950765139</v>
      </c>
      <c r="E13" s="326">
        <v>15030</v>
      </c>
      <c r="F13" s="48"/>
    </row>
    <row r="14" spans="1:16" x14ac:dyDescent="0.25">
      <c r="A14" s="722"/>
      <c r="B14" s="717"/>
      <c r="C14" s="54" t="s">
        <v>13</v>
      </c>
      <c r="D14" s="165">
        <v>0.64204985291840844</v>
      </c>
      <c r="E14" s="326">
        <v>12918</v>
      </c>
      <c r="F14" s="48"/>
    </row>
    <row r="15" spans="1:16" x14ac:dyDescent="0.25">
      <c r="A15" s="722"/>
      <c r="B15" s="718"/>
      <c r="C15" s="54"/>
      <c r="D15" s="165"/>
      <c r="E15" s="326"/>
      <c r="F15" s="48"/>
    </row>
    <row r="16" spans="1:16" ht="15" customHeight="1" x14ac:dyDescent="0.25">
      <c r="A16" s="722"/>
      <c r="B16" s="716" t="s">
        <v>5</v>
      </c>
      <c r="C16" s="54" t="s">
        <v>12</v>
      </c>
      <c r="D16" s="165">
        <v>0.60012294452128478</v>
      </c>
      <c r="E16" s="326">
        <v>13014</v>
      </c>
      <c r="F16" s="48"/>
    </row>
    <row r="17" spans="1:13" x14ac:dyDescent="0.25">
      <c r="A17" s="722"/>
      <c r="B17" s="717"/>
      <c r="C17" s="54" t="s">
        <v>13</v>
      </c>
      <c r="D17" s="165">
        <v>0.48619151561165419</v>
      </c>
      <c r="E17" s="326">
        <v>10537</v>
      </c>
      <c r="F17" s="48"/>
    </row>
    <row r="18" spans="1:13" x14ac:dyDescent="0.25">
      <c r="A18" s="722"/>
      <c r="B18" s="718"/>
      <c r="C18" s="54"/>
      <c r="D18" s="165"/>
      <c r="E18" s="326"/>
      <c r="F18" s="48"/>
    </row>
    <row r="19" spans="1:13" ht="15" customHeight="1" x14ac:dyDescent="0.25">
      <c r="A19" s="722"/>
      <c r="B19" s="716" t="s">
        <v>4</v>
      </c>
      <c r="C19" s="54" t="s">
        <v>12</v>
      </c>
      <c r="D19" s="165">
        <v>0.48243082668477338</v>
      </c>
      <c r="E19" s="326">
        <v>5891</v>
      </c>
      <c r="F19" s="48"/>
    </row>
    <row r="20" spans="1:13" x14ac:dyDescent="0.25">
      <c r="A20" s="722"/>
      <c r="B20" s="717"/>
      <c r="C20" s="54" t="s">
        <v>13</v>
      </c>
      <c r="D20" s="165">
        <v>0.37108869925006466</v>
      </c>
      <c r="E20" s="326">
        <v>3867</v>
      </c>
      <c r="F20" s="48"/>
    </row>
    <row r="21" spans="1:13" x14ac:dyDescent="0.25">
      <c r="A21" s="722"/>
      <c r="B21" s="718"/>
      <c r="C21" s="54"/>
      <c r="D21" s="165"/>
      <c r="E21" s="326"/>
      <c r="F21" s="48"/>
    </row>
    <row r="22" spans="1:13" x14ac:dyDescent="0.25">
      <c r="A22" s="722"/>
      <c r="B22" s="716" t="s">
        <v>16</v>
      </c>
      <c r="C22" s="54" t="s">
        <v>12</v>
      </c>
      <c r="D22" s="167">
        <v>0.767208413001912</v>
      </c>
      <c r="E22" s="122">
        <v>4184</v>
      </c>
      <c r="F22" s="48"/>
    </row>
    <row r="23" spans="1:13" x14ac:dyDescent="0.25">
      <c r="A23" s="723"/>
      <c r="B23" s="718"/>
      <c r="C23" s="54" t="s">
        <v>13</v>
      </c>
      <c r="D23" s="156">
        <v>0.65746606334841629</v>
      </c>
      <c r="E23" s="122">
        <v>4420</v>
      </c>
      <c r="F23" s="48"/>
    </row>
    <row r="24" spans="1:13" ht="15" customHeight="1" x14ac:dyDescent="0.25">
      <c r="A24" s="701" t="s">
        <v>0</v>
      </c>
      <c r="B24" s="716" t="s">
        <v>3</v>
      </c>
      <c r="C24" s="54" t="s">
        <v>12</v>
      </c>
      <c r="D24" s="325">
        <v>0.78563772775991425</v>
      </c>
      <c r="E24" s="326">
        <v>1866</v>
      </c>
      <c r="F24" s="48"/>
    </row>
    <row r="25" spans="1:13" ht="15" customHeight="1" x14ac:dyDescent="0.25">
      <c r="A25" s="702"/>
      <c r="B25" s="717"/>
      <c r="C25" s="54" t="s">
        <v>13</v>
      </c>
      <c r="D25" s="325">
        <v>0.62648556876061123</v>
      </c>
      <c r="E25" s="326">
        <v>1767</v>
      </c>
    </row>
    <row r="26" spans="1:13" x14ac:dyDescent="0.25">
      <c r="A26" s="702"/>
      <c r="B26" s="718"/>
      <c r="C26" s="54"/>
      <c r="D26" s="325"/>
      <c r="E26" s="326"/>
    </row>
    <row r="27" spans="1:13" x14ac:dyDescent="0.25">
      <c r="A27" s="702"/>
      <c r="B27" s="716" t="s">
        <v>5</v>
      </c>
      <c r="C27" s="54" t="s">
        <v>12</v>
      </c>
      <c r="D27" s="325">
        <v>0.6858974358974359</v>
      </c>
      <c r="E27" s="326">
        <v>624</v>
      </c>
    </row>
    <row r="28" spans="1:13" x14ac:dyDescent="0.25">
      <c r="A28" s="702"/>
      <c r="B28" s="717"/>
      <c r="C28" s="54" t="s">
        <v>13</v>
      </c>
      <c r="D28" s="325">
        <v>0.52547770700636942</v>
      </c>
      <c r="E28" s="326">
        <v>628</v>
      </c>
      <c r="F28" s="168"/>
      <c r="G28" s="168"/>
      <c r="H28" s="168"/>
      <c r="I28" s="168"/>
      <c r="J28" s="168"/>
      <c r="K28" s="168"/>
      <c r="L28" s="168"/>
      <c r="M28" s="168"/>
    </row>
    <row r="29" spans="1:13" x14ac:dyDescent="0.25">
      <c r="A29" s="702"/>
      <c r="B29" s="718"/>
      <c r="C29" s="54"/>
      <c r="D29" s="325"/>
      <c r="E29" s="326"/>
      <c r="F29" s="719"/>
    </row>
    <row r="30" spans="1:13" ht="15" customHeight="1" x14ac:dyDescent="0.25">
      <c r="A30" s="702"/>
      <c r="B30" s="716" t="s">
        <v>4</v>
      </c>
      <c r="C30" s="54" t="s">
        <v>12</v>
      </c>
      <c r="D30" s="325">
        <v>0.6785714285714286</v>
      </c>
      <c r="E30" s="326">
        <v>168</v>
      </c>
      <c r="F30" s="719"/>
    </row>
    <row r="31" spans="1:13" x14ac:dyDescent="0.25">
      <c r="A31" s="702"/>
      <c r="B31" s="717"/>
      <c r="C31" s="54" t="s">
        <v>13</v>
      </c>
      <c r="D31" s="325">
        <v>0.48458149779735682</v>
      </c>
      <c r="E31" s="326">
        <v>227</v>
      </c>
      <c r="F31" s="48"/>
    </row>
    <row r="32" spans="1:13" x14ac:dyDescent="0.25">
      <c r="A32" s="702"/>
      <c r="B32" s="718"/>
      <c r="C32" s="54"/>
      <c r="D32" s="325"/>
      <c r="E32" s="326"/>
      <c r="F32" s="48"/>
    </row>
    <row r="33" spans="1:14" ht="15" customHeight="1" x14ac:dyDescent="0.25">
      <c r="A33" s="702"/>
      <c r="B33" s="716" t="s">
        <v>16</v>
      </c>
      <c r="C33" s="54" t="s">
        <v>12</v>
      </c>
      <c r="D33" s="327">
        <v>0.73333333333333328</v>
      </c>
      <c r="E33" s="146">
        <v>165</v>
      </c>
      <c r="F33" s="48"/>
    </row>
    <row r="34" spans="1:14" x14ac:dyDescent="0.25">
      <c r="A34" s="703"/>
      <c r="B34" s="718"/>
      <c r="C34" s="54" t="s">
        <v>13</v>
      </c>
      <c r="D34" s="328">
        <v>0.55599999999999994</v>
      </c>
      <c r="E34" s="146">
        <v>250</v>
      </c>
      <c r="F34" s="48"/>
    </row>
    <row r="35" spans="1:14" x14ac:dyDescent="0.25">
      <c r="F35" s="48"/>
    </row>
    <row r="36" spans="1:14" x14ac:dyDescent="0.25">
      <c r="A36" s="9" t="s">
        <v>30</v>
      </c>
      <c r="F36" s="48"/>
    </row>
    <row r="37" spans="1:14" x14ac:dyDescent="0.25">
      <c r="F37" s="48"/>
    </row>
    <row r="38" spans="1:14" x14ac:dyDescent="0.25">
      <c r="F38" s="48"/>
    </row>
    <row r="39" spans="1:14" x14ac:dyDescent="0.25">
      <c r="F39" s="48"/>
    </row>
    <row r="40" spans="1:14" x14ac:dyDescent="0.25">
      <c r="F40" s="48"/>
    </row>
    <row r="41" spans="1:14" x14ac:dyDescent="0.25">
      <c r="A41" s="711" t="s">
        <v>368</v>
      </c>
      <c r="B41" s="711"/>
      <c r="C41" s="711"/>
      <c r="D41" s="711"/>
      <c r="E41" s="711"/>
      <c r="F41" s="711"/>
      <c r="G41" s="711"/>
      <c r="H41" s="711"/>
      <c r="I41" s="711"/>
      <c r="J41" s="711"/>
      <c r="K41" s="711"/>
      <c r="L41" s="711"/>
      <c r="M41" s="711"/>
      <c r="N41" s="10"/>
    </row>
    <row r="42" spans="1:14" x14ac:dyDescent="0.25">
      <c r="F42" s="48"/>
    </row>
    <row r="43" spans="1:14" ht="26.25" x14ac:dyDescent="0.25">
      <c r="A43" s="59" t="s">
        <v>7</v>
      </c>
      <c r="B43" s="63" t="s">
        <v>262</v>
      </c>
      <c r="C43" s="44" t="s">
        <v>8</v>
      </c>
      <c r="D43" s="49" t="s">
        <v>10</v>
      </c>
      <c r="E43" s="49" t="s">
        <v>9</v>
      </c>
      <c r="F43" s="48"/>
    </row>
    <row r="44" spans="1:14" x14ac:dyDescent="0.25">
      <c r="A44" s="701" t="s">
        <v>11</v>
      </c>
      <c r="B44" s="712" t="s">
        <v>3</v>
      </c>
      <c r="C44" s="169" t="s">
        <v>12</v>
      </c>
      <c r="D44" s="165">
        <v>0.4507182595698746</v>
      </c>
      <c r="E44" s="166">
        <v>12043</v>
      </c>
      <c r="F44" s="48"/>
    </row>
    <row r="45" spans="1:14" x14ac:dyDescent="0.25">
      <c r="A45" s="702"/>
      <c r="B45" s="705"/>
      <c r="C45" s="169" t="s">
        <v>13</v>
      </c>
      <c r="D45" s="165">
        <v>0.39887984597882198</v>
      </c>
      <c r="E45" s="166">
        <v>11427</v>
      </c>
      <c r="F45" s="48"/>
    </row>
    <row r="46" spans="1:14" x14ac:dyDescent="0.25">
      <c r="A46" s="702"/>
      <c r="B46" s="713"/>
      <c r="C46" s="169"/>
      <c r="D46" s="165"/>
      <c r="E46" s="166"/>
    </row>
    <row r="47" spans="1:14" x14ac:dyDescent="0.25">
      <c r="A47" s="702"/>
      <c r="B47" s="712" t="s">
        <v>5</v>
      </c>
      <c r="C47" s="169" t="s">
        <v>12</v>
      </c>
      <c r="D47" s="165">
        <v>0.38687182596831654</v>
      </c>
      <c r="E47" s="166">
        <v>13193</v>
      </c>
    </row>
    <row r="48" spans="1:14" x14ac:dyDescent="0.25">
      <c r="A48" s="702"/>
      <c r="B48" s="705"/>
      <c r="C48" s="169" t="s">
        <v>13</v>
      </c>
      <c r="D48" s="165">
        <v>0.32577777777777778</v>
      </c>
      <c r="E48" s="166">
        <v>11250</v>
      </c>
    </row>
    <row r="49" spans="1:5" x14ac:dyDescent="0.25">
      <c r="A49" s="702"/>
      <c r="B49" s="706"/>
      <c r="C49" s="169"/>
      <c r="D49" s="165"/>
      <c r="E49" s="166"/>
    </row>
    <row r="50" spans="1:5" ht="15" customHeight="1" x14ac:dyDescent="0.25">
      <c r="A50" s="702"/>
      <c r="B50" s="707" t="s">
        <v>4</v>
      </c>
      <c r="C50" s="170" t="s">
        <v>12</v>
      </c>
      <c r="D50" s="165">
        <v>0.24807430901676483</v>
      </c>
      <c r="E50" s="166">
        <v>4414</v>
      </c>
    </row>
    <row r="51" spans="1:5" ht="15" customHeight="1" x14ac:dyDescent="0.25">
      <c r="A51" s="702"/>
      <c r="B51" s="708"/>
      <c r="C51" s="171" t="s">
        <v>13</v>
      </c>
      <c r="D51" s="165">
        <v>0.19813302217036172</v>
      </c>
      <c r="E51" s="166">
        <v>4285</v>
      </c>
    </row>
    <row r="52" spans="1:5" x14ac:dyDescent="0.25">
      <c r="A52" s="702"/>
      <c r="B52" s="709"/>
      <c r="C52" s="54"/>
      <c r="D52" s="165"/>
      <c r="E52" s="166"/>
    </row>
    <row r="53" spans="1:5" x14ac:dyDescent="0.25">
      <c r="A53" s="702"/>
      <c r="B53" s="714" t="s">
        <v>16</v>
      </c>
      <c r="C53" s="54" t="s">
        <v>12</v>
      </c>
      <c r="D53" s="167">
        <v>0.44185126582278483</v>
      </c>
      <c r="E53" s="112">
        <v>2528</v>
      </c>
    </row>
    <row r="54" spans="1:5" x14ac:dyDescent="0.25">
      <c r="A54" s="703"/>
      <c r="B54" s="715"/>
      <c r="C54" s="54" t="s">
        <v>13</v>
      </c>
      <c r="D54" s="156">
        <v>0.37034383954154726</v>
      </c>
      <c r="E54" s="112">
        <v>2792</v>
      </c>
    </row>
    <row r="55" spans="1:5" x14ac:dyDescent="0.25">
      <c r="A55" s="701" t="s">
        <v>0</v>
      </c>
      <c r="B55" s="704" t="s">
        <v>3</v>
      </c>
      <c r="C55" s="172" t="s">
        <v>12</v>
      </c>
      <c r="D55" s="325">
        <v>0.44006069802731412</v>
      </c>
      <c r="E55" s="326">
        <v>659</v>
      </c>
    </row>
    <row r="56" spans="1:5" x14ac:dyDescent="0.25">
      <c r="A56" s="702"/>
      <c r="B56" s="705"/>
      <c r="C56" s="169" t="s">
        <v>13</v>
      </c>
      <c r="D56" s="325">
        <v>0.40851735015772872</v>
      </c>
      <c r="E56" s="326">
        <v>634</v>
      </c>
    </row>
    <row r="57" spans="1:5" x14ac:dyDescent="0.25">
      <c r="A57" s="702"/>
      <c r="B57" s="706"/>
      <c r="C57" s="169"/>
      <c r="D57" s="325"/>
      <c r="E57" s="326"/>
    </row>
    <row r="58" spans="1:5" x14ac:dyDescent="0.25">
      <c r="A58" s="702"/>
      <c r="B58" s="704" t="s">
        <v>5</v>
      </c>
      <c r="C58" s="169" t="s">
        <v>12</v>
      </c>
      <c r="D58" s="325">
        <v>0.36706689536878218</v>
      </c>
      <c r="E58" s="326">
        <v>583</v>
      </c>
    </row>
    <row r="59" spans="1:5" x14ac:dyDescent="0.25">
      <c r="A59" s="702"/>
      <c r="B59" s="705"/>
      <c r="C59" s="169" t="s">
        <v>13</v>
      </c>
      <c r="D59" s="325">
        <v>0.31656184486373168</v>
      </c>
      <c r="E59" s="326">
        <v>477</v>
      </c>
    </row>
    <row r="60" spans="1:5" x14ac:dyDescent="0.25">
      <c r="A60" s="702"/>
      <c r="B60" s="706"/>
      <c r="C60" s="169"/>
      <c r="D60" s="325"/>
      <c r="E60" s="326"/>
    </row>
    <row r="61" spans="1:5" ht="15" customHeight="1" x14ac:dyDescent="0.25">
      <c r="A61" s="702"/>
      <c r="B61" s="707" t="s">
        <v>4</v>
      </c>
      <c r="C61" s="171" t="s">
        <v>12</v>
      </c>
      <c r="D61" s="325">
        <v>0.23863636363636365</v>
      </c>
      <c r="E61" s="326">
        <v>88</v>
      </c>
    </row>
    <row r="62" spans="1:5" ht="15" customHeight="1" x14ac:dyDescent="0.25">
      <c r="A62" s="702"/>
      <c r="B62" s="708"/>
      <c r="C62" s="75" t="s">
        <v>13</v>
      </c>
      <c r="D62" s="325">
        <v>0.18691588785046728</v>
      </c>
      <c r="E62" s="326">
        <v>107</v>
      </c>
    </row>
    <row r="63" spans="1:5" x14ac:dyDescent="0.25">
      <c r="A63" s="702"/>
      <c r="B63" s="709"/>
      <c r="C63" s="100"/>
      <c r="D63" s="325"/>
      <c r="E63" s="326"/>
    </row>
    <row r="64" spans="1:5" x14ac:dyDescent="0.25">
      <c r="A64" s="702"/>
      <c r="B64" s="707" t="s">
        <v>16</v>
      </c>
      <c r="C64" s="54" t="s">
        <v>12</v>
      </c>
      <c r="D64" s="327">
        <v>0.29268292682926828</v>
      </c>
      <c r="E64" s="146">
        <v>82</v>
      </c>
    </row>
    <row r="65" spans="1:12" x14ac:dyDescent="0.25">
      <c r="A65" s="703"/>
      <c r="B65" s="710"/>
      <c r="C65" s="54" t="s">
        <v>13</v>
      </c>
      <c r="D65" s="328">
        <v>0.30612244897959184</v>
      </c>
      <c r="E65" s="146">
        <v>98</v>
      </c>
    </row>
    <row r="72" spans="1:12" x14ac:dyDescent="0.25">
      <c r="A72" s="9" t="s">
        <v>216</v>
      </c>
      <c r="L72" s="11" t="s">
        <v>31</v>
      </c>
    </row>
    <row r="73" spans="1:12" x14ac:dyDescent="0.25">
      <c r="A73" s="9" t="s">
        <v>251</v>
      </c>
    </row>
    <row r="74" spans="1:12" x14ac:dyDescent="0.25">
      <c r="A74" s="9" t="s">
        <v>250</v>
      </c>
    </row>
  </sheetData>
  <mergeCells count="27">
    <mergeCell ref="A13:A23"/>
    <mergeCell ref="B13:B15"/>
    <mergeCell ref="B16:B18"/>
    <mergeCell ref="B19:B21"/>
    <mergeCell ref="B22:B23"/>
    <mergeCell ref="A1:M1"/>
    <mergeCell ref="A2:M2"/>
    <mergeCell ref="A3:M3"/>
    <mergeCell ref="A4:M8"/>
    <mergeCell ref="A10:M10"/>
    <mergeCell ref="A24:A34"/>
    <mergeCell ref="B24:B26"/>
    <mergeCell ref="B27:B29"/>
    <mergeCell ref="F29:F30"/>
    <mergeCell ref="B30:B32"/>
    <mergeCell ref="B33:B34"/>
    <mergeCell ref="A41:M41"/>
    <mergeCell ref="A44:A54"/>
    <mergeCell ref="B44:B46"/>
    <mergeCell ref="B47:B49"/>
    <mergeCell ref="B50:B52"/>
    <mergeCell ref="B53:B54"/>
    <mergeCell ref="A55:A65"/>
    <mergeCell ref="B55:B57"/>
    <mergeCell ref="B58:B60"/>
    <mergeCell ref="B61:B63"/>
    <mergeCell ref="B64:B65"/>
  </mergeCells>
  <hyperlinks>
    <hyperlink ref="L72" location="Contents!A1" display="Back to Contents"/>
  </hyperlinks>
  <pageMargins left="0.25" right="0.25" top="0.75" bottom="0.75" header="0.3" footer="0.3"/>
  <pageSetup scale="6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4"/>
  <sheetViews>
    <sheetView workbookViewId="0">
      <selection sqref="A1:K1"/>
    </sheetView>
  </sheetViews>
  <sheetFormatPr defaultColWidth="9.140625" defaultRowHeight="14.25" x14ac:dyDescent="0.2"/>
  <cols>
    <col min="1" max="1" width="14" style="9" customWidth="1"/>
    <col min="2" max="2" width="18.85546875" style="9" customWidth="1"/>
    <col min="3" max="3" width="16.42578125" style="9" customWidth="1"/>
    <col min="4" max="5" width="12.7109375" style="9" customWidth="1"/>
    <col min="6" max="6" width="13.28515625" style="9" customWidth="1"/>
    <col min="7" max="7" width="12.140625" style="9" customWidth="1"/>
    <col min="8" max="9" width="12.7109375" style="9" customWidth="1"/>
    <col min="10" max="10" width="14" style="9" customWidth="1"/>
    <col min="11" max="13" width="12.7109375" style="9" customWidth="1"/>
    <col min="14" max="20" width="12.7109375" style="1" customWidth="1"/>
    <col min="21" max="16384" width="9.140625" style="1"/>
  </cols>
  <sheetData>
    <row r="1" spans="1:15" ht="15" customHeight="1" x14ac:dyDescent="0.2">
      <c r="A1" s="586" t="s">
        <v>0</v>
      </c>
      <c r="B1" s="587"/>
      <c r="C1" s="587"/>
      <c r="D1" s="587"/>
      <c r="E1" s="587"/>
      <c r="F1" s="587"/>
      <c r="G1" s="587"/>
      <c r="H1" s="587"/>
      <c r="I1" s="587"/>
      <c r="J1" s="587"/>
      <c r="K1" s="588"/>
    </row>
    <row r="2" spans="1:15" ht="15" customHeight="1" x14ac:dyDescent="0.2">
      <c r="A2" s="724"/>
      <c r="B2" s="725"/>
      <c r="C2" s="725"/>
      <c r="D2" s="725"/>
      <c r="E2" s="725"/>
      <c r="F2" s="725"/>
      <c r="G2" s="725"/>
      <c r="H2" s="725"/>
      <c r="I2" s="725"/>
      <c r="J2" s="725"/>
      <c r="K2" s="726"/>
      <c r="L2" s="80"/>
      <c r="M2" s="80"/>
      <c r="N2" s="6"/>
      <c r="O2" s="6"/>
    </row>
    <row r="3" spans="1:15" s="78" customFormat="1" ht="15" customHeight="1" x14ac:dyDescent="0.2">
      <c r="A3" s="586" t="s">
        <v>238</v>
      </c>
      <c r="B3" s="587"/>
      <c r="C3" s="587"/>
      <c r="D3" s="587"/>
      <c r="E3" s="587"/>
      <c r="F3" s="587"/>
      <c r="G3" s="587"/>
      <c r="H3" s="587"/>
      <c r="I3" s="587"/>
      <c r="J3" s="587"/>
      <c r="K3" s="588"/>
      <c r="L3" s="117"/>
      <c r="M3" s="117"/>
    </row>
    <row r="4" spans="1:15" s="78" customFormat="1" ht="15" customHeight="1" x14ac:dyDescent="0.2">
      <c r="A4" s="617" t="s">
        <v>313</v>
      </c>
      <c r="B4" s="618"/>
      <c r="C4" s="618"/>
      <c r="D4" s="618"/>
      <c r="E4" s="618"/>
      <c r="F4" s="618"/>
      <c r="G4" s="618"/>
      <c r="H4" s="618"/>
      <c r="I4" s="618"/>
      <c r="J4" s="618"/>
      <c r="K4" s="619"/>
      <c r="L4" s="117"/>
      <c r="M4" s="117"/>
    </row>
    <row r="5" spans="1:15" s="78" customFormat="1" ht="15" customHeight="1" x14ac:dyDescent="0.2">
      <c r="A5" s="620"/>
      <c r="B5" s="621"/>
      <c r="C5" s="621"/>
      <c r="D5" s="621"/>
      <c r="E5" s="621"/>
      <c r="F5" s="621"/>
      <c r="G5" s="621"/>
      <c r="H5" s="621"/>
      <c r="I5" s="621"/>
      <c r="J5" s="621"/>
      <c r="K5" s="622"/>
      <c r="L5" s="117"/>
      <c r="M5" s="117"/>
    </row>
    <row r="6" spans="1:15" s="78" customFormat="1" ht="15" customHeight="1" x14ac:dyDescent="0.2">
      <c r="A6" s="620"/>
      <c r="B6" s="621"/>
      <c r="C6" s="621"/>
      <c r="D6" s="621"/>
      <c r="E6" s="621"/>
      <c r="F6" s="621"/>
      <c r="G6" s="621"/>
      <c r="H6" s="621"/>
      <c r="I6" s="621"/>
      <c r="J6" s="621"/>
      <c r="K6" s="622"/>
      <c r="L6" s="117"/>
      <c r="M6" s="117"/>
    </row>
    <row r="7" spans="1:15" s="78" customFormat="1" ht="15" customHeight="1" x14ac:dyDescent="0.2">
      <c r="A7" s="620"/>
      <c r="B7" s="621"/>
      <c r="C7" s="621"/>
      <c r="D7" s="621"/>
      <c r="E7" s="621"/>
      <c r="F7" s="621"/>
      <c r="G7" s="621"/>
      <c r="H7" s="621"/>
      <c r="I7" s="621"/>
      <c r="J7" s="621"/>
      <c r="K7" s="622"/>
      <c r="L7" s="117"/>
      <c r="M7" s="117"/>
    </row>
    <row r="8" spans="1:15" s="78" customFormat="1" ht="15" customHeight="1" x14ac:dyDescent="0.2">
      <c r="A8" s="623"/>
      <c r="B8" s="624"/>
      <c r="C8" s="624"/>
      <c r="D8" s="624"/>
      <c r="E8" s="624"/>
      <c r="F8" s="624"/>
      <c r="G8" s="624"/>
      <c r="H8" s="624"/>
      <c r="I8" s="624"/>
      <c r="J8" s="624"/>
      <c r="K8" s="625"/>
      <c r="L8" s="117"/>
      <c r="M8" s="117"/>
    </row>
    <row r="9" spans="1:15" s="78" customFormat="1" ht="15" customHeight="1" thickBot="1" x14ac:dyDescent="0.25">
      <c r="A9" s="80"/>
      <c r="B9" s="80"/>
      <c r="C9" s="80"/>
      <c r="D9" s="80"/>
      <c r="E9" s="80"/>
      <c r="F9" s="80"/>
      <c r="G9" s="80"/>
      <c r="H9" s="80"/>
      <c r="I9" s="117"/>
      <c r="J9" s="117"/>
      <c r="K9" s="117"/>
      <c r="L9" s="117"/>
      <c r="M9" s="117"/>
    </row>
    <row r="10" spans="1:15" s="78" customFormat="1" ht="26.25" customHeight="1" x14ac:dyDescent="0.2">
      <c r="A10" s="727" t="s">
        <v>383</v>
      </c>
      <c r="B10" s="728"/>
      <c r="C10" s="728"/>
      <c r="D10" s="728"/>
      <c r="E10" s="729"/>
      <c r="F10" s="120"/>
      <c r="G10" s="81"/>
      <c r="H10" s="80"/>
      <c r="I10" s="117"/>
      <c r="J10" s="117"/>
      <c r="K10" s="117"/>
      <c r="L10" s="117"/>
      <c r="M10" s="117"/>
    </row>
    <row r="11" spans="1:15" s="78" customFormat="1" ht="15" customHeight="1" x14ac:dyDescent="0.2">
      <c r="A11" s="730" t="s">
        <v>217</v>
      </c>
      <c r="B11" s="731"/>
      <c r="C11" s="731"/>
      <c r="D11" s="731"/>
      <c r="E11" s="732"/>
      <c r="F11" s="120"/>
      <c r="G11" s="81"/>
      <c r="H11" s="80"/>
      <c r="I11" s="117"/>
      <c r="J11" s="117"/>
      <c r="K11" s="117"/>
      <c r="L11" s="11" t="s">
        <v>31</v>
      </c>
      <c r="M11" s="117"/>
    </row>
    <row r="12" spans="1:15" s="78" customFormat="1" ht="15" customHeight="1" thickBot="1" x14ac:dyDescent="0.25">
      <c r="A12" s="416"/>
      <c r="B12" s="387"/>
      <c r="C12" s="387"/>
      <c r="D12" s="387"/>
      <c r="E12" s="323"/>
      <c r="F12" s="323"/>
      <c r="G12" s="324"/>
      <c r="H12" s="160"/>
      <c r="I12" s="136"/>
      <c r="J12" s="80"/>
      <c r="K12" s="117"/>
      <c r="L12" s="117"/>
      <c r="M12" s="117"/>
    </row>
    <row r="13" spans="1:15" s="78" customFormat="1" ht="15" customHeight="1" thickTop="1" x14ac:dyDescent="0.2">
      <c r="A13" s="479"/>
      <c r="B13" s="417">
        <v>2016</v>
      </c>
      <c r="C13" s="418">
        <v>2017</v>
      </c>
      <c r="D13" s="419">
        <v>2018</v>
      </c>
      <c r="E13" s="413">
        <v>2020</v>
      </c>
      <c r="F13" s="293">
        <v>2025</v>
      </c>
      <c r="G13" s="294">
        <v>2030</v>
      </c>
      <c r="H13" s="160"/>
      <c r="I13" s="136"/>
      <c r="J13" s="80"/>
      <c r="K13" s="117"/>
      <c r="L13" s="117"/>
      <c r="M13" s="117"/>
    </row>
    <row r="14" spans="1:15" s="78" customFormat="1" ht="15" customHeight="1" x14ac:dyDescent="0.2">
      <c r="A14" s="480" t="s">
        <v>0</v>
      </c>
      <c r="B14" s="483">
        <f>B15/B16</f>
        <v>0.5117954070981211</v>
      </c>
      <c r="C14" s="575">
        <v>0.50253961804144653</v>
      </c>
      <c r="D14" s="576">
        <v>0.49101796407185627</v>
      </c>
      <c r="E14" s="414">
        <f>E15/E16</f>
        <v>0.57171860724799517</v>
      </c>
      <c r="F14" s="340">
        <f>F15/F16</f>
        <v>0.60129882908589982</v>
      </c>
      <c r="G14" s="341">
        <f>G15/G16</f>
        <v>0.64071685947278589</v>
      </c>
      <c r="H14" s="160"/>
      <c r="I14" s="136"/>
      <c r="J14" s="80"/>
      <c r="K14" s="117"/>
      <c r="L14" s="117"/>
      <c r="M14" s="117"/>
    </row>
    <row r="15" spans="1:15" s="78" customFormat="1" ht="15" customHeight="1" x14ac:dyDescent="0.2">
      <c r="A15" s="481" t="s">
        <v>296</v>
      </c>
      <c r="B15" s="484">
        <v>4903</v>
      </c>
      <c r="C15" s="468">
        <v>4947</v>
      </c>
      <c r="D15" s="469">
        <v>4838</v>
      </c>
      <c r="E15" s="470" t="s">
        <v>282</v>
      </c>
      <c r="F15" s="115" t="s">
        <v>284</v>
      </c>
      <c r="G15" s="289" t="s">
        <v>286</v>
      </c>
      <c r="H15" s="160"/>
      <c r="I15" s="136"/>
      <c r="J15" s="80"/>
      <c r="K15" s="117"/>
      <c r="L15" s="117"/>
      <c r="M15" s="117"/>
    </row>
    <row r="16" spans="1:15" s="78" customFormat="1" x14ac:dyDescent="0.2">
      <c r="A16" s="481" t="s">
        <v>297</v>
      </c>
      <c r="B16" s="485">
        <v>9580</v>
      </c>
      <c r="C16" s="471">
        <v>9844</v>
      </c>
      <c r="D16" s="472">
        <v>9853</v>
      </c>
      <c r="E16" s="470" t="s">
        <v>283</v>
      </c>
      <c r="F16" s="115" t="s">
        <v>285</v>
      </c>
      <c r="G16" s="289" t="s">
        <v>287</v>
      </c>
      <c r="H16" s="160"/>
      <c r="I16" s="136"/>
      <c r="J16" s="80"/>
      <c r="K16" s="117"/>
      <c r="L16" s="117"/>
      <c r="M16" s="117"/>
      <c r="N16" s="173"/>
      <c r="O16" s="173"/>
    </row>
    <row r="17" spans="1:13" s="78" customFormat="1" ht="15" thickBot="1" x14ac:dyDescent="0.25">
      <c r="A17" s="482" t="s">
        <v>281</v>
      </c>
      <c r="B17" s="486">
        <v>0.51921667974588326</v>
      </c>
      <c r="C17" s="577">
        <v>0.52342380749372364</v>
      </c>
      <c r="D17" s="578">
        <v>0.51595996503920949</v>
      </c>
      <c r="E17" s="415">
        <v>0.57999999999999996</v>
      </c>
      <c r="F17" s="295">
        <v>0.61</v>
      </c>
      <c r="G17" s="296">
        <v>0.65</v>
      </c>
      <c r="H17" s="160"/>
      <c r="I17" s="136"/>
      <c r="J17" s="80"/>
      <c r="K17" s="117"/>
      <c r="L17" s="117"/>
      <c r="M17" s="117"/>
    </row>
    <row r="18" spans="1:13" x14ac:dyDescent="0.2">
      <c r="A18" s="117"/>
      <c r="B18" s="117"/>
      <c r="C18" s="117"/>
      <c r="D18" s="174"/>
      <c r="E18" s="117"/>
      <c r="F18" s="117"/>
      <c r="G18" s="117"/>
      <c r="H18" s="117"/>
      <c r="I18" s="117"/>
      <c r="J18" s="117"/>
      <c r="K18" s="117"/>
    </row>
    <row r="19" spans="1:13" s="249" customFormat="1" x14ac:dyDescent="0.2">
      <c r="A19" s="503"/>
      <c r="B19" s="244"/>
      <c r="C19" s="244"/>
      <c r="D19" s="244"/>
      <c r="E19" s="247"/>
      <c r="F19" s="244"/>
      <c r="G19" s="244"/>
      <c r="H19" s="248"/>
      <c r="I19" s="248"/>
      <c r="J19" s="244"/>
      <c r="K19" s="245"/>
      <c r="L19" s="117"/>
      <c r="M19" s="175"/>
    </row>
    <row r="20" spans="1:13" x14ac:dyDescent="0.2">
      <c r="A20" s="503" t="s">
        <v>359</v>
      </c>
      <c r="B20" s="244"/>
      <c r="C20" s="244"/>
      <c r="D20" s="244"/>
      <c r="E20" s="247"/>
      <c r="F20" s="244"/>
      <c r="G20" s="244"/>
      <c r="H20" s="248"/>
      <c r="I20" s="248"/>
      <c r="J20" s="244"/>
      <c r="K20" s="245"/>
      <c r="L20" s="117"/>
      <c r="M20" s="117"/>
    </row>
    <row r="21" spans="1:13" ht="15" customHeight="1" thickBot="1" x14ac:dyDescent="0.25">
      <c r="A21" s="112"/>
      <c r="B21" s="736" t="s">
        <v>231</v>
      </c>
      <c r="C21" s="736"/>
      <c r="D21" s="736"/>
      <c r="E21" s="736"/>
      <c r="F21" s="736"/>
      <c r="G21" s="736"/>
      <c r="H21" s="737" t="s">
        <v>276</v>
      </c>
      <c r="I21" s="737"/>
      <c r="J21" s="737"/>
      <c r="K21" s="737"/>
      <c r="L21" s="175"/>
      <c r="M21" s="117"/>
    </row>
    <row r="22" spans="1:13" ht="38.25" x14ac:dyDescent="0.2">
      <c r="A22" s="250"/>
      <c r="B22" s="251" t="s">
        <v>186</v>
      </c>
      <c r="C22" s="252" t="s">
        <v>230</v>
      </c>
      <c r="D22" s="256" t="s">
        <v>263</v>
      </c>
      <c r="E22" s="257" t="s">
        <v>264</v>
      </c>
      <c r="F22" s="258" t="s">
        <v>265</v>
      </c>
      <c r="G22" s="259" t="s">
        <v>233</v>
      </c>
      <c r="H22" s="260" t="s">
        <v>299</v>
      </c>
      <c r="I22" s="261" t="s">
        <v>229</v>
      </c>
      <c r="J22" s="262" t="s">
        <v>232</v>
      </c>
      <c r="K22" s="263" t="s">
        <v>266</v>
      </c>
      <c r="L22" s="117"/>
    </row>
    <row r="23" spans="1:13" x14ac:dyDescent="0.2">
      <c r="A23" s="186" t="s">
        <v>0</v>
      </c>
      <c r="B23" s="253">
        <v>10134</v>
      </c>
      <c r="C23" s="254">
        <v>9853</v>
      </c>
      <c r="D23" s="267">
        <v>2737</v>
      </c>
      <c r="E23" s="188">
        <v>1757</v>
      </c>
      <c r="F23" s="268">
        <v>344</v>
      </c>
      <c r="G23" s="274">
        <v>4838</v>
      </c>
      <c r="H23" s="272">
        <v>0.27778341621841063</v>
      </c>
      <c r="I23" s="475">
        <v>0.17832132345478535</v>
      </c>
      <c r="J23" s="476">
        <v>3.4913224398660306E-2</v>
      </c>
      <c r="K23" s="473">
        <v>0.49101796407185627</v>
      </c>
      <c r="L23" s="117"/>
    </row>
    <row r="24" spans="1:13" ht="15" thickBot="1" x14ac:dyDescent="0.25">
      <c r="A24" s="182" t="s">
        <v>11</v>
      </c>
      <c r="B24" s="255">
        <v>347893</v>
      </c>
      <c r="C24" s="585">
        <v>329512</v>
      </c>
      <c r="D24" s="269">
        <v>82531</v>
      </c>
      <c r="E24" s="270">
        <v>75813</v>
      </c>
      <c r="F24" s="271">
        <v>11671</v>
      </c>
      <c r="G24" s="275">
        <v>170015</v>
      </c>
      <c r="H24" s="273">
        <v>0.2504643229988589</v>
      </c>
      <c r="I24" s="477">
        <v>0.23007659812085751</v>
      </c>
      <c r="J24" s="478">
        <v>3.5419043919493069E-2</v>
      </c>
      <c r="K24" s="474">
        <v>0.51595996503920949</v>
      </c>
    </row>
    <row r="25" spans="1:13" x14ac:dyDescent="0.2">
      <c r="A25" s="158"/>
      <c r="B25" s="158"/>
      <c r="C25" s="158"/>
      <c r="D25" s="158"/>
      <c r="F25" s="175"/>
      <c r="G25" s="175"/>
      <c r="I25" s="117"/>
      <c r="J25" s="117"/>
    </row>
    <row r="26" spans="1:13" x14ac:dyDescent="0.2">
      <c r="A26" s="158"/>
      <c r="B26" s="158"/>
      <c r="C26" s="158"/>
      <c r="D26" s="158"/>
      <c r="F26" s="175"/>
      <c r="G26" s="175"/>
      <c r="I26" s="117"/>
      <c r="J26" s="117"/>
    </row>
    <row r="27" spans="1:13" x14ac:dyDescent="0.2">
      <c r="A27" s="158"/>
      <c r="B27" s="158"/>
      <c r="C27" s="158"/>
      <c r="D27" s="158"/>
      <c r="F27" s="175"/>
      <c r="G27" s="175"/>
      <c r="I27" s="117"/>
      <c r="J27" s="117"/>
    </row>
    <row r="28" spans="1:13" x14ac:dyDescent="0.2">
      <c r="A28" s="158"/>
      <c r="B28" s="158"/>
      <c r="C28" s="158"/>
      <c r="D28" s="158"/>
      <c r="F28" s="175"/>
      <c r="G28" s="175"/>
      <c r="I28" s="117"/>
      <c r="J28" s="117"/>
    </row>
    <row r="29" spans="1:13" x14ac:dyDescent="0.2">
      <c r="A29" s="158"/>
      <c r="B29" s="158"/>
      <c r="C29" s="158"/>
      <c r="D29" s="158"/>
      <c r="F29" s="175"/>
      <c r="G29" s="175"/>
      <c r="I29" s="117"/>
      <c r="J29" s="117"/>
    </row>
    <row r="30" spans="1:13" x14ac:dyDescent="0.2">
      <c r="A30" s="158"/>
      <c r="B30" s="158"/>
      <c r="C30" s="158"/>
      <c r="D30" s="158"/>
      <c r="F30" s="175"/>
      <c r="G30" s="175"/>
      <c r="I30" s="117"/>
      <c r="J30" s="117"/>
    </row>
    <row r="31" spans="1:13" x14ac:dyDescent="0.2">
      <c r="A31" s="158"/>
      <c r="B31" s="158"/>
      <c r="C31" s="158"/>
      <c r="D31" s="158"/>
      <c r="F31" s="175"/>
      <c r="G31" s="175"/>
      <c r="I31" s="117"/>
      <c r="J31" s="117"/>
    </row>
    <row r="32" spans="1:13" x14ac:dyDescent="0.2">
      <c r="A32" s="158"/>
      <c r="B32" s="158"/>
      <c r="C32" s="158"/>
      <c r="D32" s="158"/>
      <c r="F32" s="175"/>
      <c r="G32" s="175"/>
      <c r="I32" s="117"/>
      <c r="J32" s="117"/>
    </row>
    <row r="33" spans="1:19" x14ac:dyDescent="0.2">
      <c r="A33" s="158"/>
      <c r="B33" s="158"/>
      <c r="C33" s="158"/>
      <c r="D33" s="158"/>
      <c r="F33" s="175"/>
      <c r="G33" s="175"/>
      <c r="I33" s="117"/>
      <c r="J33" s="117"/>
    </row>
    <row r="34" spans="1:19" x14ac:dyDescent="0.2">
      <c r="A34" s="158"/>
      <c r="B34" s="158"/>
      <c r="C34" s="158"/>
      <c r="D34" s="158"/>
      <c r="F34" s="175"/>
      <c r="G34" s="175"/>
      <c r="I34" s="117"/>
      <c r="J34" s="117"/>
    </row>
    <row r="35" spans="1:19" x14ac:dyDescent="0.2">
      <c r="A35" s="158"/>
      <c r="B35" s="158"/>
      <c r="C35" s="158"/>
      <c r="D35" s="158"/>
      <c r="F35" s="175"/>
      <c r="G35" s="175"/>
      <c r="I35" s="117"/>
      <c r="J35" s="117"/>
    </row>
    <row r="36" spans="1:19" x14ac:dyDescent="0.2">
      <c r="A36" s="158"/>
      <c r="B36" s="158"/>
      <c r="C36" s="158"/>
      <c r="D36" s="158"/>
      <c r="F36" s="175"/>
      <c r="G36" s="175"/>
      <c r="I36" s="117"/>
      <c r="J36" s="117"/>
    </row>
    <row r="37" spans="1:19" x14ac:dyDescent="0.2">
      <c r="A37" s="158"/>
      <c r="B37" s="158"/>
      <c r="C37" s="158"/>
      <c r="D37" s="158"/>
      <c r="F37" s="175"/>
      <c r="G37" s="175"/>
      <c r="I37" s="117"/>
      <c r="J37" s="117"/>
    </row>
    <row r="38" spans="1:19" x14ac:dyDescent="0.2">
      <c r="A38" s="158"/>
      <c r="B38" s="158"/>
      <c r="C38" s="158"/>
      <c r="D38" s="158"/>
      <c r="F38" s="175"/>
      <c r="G38" s="175"/>
      <c r="I38" s="117"/>
      <c r="J38" s="117"/>
      <c r="M38" s="117"/>
      <c r="N38" s="78"/>
      <c r="O38" s="173"/>
      <c r="P38" s="173"/>
      <c r="R38" s="78"/>
      <c r="S38" s="78"/>
    </row>
    <row r="39" spans="1:19" x14ac:dyDescent="0.2">
      <c r="A39" s="158"/>
      <c r="B39" s="158"/>
      <c r="C39" s="158"/>
      <c r="D39" s="158"/>
      <c r="F39" s="175"/>
      <c r="G39" s="175"/>
      <c r="I39" s="117"/>
      <c r="J39" s="117"/>
      <c r="M39" s="117"/>
      <c r="N39" s="78"/>
      <c r="O39" s="173"/>
      <c r="P39" s="173"/>
      <c r="R39" s="78"/>
      <c r="S39" s="78"/>
    </row>
    <row r="40" spans="1:19" x14ac:dyDescent="0.2">
      <c r="A40" s="120"/>
      <c r="B40" s="120"/>
      <c r="C40" s="158"/>
      <c r="D40" s="158"/>
      <c r="E40" s="158"/>
      <c r="I40" s="117"/>
      <c r="J40" s="117"/>
      <c r="K40" s="117"/>
      <c r="L40" s="117"/>
      <c r="M40" s="117"/>
      <c r="N40" s="78"/>
      <c r="O40" s="173"/>
      <c r="P40" s="173"/>
      <c r="R40" s="78"/>
      <c r="S40" s="78"/>
    </row>
    <row r="41" spans="1:19" x14ac:dyDescent="0.2">
      <c r="A41" s="503" t="s">
        <v>365</v>
      </c>
      <c r="B41" s="161"/>
      <c r="C41" s="162"/>
      <c r="D41" s="162"/>
      <c r="E41" s="162"/>
      <c r="F41" s="264"/>
      <c r="G41" s="265"/>
      <c r="I41" s="117"/>
      <c r="J41" s="117"/>
      <c r="K41" s="117"/>
      <c r="L41" s="117"/>
      <c r="M41" s="117"/>
      <c r="N41" s="78"/>
      <c r="O41" s="173"/>
      <c r="P41" s="173"/>
      <c r="R41" s="78"/>
      <c r="S41" s="78"/>
    </row>
    <row r="42" spans="1:19" ht="16.5" customHeight="1" x14ac:dyDescent="0.2">
      <c r="A42" s="266"/>
      <c r="B42" s="733" t="s">
        <v>193</v>
      </c>
      <c r="C42" s="734"/>
      <c r="D42" s="734"/>
      <c r="E42" s="734"/>
      <c r="F42" s="734"/>
      <c r="G42" s="735"/>
      <c r="I42" s="117"/>
      <c r="J42" s="117"/>
      <c r="K42" s="117"/>
      <c r="L42" s="117"/>
      <c r="M42" s="117"/>
      <c r="N42" s="78"/>
      <c r="O42" s="173"/>
      <c r="P42" s="173"/>
      <c r="R42" s="78"/>
      <c r="S42" s="78"/>
    </row>
    <row r="43" spans="1:19" ht="25.5" x14ac:dyDescent="0.2">
      <c r="A43" s="112"/>
      <c r="B43" s="233" t="s">
        <v>235</v>
      </c>
      <c r="C43" s="234" t="s">
        <v>3</v>
      </c>
      <c r="D43" s="234" t="s">
        <v>5</v>
      </c>
      <c r="E43" s="234" t="s">
        <v>4</v>
      </c>
      <c r="F43" s="234" t="s">
        <v>16</v>
      </c>
      <c r="G43" s="234" t="s">
        <v>65</v>
      </c>
      <c r="I43" s="117"/>
      <c r="J43" s="117"/>
      <c r="K43" s="117"/>
      <c r="L43" s="117"/>
      <c r="O43" s="173"/>
      <c r="P43" s="173"/>
    </row>
    <row r="44" spans="1:19" ht="15" customHeight="1" x14ac:dyDescent="0.2">
      <c r="A44" s="176" t="s">
        <v>0</v>
      </c>
      <c r="B44" s="336">
        <v>10134</v>
      </c>
      <c r="C44" s="121">
        <v>2276</v>
      </c>
      <c r="D44" s="121">
        <v>2121</v>
      </c>
      <c r="E44" s="121">
        <v>234</v>
      </c>
      <c r="F44" s="121">
        <v>207</v>
      </c>
      <c r="G44" s="121">
        <v>4838</v>
      </c>
      <c r="I44" s="136"/>
      <c r="J44" s="136"/>
      <c r="K44" s="136"/>
      <c r="L44" s="136"/>
      <c r="O44" s="173"/>
      <c r="P44" s="173"/>
    </row>
    <row r="45" spans="1:19" s="9" customFormat="1" ht="15" customHeight="1" x14ac:dyDescent="0.2">
      <c r="A45" s="178" t="s">
        <v>11</v>
      </c>
      <c r="B45" s="177">
        <v>347893</v>
      </c>
      <c r="C45" s="121">
        <v>55723</v>
      </c>
      <c r="D45" s="121">
        <v>78667</v>
      </c>
      <c r="E45" s="121">
        <v>19953</v>
      </c>
      <c r="F45" s="121">
        <v>15672</v>
      </c>
      <c r="G45" s="121">
        <v>170015</v>
      </c>
      <c r="I45" s="81"/>
      <c r="J45" s="81"/>
      <c r="K45" s="81"/>
      <c r="L45" s="81"/>
    </row>
    <row r="46" spans="1:19" s="9" customFormat="1" ht="15" customHeight="1" x14ac:dyDescent="0.2">
      <c r="A46" s="120"/>
      <c r="B46" s="160"/>
      <c r="C46" s="120"/>
      <c r="D46" s="120"/>
      <c r="E46" s="120"/>
      <c r="F46" s="120"/>
      <c r="I46" s="81"/>
      <c r="J46" s="81"/>
      <c r="K46" s="179"/>
      <c r="L46" s="179"/>
    </row>
    <row r="47" spans="1:19" ht="17.25" customHeight="1" x14ac:dyDescent="0.2">
      <c r="A47" s="738" t="s">
        <v>379</v>
      </c>
      <c r="B47" s="739"/>
      <c r="C47" s="739"/>
      <c r="D47" s="739"/>
      <c r="E47" s="739"/>
      <c r="F47" s="739"/>
      <c r="G47" s="739"/>
      <c r="H47" s="740"/>
    </row>
    <row r="48" spans="1:19" ht="17.25" customHeight="1" x14ac:dyDescent="0.2">
      <c r="A48" s="741" t="s">
        <v>70</v>
      </c>
      <c r="B48" s="742"/>
      <c r="C48" s="742"/>
      <c r="D48" s="742"/>
      <c r="E48" s="742"/>
      <c r="F48" s="742"/>
      <c r="G48" s="742"/>
      <c r="H48" s="743"/>
    </row>
    <row r="49" spans="1:11" ht="25.5" x14ac:dyDescent="0.2">
      <c r="A49" s="744" t="s">
        <v>67</v>
      </c>
      <c r="B49" s="744" t="s">
        <v>57</v>
      </c>
      <c r="C49" s="747" t="s">
        <v>234</v>
      </c>
      <c r="D49" s="747" t="s">
        <v>72</v>
      </c>
      <c r="E49" s="750" t="s">
        <v>73</v>
      </c>
      <c r="F49" s="751"/>
      <c r="G49" s="752"/>
      <c r="H49" s="23" t="s">
        <v>209</v>
      </c>
    </row>
    <row r="50" spans="1:11" x14ac:dyDescent="0.2">
      <c r="A50" s="745"/>
      <c r="B50" s="745"/>
      <c r="C50" s="748"/>
      <c r="D50" s="748"/>
      <c r="E50" s="744" t="s">
        <v>206</v>
      </c>
      <c r="F50" s="744" t="s">
        <v>39</v>
      </c>
      <c r="G50" s="744" t="s">
        <v>207</v>
      </c>
      <c r="H50" s="745" t="s">
        <v>208</v>
      </c>
    </row>
    <row r="51" spans="1:11" ht="27" customHeight="1" x14ac:dyDescent="0.2">
      <c r="A51" s="746"/>
      <c r="B51" s="746"/>
      <c r="C51" s="749"/>
      <c r="D51" s="749"/>
      <c r="E51" s="746"/>
      <c r="F51" s="746"/>
      <c r="G51" s="746"/>
      <c r="H51" s="746"/>
    </row>
    <row r="52" spans="1:11" ht="27" customHeight="1" x14ac:dyDescent="0.2">
      <c r="A52" s="330" t="s">
        <v>0</v>
      </c>
      <c r="B52" s="276" t="s">
        <v>58</v>
      </c>
      <c r="C52" s="17">
        <v>12387</v>
      </c>
      <c r="D52" s="17">
        <v>0</v>
      </c>
      <c r="E52" s="17">
        <v>130</v>
      </c>
      <c r="F52" s="17">
        <v>197</v>
      </c>
      <c r="G52" s="17">
        <v>151</v>
      </c>
      <c r="H52" s="329">
        <v>1.2</v>
      </c>
    </row>
    <row r="53" spans="1:11" ht="15" customHeight="1" x14ac:dyDescent="0.2">
      <c r="A53" s="584"/>
      <c r="B53" s="276" t="s">
        <v>59</v>
      </c>
      <c r="C53" s="17">
        <v>8944</v>
      </c>
      <c r="D53" s="17">
        <v>8944</v>
      </c>
      <c r="E53" s="17">
        <v>1253</v>
      </c>
      <c r="F53" s="17">
        <v>658</v>
      </c>
      <c r="G53" s="17">
        <v>1056</v>
      </c>
      <c r="H53" s="329">
        <v>11.8</v>
      </c>
    </row>
    <row r="54" spans="1:11" ht="15" customHeight="1" x14ac:dyDescent="0.2">
      <c r="A54" s="15"/>
      <c r="B54" s="276" t="s">
        <v>60</v>
      </c>
      <c r="C54" s="17">
        <v>6540</v>
      </c>
      <c r="D54" s="17">
        <v>6540</v>
      </c>
      <c r="E54" s="17">
        <v>191</v>
      </c>
      <c r="F54" s="17">
        <v>65</v>
      </c>
      <c r="G54" s="17">
        <v>3792</v>
      </c>
      <c r="H54" s="329">
        <v>58</v>
      </c>
    </row>
    <row r="55" spans="1:11" s="9" customFormat="1" ht="15" customHeight="1" x14ac:dyDescent="0.2">
      <c r="A55" s="16"/>
      <c r="B55" s="276" t="s">
        <v>61</v>
      </c>
      <c r="C55" s="17">
        <v>27871</v>
      </c>
      <c r="D55" s="17">
        <v>15484</v>
      </c>
      <c r="E55" s="17">
        <v>1574</v>
      </c>
      <c r="F55" s="17">
        <v>920</v>
      </c>
      <c r="G55" s="17">
        <v>4999</v>
      </c>
      <c r="H55" s="329">
        <v>17.899999999999999</v>
      </c>
    </row>
    <row r="56" spans="1:11" s="9" customFormat="1" ht="16.5" customHeight="1" x14ac:dyDescent="0.2">
      <c r="J56" s="350" t="s">
        <v>310</v>
      </c>
    </row>
    <row r="57" spans="1:11" x14ac:dyDescent="0.2">
      <c r="A57" s="689"/>
      <c r="B57" s="690"/>
      <c r="C57" s="690"/>
      <c r="D57" s="690"/>
      <c r="E57" s="690"/>
      <c r="F57" s="690"/>
      <c r="G57" s="690"/>
      <c r="H57" s="690"/>
      <c r="I57" s="690"/>
      <c r="J57" s="690"/>
      <c r="K57" s="691"/>
    </row>
    <row r="58" spans="1:11" ht="38.25" customHeight="1" x14ac:dyDescent="0.2">
      <c r="A58" s="526" t="s">
        <v>378</v>
      </c>
      <c r="B58" s="73"/>
      <c r="C58" s="73"/>
      <c r="D58" s="73"/>
      <c r="E58" s="73"/>
      <c r="F58" s="73"/>
      <c r="G58" s="73"/>
      <c r="H58" s="73"/>
    </row>
    <row r="59" spans="1:11" x14ac:dyDescent="0.2">
      <c r="A59" s="763" t="s">
        <v>74</v>
      </c>
      <c r="B59" s="763"/>
      <c r="C59" s="763"/>
      <c r="D59" s="763"/>
      <c r="E59" s="763"/>
      <c r="F59" s="763"/>
      <c r="G59" s="763"/>
      <c r="H59" s="763"/>
    </row>
    <row r="60" spans="1:11" ht="51" x14ac:dyDescent="0.2">
      <c r="A60" s="24" t="s">
        <v>75</v>
      </c>
      <c r="B60" s="518" t="s">
        <v>76</v>
      </c>
      <c r="C60" s="521" t="s">
        <v>71</v>
      </c>
      <c r="D60" s="25" t="s">
        <v>73</v>
      </c>
      <c r="E60" s="26"/>
      <c r="F60" s="27"/>
      <c r="G60" s="753" t="s">
        <v>210</v>
      </c>
      <c r="H60" s="756" t="s">
        <v>211</v>
      </c>
    </row>
    <row r="61" spans="1:11" x14ac:dyDescent="0.2">
      <c r="A61" s="28"/>
      <c r="B61" s="519"/>
      <c r="C61" s="522"/>
      <c r="D61" s="756" t="s">
        <v>206</v>
      </c>
      <c r="E61" s="759" t="s">
        <v>39</v>
      </c>
      <c r="F61" s="756" t="s">
        <v>207</v>
      </c>
      <c r="G61" s="754"/>
      <c r="H61" s="757"/>
    </row>
    <row r="62" spans="1:11" x14ac:dyDescent="0.2">
      <c r="A62" s="28"/>
      <c r="B62" s="520"/>
      <c r="C62" s="523"/>
      <c r="D62" s="758"/>
      <c r="E62" s="760"/>
      <c r="F62" s="758"/>
      <c r="G62" s="755"/>
      <c r="H62" s="758"/>
    </row>
    <row r="63" spans="1:11" x14ac:dyDescent="0.2">
      <c r="A63" s="331" t="s">
        <v>0</v>
      </c>
      <c r="B63" s="31" t="s">
        <v>61</v>
      </c>
      <c r="C63" s="32">
        <v>27871</v>
      </c>
      <c r="D63" s="32">
        <f>SUM(D64:D188)</f>
        <v>1574</v>
      </c>
      <c r="E63" s="32">
        <f>SUM(E64:E188)</f>
        <v>920</v>
      </c>
      <c r="F63" s="32">
        <f>SUM(F64:F188)</f>
        <v>4999</v>
      </c>
      <c r="G63" s="386">
        <f>F63/C63</f>
        <v>0.17936206092354059</v>
      </c>
      <c r="H63" s="32">
        <f>SUM(H64:H188)</f>
        <v>618</v>
      </c>
    </row>
    <row r="64" spans="1:11" x14ac:dyDescent="0.2">
      <c r="A64" s="332"/>
      <c r="B64" s="761" t="s">
        <v>77</v>
      </c>
      <c r="C64" s="762"/>
      <c r="D64" s="30">
        <v>0</v>
      </c>
      <c r="E64" s="30">
        <v>0</v>
      </c>
      <c r="F64" s="30">
        <v>65</v>
      </c>
      <c r="G64" s="29"/>
      <c r="H64" s="30">
        <v>1</v>
      </c>
    </row>
    <row r="65" spans="1:8" x14ac:dyDescent="0.2">
      <c r="A65" s="31"/>
      <c r="B65" s="761" t="s">
        <v>78</v>
      </c>
      <c r="C65" s="762"/>
      <c r="D65" s="30">
        <v>0</v>
      </c>
      <c r="E65" s="30">
        <v>0</v>
      </c>
      <c r="F65" s="30">
        <v>87</v>
      </c>
      <c r="G65" s="29"/>
      <c r="H65" s="30">
        <v>10</v>
      </c>
    </row>
    <row r="66" spans="1:8" x14ac:dyDescent="0.2">
      <c r="A66" s="180"/>
      <c r="B66" s="761" t="s">
        <v>79</v>
      </c>
      <c r="C66" s="762"/>
      <c r="D66" s="30">
        <v>0</v>
      </c>
      <c r="E66" s="30">
        <v>0</v>
      </c>
      <c r="F66" s="30">
        <v>7</v>
      </c>
      <c r="G66" s="29"/>
      <c r="H66" s="30">
        <v>0</v>
      </c>
    </row>
    <row r="67" spans="1:8" x14ac:dyDescent="0.2">
      <c r="A67" s="31"/>
      <c r="B67" s="761" t="s">
        <v>80</v>
      </c>
      <c r="C67" s="762"/>
      <c r="D67" s="30">
        <v>0</v>
      </c>
      <c r="E67" s="30">
        <v>0</v>
      </c>
      <c r="F67" s="30">
        <v>66</v>
      </c>
      <c r="G67" s="29"/>
      <c r="H67" s="30">
        <v>1</v>
      </c>
    </row>
    <row r="68" spans="1:8" x14ac:dyDescent="0.2">
      <c r="A68" s="31"/>
      <c r="B68" s="761" t="s">
        <v>81</v>
      </c>
      <c r="C68" s="762"/>
      <c r="D68" s="30">
        <v>0</v>
      </c>
      <c r="E68" s="30">
        <v>0</v>
      </c>
      <c r="F68" s="30">
        <v>3</v>
      </c>
      <c r="G68" s="29"/>
      <c r="H68" s="30">
        <v>1</v>
      </c>
    </row>
    <row r="69" spans="1:8" x14ac:dyDescent="0.2">
      <c r="A69" s="31"/>
      <c r="B69" s="761" t="s">
        <v>82</v>
      </c>
      <c r="C69" s="762"/>
      <c r="D69" s="30">
        <v>0</v>
      </c>
      <c r="E69" s="30">
        <v>0</v>
      </c>
      <c r="F69" s="30">
        <v>15</v>
      </c>
      <c r="G69" s="29"/>
      <c r="H69" s="30">
        <v>1</v>
      </c>
    </row>
    <row r="70" spans="1:8" x14ac:dyDescent="0.2">
      <c r="A70" s="31"/>
      <c r="B70" s="761" t="s">
        <v>83</v>
      </c>
      <c r="C70" s="762"/>
      <c r="D70" s="30">
        <v>0</v>
      </c>
      <c r="E70" s="30">
        <v>0</v>
      </c>
      <c r="F70" s="30">
        <v>1</v>
      </c>
      <c r="G70" s="29"/>
      <c r="H70" s="30">
        <v>0</v>
      </c>
    </row>
    <row r="71" spans="1:8" x14ac:dyDescent="0.2">
      <c r="A71" s="31"/>
      <c r="B71" s="761" t="s">
        <v>84</v>
      </c>
      <c r="C71" s="762"/>
      <c r="D71" s="30">
        <v>0</v>
      </c>
      <c r="E71" s="30">
        <v>0</v>
      </c>
      <c r="F71" s="30">
        <v>34</v>
      </c>
      <c r="G71" s="29"/>
      <c r="H71" s="30">
        <v>0</v>
      </c>
    </row>
    <row r="72" spans="1:8" x14ac:dyDescent="0.2">
      <c r="A72" s="31"/>
      <c r="B72" s="761" t="s">
        <v>85</v>
      </c>
      <c r="C72" s="762"/>
      <c r="D72" s="30">
        <v>0</v>
      </c>
      <c r="E72" s="30">
        <v>0</v>
      </c>
      <c r="F72" s="30">
        <v>5</v>
      </c>
      <c r="G72" s="29"/>
      <c r="H72" s="30">
        <v>0</v>
      </c>
    </row>
    <row r="73" spans="1:8" x14ac:dyDescent="0.2">
      <c r="A73" s="31"/>
      <c r="B73" s="761" t="s">
        <v>86</v>
      </c>
      <c r="C73" s="762"/>
      <c r="D73" s="30">
        <v>0</v>
      </c>
      <c r="E73" s="30">
        <v>0</v>
      </c>
      <c r="F73" s="30">
        <v>5</v>
      </c>
      <c r="G73" s="29"/>
      <c r="H73" s="30">
        <v>0</v>
      </c>
    </row>
    <row r="74" spans="1:8" x14ac:dyDescent="0.2">
      <c r="A74" s="31"/>
      <c r="B74" s="761" t="s">
        <v>87</v>
      </c>
      <c r="C74" s="762"/>
      <c r="D74" s="30">
        <v>0</v>
      </c>
      <c r="E74" s="30">
        <v>0</v>
      </c>
      <c r="F74" s="30">
        <v>2</v>
      </c>
      <c r="G74" s="29"/>
      <c r="H74" s="30">
        <v>0</v>
      </c>
    </row>
    <row r="75" spans="1:8" x14ac:dyDescent="0.2">
      <c r="A75" s="31"/>
      <c r="B75" s="761" t="s">
        <v>88</v>
      </c>
      <c r="C75" s="762"/>
      <c r="D75" s="30">
        <v>0</v>
      </c>
      <c r="E75" s="30">
        <v>0</v>
      </c>
      <c r="F75" s="30">
        <v>223</v>
      </c>
      <c r="G75" s="29"/>
      <c r="H75" s="30">
        <v>31</v>
      </c>
    </row>
    <row r="76" spans="1:8" x14ac:dyDescent="0.2">
      <c r="A76" s="31"/>
      <c r="B76" s="761" t="s">
        <v>89</v>
      </c>
      <c r="C76" s="762"/>
      <c r="D76" s="30">
        <v>0</v>
      </c>
      <c r="E76" s="30">
        <v>0</v>
      </c>
      <c r="F76" s="30">
        <v>25</v>
      </c>
      <c r="G76" s="29"/>
      <c r="H76" s="30">
        <v>3</v>
      </c>
    </row>
    <row r="77" spans="1:8" x14ac:dyDescent="0.2">
      <c r="A77" s="31"/>
      <c r="B77" s="761" t="s">
        <v>90</v>
      </c>
      <c r="C77" s="762"/>
      <c r="D77" s="30">
        <v>0</v>
      </c>
      <c r="E77" s="30">
        <v>0</v>
      </c>
      <c r="F77" s="30">
        <v>32</v>
      </c>
      <c r="G77" s="29"/>
      <c r="H77" s="30">
        <v>2</v>
      </c>
    </row>
    <row r="78" spans="1:8" x14ac:dyDescent="0.2">
      <c r="A78" s="31"/>
      <c r="B78" s="761" t="s">
        <v>91</v>
      </c>
      <c r="C78" s="762"/>
      <c r="D78" s="30">
        <v>0</v>
      </c>
      <c r="E78" s="30">
        <v>0</v>
      </c>
      <c r="F78" s="30">
        <v>5</v>
      </c>
      <c r="G78" s="29"/>
      <c r="H78" s="30">
        <v>0</v>
      </c>
    </row>
    <row r="79" spans="1:8" x14ac:dyDescent="0.2">
      <c r="A79" s="31"/>
      <c r="B79" s="761" t="s">
        <v>92</v>
      </c>
      <c r="C79" s="762"/>
      <c r="D79" s="30">
        <v>0</v>
      </c>
      <c r="E79" s="30">
        <v>0</v>
      </c>
      <c r="F79" s="30">
        <v>10</v>
      </c>
      <c r="G79" s="29"/>
      <c r="H79" s="30">
        <v>0</v>
      </c>
    </row>
    <row r="80" spans="1:8" x14ac:dyDescent="0.2">
      <c r="A80" s="31"/>
      <c r="B80" s="761" t="s">
        <v>93</v>
      </c>
      <c r="C80" s="762"/>
      <c r="D80" s="30">
        <v>0</v>
      </c>
      <c r="E80" s="30">
        <v>0</v>
      </c>
      <c r="F80" s="30">
        <v>10</v>
      </c>
      <c r="G80" s="29"/>
      <c r="H80" s="30">
        <v>2</v>
      </c>
    </row>
    <row r="81" spans="1:8" x14ac:dyDescent="0.2">
      <c r="A81" s="31"/>
      <c r="B81" s="761" t="s">
        <v>52</v>
      </c>
      <c r="C81" s="762"/>
      <c r="D81" s="30">
        <v>0</v>
      </c>
      <c r="E81" s="30">
        <v>0</v>
      </c>
      <c r="F81" s="30">
        <v>3</v>
      </c>
      <c r="G81" s="29"/>
      <c r="H81" s="30">
        <v>0</v>
      </c>
    </row>
    <row r="82" spans="1:8" x14ac:dyDescent="0.2">
      <c r="A82" s="31"/>
      <c r="B82" s="761" t="s">
        <v>94</v>
      </c>
      <c r="C82" s="762"/>
      <c r="D82" s="30">
        <v>0</v>
      </c>
      <c r="E82" s="30">
        <v>0</v>
      </c>
      <c r="F82" s="30">
        <v>13</v>
      </c>
      <c r="G82" s="29"/>
      <c r="H82" s="30">
        <v>0</v>
      </c>
    </row>
    <row r="83" spans="1:8" x14ac:dyDescent="0.2">
      <c r="A83" s="31"/>
      <c r="B83" s="761" t="s">
        <v>321</v>
      </c>
      <c r="C83" s="762"/>
      <c r="D83" s="30">
        <v>0</v>
      </c>
      <c r="E83" s="30">
        <v>0</v>
      </c>
      <c r="F83" s="30">
        <v>1</v>
      </c>
      <c r="G83" s="29"/>
      <c r="H83" s="30">
        <v>0</v>
      </c>
    </row>
    <row r="84" spans="1:8" x14ac:dyDescent="0.2">
      <c r="A84" s="31"/>
      <c r="B84" s="761" t="s">
        <v>95</v>
      </c>
      <c r="C84" s="762"/>
      <c r="D84" s="30">
        <v>0</v>
      </c>
      <c r="E84" s="30">
        <v>0</v>
      </c>
      <c r="F84" s="30">
        <v>4</v>
      </c>
      <c r="G84" s="29"/>
      <c r="H84" s="30">
        <v>1</v>
      </c>
    </row>
    <row r="85" spans="1:8" x14ac:dyDescent="0.2">
      <c r="A85" s="180"/>
      <c r="B85" s="761" t="s">
        <v>96</v>
      </c>
      <c r="C85" s="762"/>
      <c r="D85" s="30">
        <v>0</v>
      </c>
      <c r="E85" s="30">
        <v>0</v>
      </c>
      <c r="F85" s="30">
        <v>9</v>
      </c>
      <c r="G85" s="29"/>
      <c r="H85" s="30">
        <v>0</v>
      </c>
    </row>
    <row r="86" spans="1:8" x14ac:dyDescent="0.2">
      <c r="A86" s="31"/>
      <c r="B86" s="761" t="s">
        <v>97</v>
      </c>
      <c r="C86" s="762"/>
      <c r="D86" s="30">
        <v>0</v>
      </c>
      <c r="E86" s="30">
        <v>0</v>
      </c>
      <c r="F86" s="30">
        <v>6</v>
      </c>
      <c r="G86" s="29"/>
      <c r="H86" s="30">
        <v>0</v>
      </c>
    </row>
    <row r="87" spans="1:8" x14ac:dyDescent="0.2">
      <c r="A87" s="31"/>
      <c r="B87" s="761" t="s">
        <v>53</v>
      </c>
      <c r="C87" s="762"/>
      <c r="D87" s="30">
        <v>0</v>
      </c>
      <c r="E87" s="30">
        <v>0</v>
      </c>
      <c r="F87" s="30">
        <v>2</v>
      </c>
      <c r="G87" s="29"/>
      <c r="H87" s="30">
        <v>0</v>
      </c>
    </row>
    <row r="88" spans="1:8" x14ac:dyDescent="0.2">
      <c r="A88" s="31"/>
      <c r="B88" s="761" t="s">
        <v>98</v>
      </c>
      <c r="C88" s="762"/>
      <c r="D88" s="30">
        <v>0</v>
      </c>
      <c r="E88" s="30">
        <v>0</v>
      </c>
      <c r="F88" s="30">
        <v>7</v>
      </c>
      <c r="G88" s="29"/>
      <c r="H88" s="30">
        <v>2</v>
      </c>
    </row>
    <row r="89" spans="1:8" x14ac:dyDescent="0.2">
      <c r="A89" s="31"/>
      <c r="B89" s="761" t="s">
        <v>369</v>
      </c>
      <c r="C89" s="762"/>
      <c r="D89" s="30">
        <v>0</v>
      </c>
      <c r="E89" s="30">
        <v>0</v>
      </c>
      <c r="F89" s="30">
        <v>1</v>
      </c>
      <c r="G89" s="29"/>
      <c r="H89" s="30">
        <v>1</v>
      </c>
    </row>
    <row r="90" spans="1:8" x14ac:dyDescent="0.2">
      <c r="A90" s="31"/>
      <c r="B90" s="761" t="s">
        <v>99</v>
      </c>
      <c r="C90" s="762"/>
      <c r="D90" s="30">
        <v>0</v>
      </c>
      <c r="E90" s="30">
        <v>0</v>
      </c>
      <c r="F90" s="30">
        <v>17</v>
      </c>
      <c r="G90" s="29"/>
      <c r="H90" s="30">
        <v>2</v>
      </c>
    </row>
    <row r="91" spans="1:8" x14ac:dyDescent="0.2">
      <c r="A91" s="31"/>
      <c r="B91" s="761" t="s">
        <v>100</v>
      </c>
      <c r="C91" s="762"/>
      <c r="D91" s="30">
        <v>0</v>
      </c>
      <c r="E91" s="30">
        <v>0</v>
      </c>
      <c r="F91" s="30">
        <v>2</v>
      </c>
      <c r="G91" s="29"/>
      <c r="H91" s="30">
        <v>1</v>
      </c>
    </row>
    <row r="92" spans="1:8" x14ac:dyDescent="0.2">
      <c r="A92" s="31"/>
      <c r="B92" s="761" t="s">
        <v>101</v>
      </c>
      <c r="C92" s="762"/>
      <c r="D92" s="30">
        <v>0</v>
      </c>
      <c r="E92" s="30">
        <v>0</v>
      </c>
      <c r="F92" s="30">
        <v>68</v>
      </c>
      <c r="G92" s="29"/>
      <c r="H92" s="30">
        <v>8</v>
      </c>
    </row>
    <row r="93" spans="1:8" x14ac:dyDescent="0.2">
      <c r="A93" s="31"/>
      <c r="B93" s="761" t="s">
        <v>102</v>
      </c>
      <c r="C93" s="762"/>
      <c r="D93" s="30">
        <v>0</v>
      </c>
      <c r="E93" s="30">
        <v>0</v>
      </c>
      <c r="F93" s="30">
        <v>7</v>
      </c>
      <c r="G93" s="29"/>
      <c r="H93" s="30">
        <v>0</v>
      </c>
    </row>
    <row r="94" spans="1:8" x14ac:dyDescent="0.2">
      <c r="A94" s="31"/>
      <c r="B94" s="761" t="s">
        <v>103</v>
      </c>
      <c r="C94" s="762"/>
      <c r="D94" s="30">
        <v>0</v>
      </c>
      <c r="E94" s="30">
        <v>0</v>
      </c>
      <c r="F94" s="30">
        <v>1</v>
      </c>
      <c r="G94" s="29"/>
      <c r="H94" s="30">
        <v>0</v>
      </c>
    </row>
    <row r="95" spans="1:8" x14ac:dyDescent="0.2">
      <c r="A95" s="31"/>
      <c r="B95" s="761" t="s">
        <v>47</v>
      </c>
      <c r="C95" s="762"/>
      <c r="D95" s="30">
        <v>0</v>
      </c>
      <c r="E95" s="30">
        <v>0</v>
      </c>
      <c r="F95" s="30">
        <v>8</v>
      </c>
      <c r="G95" s="29"/>
      <c r="H95" s="30">
        <v>0</v>
      </c>
    </row>
    <row r="96" spans="1:8" x14ac:dyDescent="0.2">
      <c r="A96" s="31"/>
      <c r="B96" s="761" t="s">
        <v>48</v>
      </c>
      <c r="C96" s="762"/>
      <c r="D96" s="30">
        <v>0</v>
      </c>
      <c r="E96" s="30">
        <v>0</v>
      </c>
      <c r="F96" s="30">
        <v>4</v>
      </c>
      <c r="G96" s="29"/>
      <c r="H96" s="30">
        <v>1</v>
      </c>
    </row>
    <row r="97" spans="1:8" x14ac:dyDescent="0.2">
      <c r="A97" s="31"/>
      <c r="B97" s="761" t="s">
        <v>49</v>
      </c>
      <c r="C97" s="762"/>
      <c r="D97" s="30">
        <v>0</v>
      </c>
      <c r="E97" s="30">
        <v>0</v>
      </c>
      <c r="F97" s="30">
        <v>1</v>
      </c>
      <c r="G97" s="29"/>
      <c r="H97" s="30">
        <v>0</v>
      </c>
    </row>
    <row r="98" spans="1:8" x14ac:dyDescent="0.2">
      <c r="A98" s="31"/>
      <c r="B98" s="761" t="s">
        <v>104</v>
      </c>
      <c r="C98" s="762"/>
      <c r="D98" s="30">
        <v>0</v>
      </c>
      <c r="E98" s="30">
        <v>0</v>
      </c>
      <c r="F98" s="30">
        <v>304</v>
      </c>
      <c r="G98" s="29"/>
      <c r="H98" s="30">
        <v>14</v>
      </c>
    </row>
    <row r="99" spans="1:8" x14ac:dyDescent="0.2">
      <c r="A99" s="31"/>
      <c r="B99" s="761" t="s">
        <v>105</v>
      </c>
      <c r="C99" s="762"/>
      <c r="D99" s="30">
        <v>0</v>
      </c>
      <c r="E99" s="30">
        <v>0</v>
      </c>
      <c r="F99" s="30">
        <v>4</v>
      </c>
      <c r="G99" s="29"/>
      <c r="H99" s="30">
        <v>0</v>
      </c>
    </row>
    <row r="100" spans="1:8" x14ac:dyDescent="0.2">
      <c r="A100" s="31"/>
      <c r="B100" s="761" t="s">
        <v>106</v>
      </c>
      <c r="C100" s="762"/>
      <c r="D100" s="30">
        <v>0</v>
      </c>
      <c r="E100" s="30">
        <v>2</v>
      </c>
      <c r="F100" s="30">
        <v>35</v>
      </c>
      <c r="G100" s="29"/>
      <c r="H100" s="30">
        <v>0</v>
      </c>
    </row>
    <row r="101" spans="1:8" x14ac:dyDescent="0.2">
      <c r="A101" s="31"/>
      <c r="B101" s="761" t="s">
        <v>54</v>
      </c>
      <c r="C101" s="762"/>
      <c r="D101" s="30">
        <v>0</v>
      </c>
      <c r="E101" s="30">
        <v>0</v>
      </c>
      <c r="F101" s="30">
        <v>4</v>
      </c>
      <c r="G101" s="29"/>
      <c r="H101" s="30">
        <v>0</v>
      </c>
    </row>
    <row r="102" spans="1:8" x14ac:dyDescent="0.2">
      <c r="A102" s="31"/>
      <c r="B102" s="761" t="s">
        <v>107</v>
      </c>
      <c r="C102" s="762"/>
      <c r="D102" s="30">
        <v>0</v>
      </c>
      <c r="E102" s="30">
        <v>0</v>
      </c>
      <c r="F102" s="30">
        <v>1</v>
      </c>
      <c r="G102" s="29"/>
      <c r="H102" s="30">
        <v>0</v>
      </c>
    </row>
    <row r="103" spans="1:8" x14ac:dyDescent="0.2">
      <c r="A103" s="31"/>
      <c r="B103" s="761" t="s">
        <v>108</v>
      </c>
      <c r="C103" s="762"/>
      <c r="D103" s="30">
        <v>0</v>
      </c>
      <c r="E103" s="30">
        <v>0</v>
      </c>
      <c r="F103" s="30">
        <v>75</v>
      </c>
      <c r="G103" s="29"/>
      <c r="H103" s="30">
        <v>9</v>
      </c>
    </row>
    <row r="104" spans="1:8" x14ac:dyDescent="0.2">
      <c r="A104" s="31"/>
      <c r="B104" s="761" t="s">
        <v>109</v>
      </c>
      <c r="C104" s="762"/>
      <c r="D104" s="30">
        <v>0</v>
      </c>
      <c r="E104" s="30">
        <v>0</v>
      </c>
      <c r="F104" s="30">
        <v>100</v>
      </c>
      <c r="G104" s="29"/>
      <c r="H104" s="30">
        <v>18</v>
      </c>
    </row>
    <row r="105" spans="1:8" x14ac:dyDescent="0.2">
      <c r="A105" s="31"/>
      <c r="B105" s="761" t="s">
        <v>110</v>
      </c>
      <c r="C105" s="762"/>
      <c r="D105" s="30">
        <v>0</v>
      </c>
      <c r="E105" s="30">
        <v>0</v>
      </c>
      <c r="F105" s="30">
        <v>1633</v>
      </c>
      <c r="G105" s="29"/>
      <c r="H105" s="30">
        <v>187</v>
      </c>
    </row>
    <row r="106" spans="1:8" x14ac:dyDescent="0.2">
      <c r="A106" s="31"/>
      <c r="B106" s="761" t="s">
        <v>370</v>
      </c>
      <c r="C106" s="762"/>
      <c r="D106" s="30">
        <v>0</v>
      </c>
      <c r="E106" s="30">
        <v>0</v>
      </c>
      <c r="F106" s="30">
        <v>1</v>
      </c>
      <c r="G106" s="29"/>
      <c r="H106" s="30">
        <v>1</v>
      </c>
    </row>
    <row r="107" spans="1:8" x14ac:dyDescent="0.2">
      <c r="A107" s="31"/>
      <c r="B107" s="761" t="s">
        <v>111</v>
      </c>
      <c r="C107" s="762"/>
      <c r="D107" s="30">
        <v>0</v>
      </c>
      <c r="E107" s="30">
        <v>0</v>
      </c>
      <c r="F107" s="30">
        <v>11</v>
      </c>
      <c r="G107" s="29"/>
      <c r="H107" s="30">
        <v>2</v>
      </c>
    </row>
    <row r="108" spans="1:8" x14ac:dyDescent="0.2">
      <c r="A108" s="180"/>
      <c r="B108" s="761" t="s">
        <v>55</v>
      </c>
      <c r="C108" s="762"/>
      <c r="D108" s="30">
        <v>0</v>
      </c>
      <c r="E108" s="30">
        <v>0</v>
      </c>
      <c r="F108" s="30">
        <v>11</v>
      </c>
      <c r="G108" s="29"/>
      <c r="H108" s="30">
        <v>0</v>
      </c>
    </row>
    <row r="109" spans="1:8" x14ac:dyDescent="0.2">
      <c r="A109" s="31"/>
      <c r="B109" s="761" t="s">
        <v>112</v>
      </c>
      <c r="C109" s="762"/>
      <c r="D109" s="30">
        <v>0</v>
      </c>
      <c r="E109" s="30">
        <v>0</v>
      </c>
      <c r="F109" s="30">
        <v>1</v>
      </c>
      <c r="G109" s="29"/>
      <c r="H109" s="30">
        <v>0</v>
      </c>
    </row>
    <row r="110" spans="1:8" x14ac:dyDescent="0.2">
      <c r="A110" s="31"/>
      <c r="B110" s="761" t="s">
        <v>371</v>
      </c>
      <c r="C110" s="762"/>
      <c r="D110" s="30">
        <v>0</v>
      </c>
      <c r="E110" s="30">
        <v>0</v>
      </c>
      <c r="F110" s="30">
        <v>2</v>
      </c>
      <c r="G110" s="29"/>
      <c r="H110" s="30">
        <v>1</v>
      </c>
    </row>
    <row r="111" spans="1:8" x14ac:dyDescent="0.2">
      <c r="A111" s="31"/>
      <c r="B111" s="761" t="s">
        <v>113</v>
      </c>
      <c r="C111" s="762"/>
      <c r="D111" s="30">
        <v>0</v>
      </c>
      <c r="E111" s="30">
        <v>0</v>
      </c>
      <c r="F111" s="30">
        <v>25</v>
      </c>
      <c r="G111" s="29"/>
      <c r="H111" s="30">
        <v>2</v>
      </c>
    </row>
    <row r="112" spans="1:8" x14ac:dyDescent="0.2">
      <c r="A112" s="31"/>
      <c r="B112" s="761" t="s">
        <v>114</v>
      </c>
      <c r="C112" s="762"/>
      <c r="D112" s="30">
        <v>0</v>
      </c>
      <c r="E112" s="30">
        <v>0</v>
      </c>
      <c r="F112" s="30">
        <v>192</v>
      </c>
      <c r="G112" s="29"/>
      <c r="H112" s="30">
        <v>7</v>
      </c>
    </row>
    <row r="113" spans="1:10" x14ac:dyDescent="0.2">
      <c r="A113" s="31"/>
      <c r="B113" s="761" t="s">
        <v>50</v>
      </c>
      <c r="C113" s="762"/>
      <c r="D113" s="30">
        <v>0</v>
      </c>
      <c r="E113" s="30">
        <v>0</v>
      </c>
      <c r="F113" s="30">
        <v>1</v>
      </c>
      <c r="G113" s="29"/>
      <c r="H113" s="30">
        <v>1</v>
      </c>
    </row>
    <row r="114" spans="1:10" x14ac:dyDescent="0.2">
      <c r="A114" s="31"/>
      <c r="B114" s="761" t="s">
        <v>115</v>
      </c>
      <c r="C114" s="762"/>
      <c r="D114" s="30">
        <v>0</v>
      </c>
      <c r="E114" s="30">
        <v>0</v>
      </c>
      <c r="F114" s="30">
        <v>11</v>
      </c>
      <c r="G114" s="29"/>
      <c r="H114" s="30">
        <v>0</v>
      </c>
    </row>
    <row r="115" spans="1:10" x14ac:dyDescent="0.2">
      <c r="A115" s="31"/>
      <c r="B115" s="761" t="s">
        <v>116</v>
      </c>
      <c r="C115" s="762"/>
      <c r="D115" s="30">
        <v>0</v>
      </c>
      <c r="E115" s="30">
        <v>0</v>
      </c>
      <c r="F115" s="30">
        <v>6</v>
      </c>
      <c r="G115" s="29"/>
      <c r="H115" s="30">
        <v>3</v>
      </c>
    </row>
    <row r="116" spans="1:10" x14ac:dyDescent="0.2">
      <c r="A116" s="31"/>
      <c r="B116" s="761" t="s">
        <v>51</v>
      </c>
      <c r="C116" s="762"/>
      <c r="D116" s="30">
        <v>0</v>
      </c>
      <c r="E116" s="30">
        <v>0</v>
      </c>
      <c r="F116" s="30">
        <v>28</v>
      </c>
      <c r="G116" s="29"/>
      <c r="H116" s="30">
        <v>3</v>
      </c>
    </row>
    <row r="117" spans="1:10" x14ac:dyDescent="0.2">
      <c r="A117" s="31"/>
      <c r="B117" s="761" t="s">
        <v>117</v>
      </c>
      <c r="C117" s="762"/>
      <c r="D117" s="30">
        <v>0</v>
      </c>
      <c r="E117" s="30">
        <v>0</v>
      </c>
      <c r="F117" s="30">
        <v>7</v>
      </c>
      <c r="G117" s="29"/>
      <c r="H117" s="30">
        <v>1</v>
      </c>
    </row>
    <row r="118" spans="1:10" x14ac:dyDescent="0.2">
      <c r="A118" s="31"/>
      <c r="B118" s="761" t="s">
        <v>372</v>
      </c>
      <c r="C118" s="762"/>
      <c r="D118" s="30">
        <v>0</v>
      </c>
      <c r="E118" s="30">
        <v>0</v>
      </c>
      <c r="F118" s="30">
        <v>24</v>
      </c>
      <c r="G118" s="29"/>
      <c r="H118" s="30">
        <v>5</v>
      </c>
    </row>
    <row r="119" spans="1:10" x14ac:dyDescent="0.2">
      <c r="A119" s="31"/>
      <c r="B119" s="761" t="s">
        <v>118</v>
      </c>
      <c r="C119" s="762"/>
      <c r="D119" s="30">
        <v>0</v>
      </c>
      <c r="E119" s="30">
        <v>0</v>
      </c>
      <c r="F119" s="30">
        <v>7</v>
      </c>
      <c r="G119" s="29"/>
      <c r="H119" s="30">
        <v>0</v>
      </c>
    </row>
    <row r="120" spans="1:10" x14ac:dyDescent="0.2">
      <c r="A120" s="31"/>
      <c r="B120" s="761" t="s">
        <v>56</v>
      </c>
      <c r="C120" s="762"/>
      <c r="D120" s="30">
        <v>0</v>
      </c>
      <c r="E120" s="30">
        <v>0</v>
      </c>
      <c r="F120" s="30">
        <v>4</v>
      </c>
      <c r="G120" s="29"/>
      <c r="H120" s="30">
        <v>0</v>
      </c>
    </row>
    <row r="121" spans="1:10" x14ac:dyDescent="0.2">
      <c r="A121" s="31"/>
      <c r="B121" s="761" t="s">
        <v>119</v>
      </c>
      <c r="C121" s="762"/>
      <c r="D121" s="30">
        <v>0</v>
      </c>
      <c r="E121" s="30">
        <v>0</v>
      </c>
      <c r="F121" s="30">
        <v>3</v>
      </c>
      <c r="G121" s="29"/>
      <c r="H121" s="30">
        <v>0</v>
      </c>
    </row>
    <row r="122" spans="1:10" x14ac:dyDescent="0.2">
      <c r="A122" s="31"/>
      <c r="B122" s="761" t="s">
        <v>120</v>
      </c>
      <c r="C122" s="762"/>
      <c r="D122" s="30">
        <v>0</v>
      </c>
      <c r="E122" s="30">
        <v>0</v>
      </c>
      <c r="F122" s="30">
        <v>17</v>
      </c>
      <c r="G122" s="29"/>
      <c r="H122" s="30">
        <v>2</v>
      </c>
    </row>
    <row r="123" spans="1:10" x14ac:dyDescent="0.2">
      <c r="A123" s="31"/>
      <c r="B123" s="761" t="s">
        <v>121</v>
      </c>
      <c r="C123" s="762"/>
      <c r="D123" s="30">
        <v>0</v>
      </c>
      <c r="E123" s="30">
        <v>0</v>
      </c>
      <c r="F123" s="30">
        <v>109</v>
      </c>
      <c r="G123" s="29"/>
      <c r="H123" s="30">
        <v>14</v>
      </c>
    </row>
    <row r="124" spans="1:10" x14ac:dyDescent="0.2">
      <c r="A124" s="31"/>
      <c r="B124" s="761" t="s">
        <v>318</v>
      </c>
      <c r="C124" s="762"/>
      <c r="D124" s="30">
        <v>0</v>
      </c>
      <c r="E124" s="30">
        <v>0</v>
      </c>
      <c r="F124" s="30">
        <v>1</v>
      </c>
      <c r="G124" s="29"/>
      <c r="H124" s="30">
        <v>0</v>
      </c>
    </row>
    <row r="125" spans="1:10" x14ac:dyDescent="0.2">
      <c r="A125" s="31"/>
      <c r="B125" s="761" t="s">
        <v>317</v>
      </c>
      <c r="C125" s="762"/>
      <c r="D125" s="30">
        <v>0</v>
      </c>
      <c r="E125" s="30">
        <v>0</v>
      </c>
      <c r="F125" s="30">
        <v>1</v>
      </c>
      <c r="G125" s="29"/>
      <c r="H125" s="30">
        <v>0</v>
      </c>
    </row>
    <row r="126" spans="1:10" x14ac:dyDescent="0.2">
      <c r="A126" s="31"/>
      <c r="B126" s="761" t="s">
        <v>122</v>
      </c>
      <c r="C126" s="762"/>
      <c r="D126" s="30">
        <v>0</v>
      </c>
      <c r="E126" s="30">
        <v>0</v>
      </c>
      <c r="F126" s="30">
        <v>128</v>
      </c>
      <c r="G126" s="29"/>
      <c r="H126" s="30">
        <v>9</v>
      </c>
    </row>
    <row r="127" spans="1:10" x14ac:dyDescent="0.2">
      <c r="A127" s="31"/>
      <c r="B127" s="761" t="s">
        <v>123</v>
      </c>
      <c r="C127" s="762"/>
      <c r="D127" s="30">
        <v>0</v>
      </c>
      <c r="E127" s="30">
        <v>0</v>
      </c>
      <c r="F127" s="30">
        <v>1504</v>
      </c>
      <c r="G127" s="29"/>
      <c r="H127" s="30">
        <v>271</v>
      </c>
      <c r="J127" s="350" t="s">
        <v>310</v>
      </c>
    </row>
    <row r="128" spans="1:10" ht="38.25" customHeight="1" x14ac:dyDescent="0.2">
      <c r="A128" s="73" t="s">
        <v>378</v>
      </c>
      <c r="B128" s="73"/>
      <c r="C128" s="73"/>
      <c r="D128" s="73"/>
      <c r="E128" s="73"/>
      <c r="F128" s="73"/>
      <c r="G128" s="73"/>
      <c r="H128" s="73"/>
      <c r="J128" s="350"/>
    </row>
    <row r="129" spans="1:10" x14ac:dyDescent="0.2">
      <c r="A129" s="763" t="s">
        <v>74</v>
      </c>
      <c r="B129" s="763"/>
      <c r="C129" s="763"/>
      <c r="D129" s="763"/>
      <c r="E129" s="763"/>
      <c r="F129" s="763"/>
      <c r="G129" s="763"/>
      <c r="H129" s="763"/>
      <c r="J129" s="350"/>
    </row>
    <row r="130" spans="1:10" ht="51" x14ac:dyDescent="0.2">
      <c r="A130" s="24" t="s">
        <v>75</v>
      </c>
      <c r="B130" s="518" t="s">
        <v>76</v>
      </c>
      <c r="C130" s="521" t="s">
        <v>71</v>
      </c>
      <c r="D130" s="25" t="s">
        <v>73</v>
      </c>
      <c r="E130" s="26"/>
      <c r="F130" s="27"/>
      <c r="G130" s="753" t="s">
        <v>210</v>
      </c>
      <c r="H130" s="756" t="s">
        <v>211</v>
      </c>
      <c r="J130" s="350"/>
    </row>
    <row r="131" spans="1:10" x14ac:dyDescent="0.2">
      <c r="A131" s="28"/>
      <c r="B131" s="519"/>
      <c r="C131" s="522"/>
      <c r="D131" s="756" t="s">
        <v>206</v>
      </c>
      <c r="E131" s="759" t="s">
        <v>39</v>
      </c>
      <c r="F131" s="756" t="s">
        <v>207</v>
      </c>
      <c r="G131" s="754"/>
      <c r="H131" s="757"/>
      <c r="J131" s="350"/>
    </row>
    <row r="132" spans="1:10" x14ac:dyDescent="0.2">
      <c r="A132" s="28"/>
      <c r="B132" s="520"/>
      <c r="C132" s="523"/>
      <c r="D132" s="758"/>
      <c r="E132" s="760"/>
      <c r="F132" s="758"/>
      <c r="G132" s="755"/>
      <c r="H132" s="758"/>
      <c r="J132" s="350"/>
    </row>
    <row r="133" spans="1:10" x14ac:dyDescent="0.2">
      <c r="A133" s="31"/>
      <c r="B133" s="761" t="s">
        <v>44</v>
      </c>
      <c r="C133" s="764"/>
      <c r="D133" s="30">
        <v>4</v>
      </c>
      <c r="E133" s="30">
        <v>0</v>
      </c>
      <c r="F133" s="30">
        <v>0</v>
      </c>
      <c r="G133" s="29"/>
      <c r="H133" s="30">
        <v>0</v>
      </c>
    </row>
    <row r="134" spans="1:10" x14ac:dyDescent="0.2">
      <c r="A134" s="31"/>
      <c r="B134" s="761" t="s">
        <v>124</v>
      </c>
      <c r="C134" s="764"/>
      <c r="D134" s="30">
        <v>4</v>
      </c>
      <c r="E134" s="30">
        <v>0</v>
      </c>
      <c r="F134" s="30">
        <v>0</v>
      </c>
      <c r="G134" s="29"/>
      <c r="H134" s="30">
        <v>0</v>
      </c>
    </row>
    <row r="135" spans="1:10" x14ac:dyDescent="0.2">
      <c r="A135" s="31"/>
      <c r="B135" s="761" t="s">
        <v>125</v>
      </c>
      <c r="C135" s="764"/>
      <c r="D135" s="30">
        <v>777</v>
      </c>
      <c r="E135" s="30">
        <v>327</v>
      </c>
      <c r="F135" s="30">
        <v>0</v>
      </c>
      <c r="G135" s="29"/>
      <c r="H135" s="30">
        <v>0</v>
      </c>
    </row>
    <row r="136" spans="1:10" x14ac:dyDescent="0.2">
      <c r="A136" s="31"/>
      <c r="B136" s="761" t="s">
        <v>126</v>
      </c>
      <c r="C136" s="764"/>
      <c r="D136" s="30">
        <v>6</v>
      </c>
      <c r="E136" s="30">
        <v>0</v>
      </c>
      <c r="F136" s="30">
        <v>0</v>
      </c>
      <c r="G136" s="29"/>
      <c r="H136" s="30">
        <v>0</v>
      </c>
    </row>
    <row r="137" spans="1:10" x14ac:dyDescent="0.2">
      <c r="A137" s="31"/>
      <c r="B137" s="761" t="s">
        <v>325</v>
      </c>
      <c r="C137" s="764"/>
      <c r="D137" s="30">
        <v>6</v>
      </c>
      <c r="E137" s="30">
        <v>0</v>
      </c>
      <c r="F137" s="30">
        <v>0</v>
      </c>
      <c r="G137" s="29"/>
      <c r="H137" s="30">
        <v>0</v>
      </c>
    </row>
    <row r="138" spans="1:10" x14ac:dyDescent="0.2">
      <c r="A138" s="31"/>
      <c r="B138" s="761" t="s">
        <v>127</v>
      </c>
      <c r="C138" s="764"/>
      <c r="D138" s="30">
        <v>3</v>
      </c>
      <c r="E138" s="30">
        <v>1</v>
      </c>
      <c r="F138" s="30">
        <v>0</v>
      </c>
      <c r="G138" s="29"/>
      <c r="H138" s="30">
        <v>0</v>
      </c>
    </row>
    <row r="139" spans="1:10" x14ac:dyDescent="0.2">
      <c r="A139" s="31"/>
      <c r="B139" s="761" t="s">
        <v>128</v>
      </c>
      <c r="C139" s="764"/>
      <c r="D139" s="30">
        <v>2</v>
      </c>
      <c r="E139" s="30">
        <v>2</v>
      </c>
      <c r="F139" s="30">
        <v>0</v>
      </c>
      <c r="G139" s="29"/>
      <c r="H139" s="30">
        <v>0</v>
      </c>
    </row>
    <row r="140" spans="1:10" x14ac:dyDescent="0.2">
      <c r="A140" s="31"/>
      <c r="B140" s="761" t="s">
        <v>129</v>
      </c>
      <c r="C140" s="764"/>
      <c r="D140" s="30">
        <v>79</v>
      </c>
      <c r="E140" s="30">
        <v>89</v>
      </c>
      <c r="F140" s="30">
        <v>0</v>
      </c>
      <c r="G140" s="29"/>
      <c r="H140" s="30">
        <v>0</v>
      </c>
    </row>
    <row r="141" spans="1:10" x14ac:dyDescent="0.2">
      <c r="A141" s="31"/>
      <c r="B141" s="761" t="s">
        <v>130</v>
      </c>
      <c r="C141" s="764"/>
      <c r="D141" s="30">
        <v>3</v>
      </c>
      <c r="E141" s="30">
        <v>1</v>
      </c>
      <c r="F141" s="30">
        <v>0</v>
      </c>
      <c r="G141" s="29"/>
      <c r="H141" s="30">
        <v>0</v>
      </c>
    </row>
    <row r="142" spans="1:10" x14ac:dyDescent="0.2">
      <c r="A142" s="31"/>
      <c r="B142" s="761" t="s">
        <v>324</v>
      </c>
      <c r="C142" s="764"/>
      <c r="D142" s="30">
        <v>2</v>
      </c>
      <c r="E142" s="30">
        <v>0</v>
      </c>
      <c r="F142" s="30">
        <v>0</v>
      </c>
      <c r="G142" s="29"/>
      <c r="H142" s="30">
        <v>0</v>
      </c>
    </row>
    <row r="143" spans="1:10" x14ac:dyDescent="0.2">
      <c r="A143" s="31"/>
      <c r="B143" s="761" t="s">
        <v>131</v>
      </c>
      <c r="C143" s="764"/>
      <c r="D143" s="30">
        <v>1</v>
      </c>
      <c r="E143" s="30">
        <v>3</v>
      </c>
      <c r="F143" s="30">
        <v>0</v>
      </c>
      <c r="G143" s="29"/>
      <c r="H143" s="30">
        <v>0</v>
      </c>
    </row>
    <row r="144" spans="1:10" x14ac:dyDescent="0.2">
      <c r="A144" s="31"/>
      <c r="B144" s="761" t="s">
        <v>162</v>
      </c>
      <c r="C144" s="764"/>
      <c r="D144" s="30">
        <v>1</v>
      </c>
      <c r="E144" s="30">
        <v>0</v>
      </c>
      <c r="F144" s="30">
        <v>0</v>
      </c>
      <c r="G144" s="29"/>
      <c r="H144" s="30">
        <v>0</v>
      </c>
    </row>
    <row r="145" spans="1:8" x14ac:dyDescent="0.2">
      <c r="A145" s="31"/>
      <c r="B145" s="761" t="s">
        <v>132</v>
      </c>
      <c r="C145" s="764"/>
      <c r="D145" s="30">
        <v>2</v>
      </c>
      <c r="E145" s="30">
        <v>0</v>
      </c>
      <c r="F145" s="30">
        <v>0</v>
      </c>
      <c r="G145" s="29"/>
      <c r="H145" s="30">
        <v>0</v>
      </c>
    </row>
    <row r="146" spans="1:8" x14ac:dyDescent="0.2">
      <c r="A146" s="31"/>
      <c r="B146" s="761" t="s">
        <v>133</v>
      </c>
      <c r="C146" s="764"/>
      <c r="D146" s="30">
        <v>1</v>
      </c>
      <c r="E146" s="30">
        <v>1</v>
      </c>
      <c r="F146" s="30">
        <v>0</v>
      </c>
      <c r="G146" s="29"/>
      <c r="H146" s="30">
        <v>0</v>
      </c>
    </row>
    <row r="147" spans="1:8" x14ac:dyDescent="0.2">
      <c r="A147" s="180"/>
      <c r="B147" s="761" t="s">
        <v>134</v>
      </c>
      <c r="C147" s="764"/>
      <c r="D147" s="30">
        <v>4</v>
      </c>
      <c r="E147" s="30">
        <v>0</v>
      </c>
      <c r="F147" s="30">
        <v>0</v>
      </c>
      <c r="G147" s="29"/>
      <c r="H147" s="30">
        <v>0</v>
      </c>
    </row>
    <row r="148" spans="1:8" x14ac:dyDescent="0.2">
      <c r="A148" s="31"/>
      <c r="B148" s="761" t="s">
        <v>46</v>
      </c>
      <c r="C148" s="764"/>
      <c r="D148" s="30">
        <v>1</v>
      </c>
      <c r="E148" s="30">
        <v>1</v>
      </c>
      <c r="F148" s="30">
        <v>0</v>
      </c>
      <c r="G148" s="29"/>
      <c r="H148" s="30">
        <v>0</v>
      </c>
    </row>
    <row r="149" spans="1:8" x14ac:dyDescent="0.2">
      <c r="A149" s="31"/>
      <c r="B149" s="761" t="s">
        <v>135</v>
      </c>
      <c r="C149" s="764"/>
      <c r="D149" s="30">
        <v>2</v>
      </c>
      <c r="E149" s="30">
        <v>0</v>
      </c>
      <c r="F149" s="30">
        <v>0</v>
      </c>
      <c r="G149" s="29"/>
      <c r="H149" s="30">
        <v>0</v>
      </c>
    </row>
    <row r="150" spans="1:8" x14ac:dyDescent="0.2">
      <c r="A150" s="31"/>
      <c r="B150" s="761" t="s">
        <v>163</v>
      </c>
      <c r="C150" s="764"/>
      <c r="D150" s="30">
        <v>42</v>
      </c>
      <c r="E150" s="30">
        <v>82</v>
      </c>
      <c r="F150" s="30">
        <v>0</v>
      </c>
      <c r="G150" s="29"/>
      <c r="H150" s="30">
        <v>0</v>
      </c>
    </row>
    <row r="151" spans="1:8" x14ac:dyDescent="0.2">
      <c r="A151" s="31"/>
      <c r="B151" s="761" t="s">
        <v>136</v>
      </c>
      <c r="C151" s="764"/>
      <c r="D151" s="30">
        <v>1</v>
      </c>
      <c r="E151" s="30">
        <v>0</v>
      </c>
      <c r="F151" s="30">
        <v>0</v>
      </c>
      <c r="G151" s="29"/>
      <c r="H151" s="30">
        <v>0</v>
      </c>
    </row>
    <row r="152" spans="1:8" x14ac:dyDescent="0.2">
      <c r="A152" s="31"/>
      <c r="B152" s="761" t="s">
        <v>164</v>
      </c>
      <c r="C152" s="764"/>
      <c r="D152" s="30">
        <v>1</v>
      </c>
      <c r="E152" s="30">
        <v>2</v>
      </c>
      <c r="F152" s="30">
        <v>0</v>
      </c>
      <c r="G152" s="29"/>
      <c r="H152" s="30">
        <v>0</v>
      </c>
    </row>
    <row r="153" spans="1:8" x14ac:dyDescent="0.2">
      <c r="A153" s="31"/>
      <c r="B153" s="761" t="s">
        <v>137</v>
      </c>
      <c r="C153" s="764"/>
      <c r="D153" s="30">
        <v>3</v>
      </c>
      <c r="E153" s="30">
        <v>0</v>
      </c>
      <c r="F153" s="30">
        <v>0</v>
      </c>
      <c r="G153" s="29"/>
      <c r="H153" s="30">
        <v>0</v>
      </c>
    </row>
    <row r="154" spans="1:8" x14ac:dyDescent="0.2">
      <c r="A154" s="31"/>
      <c r="B154" s="761" t="s">
        <v>138</v>
      </c>
      <c r="C154" s="764"/>
      <c r="D154" s="30">
        <v>4</v>
      </c>
      <c r="E154" s="30">
        <v>0</v>
      </c>
      <c r="F154" s="30">
        <v>0</v>
      </c>
      <c r="G154" s="29"/>
      <c r="H154" s="30">
        <v>0</v>
      </c>
    </row>
    <row r="155" spans="1:8" x14ac:dyDescent="0.2">
      <c r="A155" s="31"/>
      <c r="B155" s="761" t="s">
        <v>139</v>
      </c>
      <c r="C155" s="764"/>
      <c r="D155" s="30">
        <v>7</v>
      </c>
      <c r="E155" s="30">
        <v>3</v>
      </c>
      <c r="F155" s="30">
        <v>0</v>
      </c>
      <c r="G155" s="29"/>
      <c r="H155" s="30">
        <v>0</v>
      </c>
    </row>
    <row r="156" spans="1:8" x14ac:dyDescent="0.2">
      <c r="A156" s="31"/>
      <c r="B156" s="761" t="s">
        <v>140</v>
      </c>
      <c r="C156" s="764"/>
      <c r="D156" s="30">
        <v>1</v>
      </c>
      <c r="E156" s="30">
        <v>4</v>
      </c>
      <c r="F156" s="30">
        <v>0</v>
      </c>
      <c r="G156" s="29"/>
      <c r="H156" s="30">
        <v>0</v>
      </c>
    </row>
    <row r="157" spans="1:8" x14ac:dyDescent="0.2">
      <c r="A157" s="180"/>
      <c r="B157" s="761" t="s">
        <v>323</v>
      </c>
      <c r="C157" s="764"/>
      <c r="D157" s="30">
        <v>1</v>
      </c>
      <c r="E157" s="30">
        <v>1</v>
      </c>
      <c r="F157" s="30">
        <v>0</v>
      </c>
      <c r="G157" s="29"/>
      <c r="H157" s="30">
        <v>0</v>
      </c>
    </row>
    <row r="158" spans="1:8" x14ac:dyDescent="0.2">
      <c r="A158" s="31"/>
      <c r="B158" s="761" t="s">
        <v>373</v>
      </c>
      <c r="C158" s="764"/>
      <c r="D158" s="30">
        <v>1</v>
      </c>
      <c r="E158" s="30">
        <v>0</v>
      </c>
      <c r="F158" s="30">
        <v>0</v>
      </c>
      <c r="G158" s="29"/>
      <c r="H158" s="30">
        <v>0</v>
      </c>
    </row>
    <row r="159" spans="1:8" x14ac:dyDescent="0.2">
      <c r="A159" s="31"/>
      <c r="B159" s="761" t="s">
        <v>322</v>
      </c>
      <c r="C159" s="764"/>
      <c r="D159" s="30">
        <v>2</v>
      </c>
      <c r="E159" s="30">
        <v>0</v>
      </c>
      <c r="F159" s="30">
        <v>0</v>
      </c>
      <c r="G159" s="29"/>
      <c r="H159" s="30">
        <v>0</v>
      </c>
    </row>
    <row r="160" spans="1:8" x14ac:dyDescent="0.2">
      <c r="A160" s="180"/>
      <c r="B160" s="761" t="s">
        <v>374</v>
      </c>
      <c r="C160" s="764"/>
      <c r="D160" s="30">
        <v>1</v>
      </c>
      <c r="E160" s="30">
        <v>0</v>
      </c>
      <c r="F160" s="30">
        <v>0</v>
      </c>
      <c r="G160" s="29"/>
      <c r="H160" s="30">
        <v>0</v>
      </c>
    </row>
    <row r="161" spans="1:8" x14ac:dyDescent="0.2">
      <c r="A161" s="31"/>
      <c r="B161" s="761" t="s">
        <v>142</v>
      </c>
      <c r="C161" s="764"/>
      <c r="D161" s="30">
        <v>3</v>
      </c>
      <c r="E161" s="30">
        <v>1</v>
      </c>
      <c r="F161" s="30">
        <v>0</v>
      </c>
      <c r="G161" s="29"/>
      <c r="H161" s="30">
        <v>0</v>
      </c>
    </row>
    <row r="162" spans="1:8" x14ac:dyDescent="0.2">
      <c r="A162" s="31"/>
      <c r="B162" s="761" t="s">
        <v>143</v>
      </c>
      <c r="C162" s="764"/>
      <c r="D162" s="30">
        <v>8</v>
      </c>
      <c r="E162" s="30">
        <v>3</v>
      </c>
      <c r="F162" s="30">
        <v>0</v>
      </c>
      <c r="G162" s="29"/>
      <c r="H162" s="30">
        <v>0</v>
      </c>
    </row>
    <row r="163" spans="1:8" x14ac:dyDescent="0.2">
      <c r="A163" s="31"/>
      <c r="B163" s="761" t="s">
        <v>144</v>
      </c>
      <c r="C163" s="764"/>
      <c r="D163" s="30">
        <v>4</v>
      </c>
      <c r="E163" s="30">
        <v>0</v>
      </c>
      <c r="F163" s="30">
        <v>0</v>
      </c>
      <c r="G163" s="29"/>
      <c r="H163" s="30">
        <v>0</v>
      </c>
    </row>
    <row r="164" spans="1:8" x14ac:dyDescent="0.2">
      <c r="A164" s="31"/>
      <c r="B164" s="761" t="s">
        <v>145</v>
      </c>
      <c r="C164" s="764"/>
      <c r="D164" s="30">
        <v>2</v>
      </c>
      <c r="E164" s="30">
        <v>2</v>
      </c>
      <c r="F164" s="30">
        <v>0</v>
      </c>
      <c r="G164" s="29"/>
      <c r="H164" s="30">
        <v>0</v>
      </c>
    </row>
    <row r="165" spans="1:8" x14ac:dyDescent="0.2">
      <c r="A165" s="31"/>
      <c r="B165" s="761" t="s">
        <v>146</v>
      </c>
      <c r="C165" s="764"/>
      <c r="D165" s="30">
        <v>1</v>
      </c>
      <c r="E165" s="30">
        <v>0</v>
      </c>
      <c r="F165" s="30">
        <v>0</v>
      </c>
      <c r="G165" s="29"/>
      <c r="H165" s="30">
        <v>0</v>
      </c>
    </row>
    <row r="166" spans="1:8" x14ac:dyDescent="0.2">
      <c r="A166" s="31"/>
      <c r="B166" s="761" t="s">
        <v>147</v>
      </c>
      <c r="C166" s="764"/>
      <c r="D166" s="30">
        <v>10</v>
      </c>
      <c r="E166" s="30">
        <v>6</v>
      </c>
      <c r="F166" s="30">
        <v>0</v>
      </c>
      <c r="G166" s="29"/>
      <c r="H166" s="30">
        <v>0</v>
      </c>
    </row>
    <row r="167" spans="1:8" x14ac:dyDescent="0.2">
      <c r="A167" s="31"/>
      <c r="B167" s="761" t="s">
        <v>375</v>
      </c>
      <c r="C167" s="764"/>
      <c r="D167" s="30">
        <v>2</v>
      </c>
      <c r="E167" s="30">
        <v>1</v>
      </c>
      <c r="F167" s="30">
        <v>0</v>
      </c>
      <c r="G167" s="29"/>
      <c r="H167" s="30">
        <v>0</v>
      </c>
    </row>
    <row r="168" spans="1:8" x14ac:dyDescent="0.2">
      <c r="A168" s="31"/>
      <c r="B168" s="761" t="s">
        <v>150</v>
      </c>
      <c r="C168" s="764"/>
      <c r="D168" s="30">
        <v>543</v>
      </c>
      <c r="E168" s="30">
        <v>356</v>
      </c>
      <c r="F168" s="30">
        <v>0</v>
      </c>
      <c r="G168" s="29"/>
      <c r="H168" s="30">
        <v>0</v>
      </c>
    </row>
    <row r="169" spans="1:8" x14ac:dyDescent="0.2">
      <c r="A169" s="31"/>
      <c r="B169" s="761" t="s">
        <v>170</v>
      </c>
      <c r="C169" s="764"/>
      <c r="D169" s="30">
        <v>1</v>
      </c>
      <c r="E169" s="30">
        <v>0</v>
      </c>
      <c r="F169" s="30">
        <v>0</v>
      </c>
      <c r="G169" s="29"/>
      <c r="H169" s="30">
        <v>0</v>
      </c>
    </row>
    <row r="170" spans="1:8" x14ac:dyDescent="0.2">
      <c r="A170" s="31"/>
      <c r="B170" s="761" t="s">
        <v>151</v>
      </c>
      <c r="C170" s="764"/>
      <c r="D170" s="30">
        <v>1</v>
      </c>
      <c r="E170" s="30">
        <v>0</v>
      </c>
      <c r="F170" s="30">
        <v>0</v>
      </c>
      <c r="G170" s="29"/>
      <c r="H170" s="30">
        <v>0</v>
      </c>
    </row>
    <row r="171" spans="1:8" x14ac:dyDescent="0.2">
      <c r="A171" s="31"/>
      <c r="B171" s="761" t="s">
        <v>152</v>
      </c>
      <c r="C171" s="764"/>
      <c r="D171" s="30">
        <v>1</v>
      </c>
      <c r="E171" s="30">
        <v>0</v>
      </c>
      <c r="F171" s="30">
        <v>0</v>
      </c>
      <c r="G171" s="29"/>
      <c r="H171" s="30">
        <v>0</v>
      </c>
    </row>
    <row r="172" spans="1:8" x14ac:dyDescent="0.2">
      <c r="A172" s="180"/>
      <c r="B172" s="761" t="s">
        <v>288</v>
      </c>
      <c r="C172" s="764"/>
      <c r="D172" s="30">
        <v>3</v>
      </c>
      <c r="E172" s="30">
        <v>0</v>
      </c>
      <c r="F172" s="30">
        <v>0</v>
      </c>
      <c r="G172" s="29"/>
      <c r="H172" s="30">
        <v>0</v>
      </c>
    </row>
    <row r="173" spans="1:8" x14ac:dyDescent="0.2">
      <c r="A173" s="31"/>
      <c r="B173" s="761" t="s">
        <v>376</v>
      </c>
      <c r="C173" s="764"/>
      <c r="D173" s="30">
        <v>1</v>
      </c>
      <c r="E173" s="30">
        <v>0</v>
      </c>
      <c r="F173" s="30">
        <v>0</v>
      </c>
      <c r="G173" s="29"/>
      <c r="H173" s="30">
        <v>0</v>
      </c>
    </row>
    <row r="174" spans="1:8" x14ac:dyDescent="0.2">
      <c r="A174" s="31"/>
      <c r="B174" s="761" t="s">
        <v>319</v>
      </c>
      <c r="C174" s="764"/>
      <c r="D174" s="30">
        <v>1</v>
      </c>
      <c r="E174" s="30">
        <v>0</v>
      </c>
      <c r="F174" s="30">
        <v>0</v>
      </c>
      <c r="G174" s="29"/>
      <c r="H174" s="30">
        <v>0</v>
      </c>
    </row>
    <row r="175" spans="1:8" x14ac:dyDescent="0.2">
      <c r="A175" s="31"/>
      <c r="B175" s="761" t="s">
        <v>153</v>
      </c>
      <c r="C175" s="764"/>
      <c r="D175" s="30">
        <v>5</v>
      </c>
      <c r="E175" s="30">
        <v>2</v>
      </c>
      <c r="F175" s="30">
        <v>0</v>
      </c>
      <c r="G175" s="29"/>
      <c r="H175" s="30">
        <v>0</v>
      </c>
    </row>
    <row r="176" spans="1:8" x14ac:dyDescent="0.2">
      <c r="A176" s="31"/>
      <c r="B176" s="761" t="s">
        <v>154</v>
      </c>
      <c r="C176" s="764"/>
      <c r="D176" s="30">
        <v>7</v>
      </c>
      <c r="E176" s="30">
        <v>9</v>
      </c>
      <c r="F176" s="30">
        <v>0</v>
      </c>
      <c r="G176" s="29"/>
      <c r="H176" s="30">
        <v>0</v>
      </c>
    </row>
    <row r="177" spans="1:9" x14ac:dyDescent="0.2">
      <c r="A177" s="180"/>
      <c r="B177" s="761" t="s">
        <v>155</v>
      </c>
      <c r="C177" s="764"/>
      <c r="D177" s="30">
        <v>1</v>
      </c>
      <c r="E177" s="30">
        <v>0</v>
      </c>
      <c r="F177" s="30">
        <v>0</v>
      </c>
      <c r="G177" s="29"/>
      <c r="H177" s="30">
        <v>0</v>
      </c>
    </row>
    <row r="178" spans="1:9" x14ac:dyDescent="0.2">
      <c r="A178" s="31"/>
      <c r="B178" s="761" t="s">
        <v>156</v>
      </c>
      <c r="C178" s="764"/>
      <c r="D178" s="30">
        <v>5</v>
      </c>
      <c r="E178" s="30">
        <v>1</v>
      </c>
      <c r="F178" s="30">
        <v>0</v>
      </c>
      <c r="G178" s="29"/>
      <c r="H178" s="30">
        <v>0</v>
      </c>
    </row>
    <row r="179" spans="1:9" x14ac:dyDescent="0.2">
      <c r="A179" s="180"/>
      <c r="B179" s="761" t="s">
        <v>157</v>
      </c>
      <c r="C179" s="764"/>
      <c r="D179" s="30">
        <v>1</v>
      </c>
      <c r="E179" s="30">
        <v>4</v>
      </c>
      <c r="F179" s="30">
        <v>0</v>
      </c>
      <c r="G179" s="29"/>
      <c r="H179" s="30">
        <v>0</v>
      </c>
    </row>
    <row r="180" spans="1:9" x14ac:dyDescent="0.2">
      <c r="A180" s="180"/>
      <c r="B180" s="761" t="s">
        <v>158</v>
      </c>
      <c r="C180" s="764"/>
      <c r="D180" s="30">
        <v>3</v>
      </c>
      <c r="E180" s="30">
        <v>1</v>
      </c>
      <c r="F180" s="30">
        <v>0</v>
      </c>
      <c r="G180" s="29"/>
      <c r="H180" s="30">
        <v>0</v>
      </c>
    </row>
    <row r="181" spans="1:9" x14ac:dyDescent="0.2">
      <c r="A181" s="31"/>
      <c r="B181" s="761" t="s">
        <v>159</v>
      </c>
      <c r="C181" s="764"/>
      <c r="D181" s="30">
        <v>9</v>
      </c>
      <c r="E181" s="30">
        <v>6</v>
      </c>
      <c r="F181" s="30">
        <v>0</v>
      </c>
      <c r="G181" s="29"/>
      <c r="H181" s="30">
        <v>0</v>
      </c>
    </row>
    <row r="182" spans="1:9" x14ac:dyDescent="0.2">
      <c r="A182" s="31"/>
      <c r="B182" s="761" t="s">
        <v>45</v>
      </c>
      <c r="C182" s="764"/>
      <c r="D182" s="30">
        <v>0</v>
      </c>
      <c r="E182" s="30">
        <v>1</v>
      </c>
      <c r="F182" s="30">
        <v>0</v>
      </c>
      <c r="G182" s="29"/>
      <c r="H182" s="30">
        <v>0</v>
      </c>
    </row>
    <row r="183" spans="1:9" x14ac:dyDescent="0.2">
      <c r="A183" s="31"/>
      <c r="B183" s="761" t="s">
        <v>141</v>
      </c>
      <c r="C183" s="764"/>
      <c r="D183" s="30">
        <v>0</v>
      </c>
      <c r="E183" s="30">
        <v>1</v>
      </c>
      <c r="F183" s="30">
        <v>0</v>
      </c>
      <c r="G183" s="29"/>
      <c r="H183" s="30">
        <v>0</v>
      </c>
    </row>
    <row r="184" spans="1:9" x14ac:dyDescent="0.2">
      <c r="A184" s="31"/>
      <c r="B184" s="761" t="s">
        <v>148</v>
      </c>
      <c r="C184" s="764"/>
      <c r="D184" s="30">
        <v>0</v>
      </c>
      <c r="E184" s="30">
        <v>1</v>
      </c>
      <c r="F184" s="30">
        <v>0</v>
      </c>
      <c r="G184" s="29"/>
      <c r="H184" s="30">
        <v>0</v>
      </c>
    </row>
    <row r="185" spans="1:9" x14ac:dyDescent="0.2">
      <c r="A185" s="180"/>
      <c r="B185" s="761" t="s">
        <v>149</v>
      </c>
      <c r="C185" s="764"/>
      <c r="D185" s="30">
        <v>0</v>
      </c>
      <c r="E185" s="30">
        <v>3</v>
      </c>
      <c r="F185" s="30">
        <v>0</v>
      </c>
      <c r="G185" s="29"/>
      <c r="H185" s="30">
        <v>0</v>
      </c>
    </row>
    <row r="186" spans="1:9" x14ac:dyDescent="0.2">
      <c r="A186" s="31"/>
      <c r="B186" s="761" t="s">
        <v>377</v>
      </c>
      <c r="C186" s="764"/>
      <c r="D186" s="30">
        <v>0</v>
      </c>
      <c r="E186" s="30">
        <v>1</v>
      </c>
      <c r="F186" s="30">
        <v>0</v>
      </c>
      <c r="G186" s="29"/>
      <c r="H186" s="30">
        <v>0</v>
      </c>
    </row>
    <row r="187" spans="1:9" x14ac:dyDescent="0.2">
      <c r="A187" s="31"/>
      <c r="B187" s="761" t="s">
        <v>320</v>
      </c>
      <c r="C187" s="764"/>
      <c r="D187" s="30">
        <v>0</v>
      </c>
      <c r="E187" s="30">
        <v>1</v>
      </c>
      <c r="F187" s="30">
        <v>0</v>
      </c>
      <c r="G187" s="29"/>
      <c r="H187" s="30">
        <v>0</v>
      </c>
    </row>
    <row r="188" spans="1:9" x14ac:dyDescent="0.2">
      <c r="A188" s="31"/>
      <c r="B188" s="761" t="s">
        <v>160</v>
      </c>
      <c r="C188" s="764"/>
      <c r="D188" s="30">
        <v>0</v>
      </c>
      <c r="E188" s="30">
        <v>1</v>
      </c>
      <c r="F188" s="30">
        <v>0</v>
      </c>
      <c r="G188" s="29"/>
      <c r="H188" s="30">
        <v>0</v>
      </c>
    </row>
    <row r="190" spans="1:9" x14ac:dyDescent="0.2">
      <c r="A190" s="766" t="s">
        <v>311</v>
      </c>
      <c r="B190" s="766"/>
      <c r="C190" s="766"/>
      <c r="D190" s="766"/>
      <c r="E190" s="766"/>
      <c r="F190" s="766"/>
      <c r="G190" s="766"/>
      <c r="H190" s="766"/>
      <c r="I190" s="766"/>
    </row>
    <row r="191" spans="1:9" ht="26.25" customHeight="1" x14ac:dyDescent="0.2">
      <c r="A191" s="767" t="s">
        <v>312</v>
      </c>
      <c r="B191" s="767"/>
      <c r="C191" s="767"/>
      <c r="D191" s="767"/>
      <c r="E191" s="767"/>
      <c r="F191" s="767"/>
      <c r="G191" s="767"/>
      <c r="H191" s="767"/>
      <c r="I191" s="767"/>
    </row>
    <row r="192" spans="1:9" ht="15" customHeight="1" x14ac:dyDescent="0.2">
      <c r="A192" s="765" t="s">
        <v>382</v>
      </c>
      <c r="B192" s="765"/>
      <c r="C192" s="765"/>
      <c r="D192" s="765"/>
      <c r="E192" s="765"/>
      <c r="F192" s="765"/>
      <c r="G192" s="765"/>
      <c r="H192" s="765"/>
      <c r="I192" s="765"/>
    </row>
    <row r="193" spans="1:10" x14ac:dyDescent="0.2">
      <c r="A193" s="765" t="s">
        <v>298</v>
      </c>
      <c r="B193" s="765"/>
      <c r="C193" s="765"/>
      <c r="D193" s="765"/>
      <c r="E193" s="765"/>
      <c r="F193" s="765"/>
      <c r="G193" s="765"/>
      <c r="H193" s="765"/>
      <c r="I193" s="765"/>
    </row>
    <row r="194" spans="1:10" x14ac:dyDescent="0.2">
      <c r="A194" s="765" t="s">
        <v>161</v>
      </c>
      <c r="B194" s="765"/>
      <c r="C194" s="765"/>
      <c r="D194" s="765"/>
      <c r="E194" s="765"/>
      <c r="F194" s="765"/>
      <c r="G194" s="765"/>
      <c r="H194" s="765"/>
      <c r="I194" s="765"/>
      <c r="J194" s="11" t="s">
        <v>31</v>
      </c>
    </row>
  </sheetData>
  <mergeCells count="158">
    <mergeCell ref="A192:I192"/>
    <mergeCell ref="A193:I193"/>
    <mergeCell ref="A194:I194"/>
    <mergeCell ref="B187:C187"/>
    <mergeCell ref="B188:C188"/>
    <mergeCell ref="A190:I190"/>
    <mergeCell ref="A191:I191"/>
    <mergeCell ref="B181:C181"/>
    <mergeCell ref="B182:C182"/>
    <mergeCell ref="B183:C183"/>
    <mergeCell ref="B184:C184"/>
    <mergeCell ref="B185:C185"/>
    <mergeCell ref="B186:C186"/>
    <mergeCell ref="B175:C175"/>
    <mergeCell ref="B176:C176"/>
    <mergeCell ref="B177:C177"/>
    <mergeCell ref="B178:C178"/>
    <mergeCell ref="B179:C179"/>
    <mergeCell ref="B180:C180"/>
    <mergeCell ref="B169:C169"/>
    <mergeCell ref="B170:C170"/>
    <mergeCell ref="B171:C171"/>
    <mergeCell ref="B172:C172"/>
    <mergeCell ref="B173:C173"/>
    <mergeCell ref="B174:C174"/>
    <mergeCell ref="B163:C163"/>
    <mergeCell ref="B164:C164"/>
    <mergeCell ref="B165:C165"/>
    <mergeCell ref="B166:C166"/>
    <mergeCell ref="B167:C167"/>
    <mergeCell ref="B168:C168"/>
    <mergeCell ref="B157:C157"/>
    <mergeCell ref="B158:C158"/>
    <mergeCell ref="B159:C159"/>
    <mergeCell ref="B160:C160"/>
    <mergeCell ref="B161:C161"/>
    <mergeCell ref="B162:C162"/>
    <mergeCell ref="B151:C151"/>
    <mergeCell ref="B152:C152"/>
    <mergeCell ref="B153:C153"/>
    <mergeCell ref="B154:C154"/>
    <mergeCell ref="B155:C155"/>
    <mergeCell ref="B156:C156"/>
    <mergeCell ref="B145:C145"/>
    <mergeCell ref="B146:C146"/>
    <mergeCell ref="B147:C147"/>
    <mergeCell ref="B148:C148"/>
    <mergeCell ref="B149:C149"/>
    <mergeCell ref="B150:C150"/>
    <mergeCell ref="B139:C139"/>
    <mergeCell ref="B140:C140"/>
    <mergeCell ref="B141:C141"/>
    <mergeCell ref="B142:C142"/>
    <mergeCell ref="B143:C143"/>
    <mergeCell ref="B144:C144"/>
    <mergeCell ref="B133:C133"/>
    <mergeCell ref="B134:C134"/>
    <mergeCell ref="B135:C135"/>
    <mergeCell ref="B136:C136"/>
    <mergeCell ref="B137:C137"/>
    <mergeCell ref="B138:C138"/>
    <mergeCell ref="B125:C125"/>
    <mergeCell ref="B126:C126"/>
    <mergeCell ref="B127:C127"/>
    <mergeCell ref="A129:H129"/>
    <mergeCell ref="G130:G132"/>
    <mergeCell ref="H130:H132"/>
    <mergeCell ref="D131:D132"/>
    <mergeCell ref="E131:E132"/>
    <mergeCell ref="F131:F132"/>
    <mergeCell ref="B119:C119"/>
    <mergeCell ref="B120:C120"/>
    <mergeCell ref="B121:C121"/>
    <mergeCell ref="B122:C122"/>
    <mergeCell ref="B123:C123"/>
    <mergeCell ref="B124:C124"/>
    <mergeCell ref="B113:C113"/>
    <mergeCell ref="B114:C114"/>
    <mergeCell ref="B115:C115"/>
    <mergeCell ref="B116:C116"/>
    <mergeCell ref="B117:C117"/>
    <mergeCell ref="B118:C118"/>
    <mergeCell ref="B107:C107"/>
    <mergeCell ref="B108:C108"/>
    <mergeCell ref="B109:C109"/>
    <mergeCell ref="B110:C110"/>
    <mergeCell ref="B111:C111"/>
    <mergeCell ref="B112:C112"/>
    <mergeCell ref="B101:C101"/>
    <mergeCell ref="B102:C102"/>
    <mergeCell ref="B103:C103"/>
    <mergeCell ref="B104:C104"/>
    <mergeCell ref="B105:C105"/>
    <mergeCell ref="B106:C106"/>
    <mergeCell ref="B95:C95"/>
    <mergeCell ref="B96:C96"/>
    <mergeCell ref="B97:C97"/>
    <mergeCell ref="B98:C98"/>
    <mergeCell ref="B99:C99"/>
    <mergeCell ref="B100:C100"/>
    <mergeCell ref="B89:C89"/>
    <mergeCell ref="B90:C90"/>
    <mergeCell ref="B91:C91"/>
    <mergeCell ref="B92:C92"/>
    <mergeCell ref="B93:C93"/>
    <mergeCell ref="B94:C94"/>
    <mergeCell ref="B83:C83"/>
    <mergeCell ref="B84:C84"/>
    <mergeCell ref="B85:C85"/>
    <mergeCell ref="B86:C86"/>
    <mergeCell ref="B87:C87"/>
    <mergeCell ref="B88:C88"/>
    <mergeCell ref="B77:C77"/>
    <mergeCell ref="B78:C78"/>
    <mergeCell ref="B79:C79"/>
    <mergeCell ref="B80:C80"/>
    <mergeCell ref="B81:C81"/>
    <mergeCell ref="B82:C82"/>
    <mergeCell ref="B73:C73"/>
    <mergeCell ref="B74:C74"/>
    <mergeCell ref="B75:C75"/>
    <mergeCell ref="B76:C76"/>
    <mergeCell ref="B65:C65"/>
    <mergeCell ref="B66:C66"/>
    <mergeCell ref="B67:C67"/>
    <mergeCell ref="B68:C68"/>
    <mergeCell ref="B69:C69"/>
    <mergeCell ref="B70:C70"/>
    <mergeCell ref="B64:C64"/>
    <mergeCell ref="E50:E51"/>
    <mergeCell ref="F50:F51"/>
    <mergeCell ref="G50:G51"/>
    <mergeCell ref="H50:H51"/>
    <mergeCell ref="A57:K57"/>
    <mergeCell ref="A59:H59"/>
    <mergeCell ref="B71:C71"/>
    <mergeCell ref="B72:C72"/>
    <mergeCell ref="A47:H47"/>
    <mergeCell ref="A48:H48"/>
    <mergeCell ref="A49:A51"/>
    <mergeCell ref="B49:B51"/>
    <mergeCell ref="C49:C51"/>
    <mergeCell ref="D49:D51"/>
    <mergeCell ref="E49:G49"/>
    <mergeCell ref="G60:G62"/>
    <mergeCell ref="H60:H62"/>
    <mergeCell ref="D61:D62"/>
    <mergeCell ref="E61:E62"/>
    <mergeCell ref="F61:F62"/>
    <mergeCell ref="A1:K1"/>
    <mergeCell ref="A2:K2"/>
    <mergeCell ref="A3:K3"/>
    <mergeCell ref="A4:K8"/>
    <mergeCell ref="A10:E10"/>
    <mergeCell ref="A11:E11"/>
    <mergeCell ref="B42:G42"/>
    <mergeCell ref="B21:G21"/>
    <mergeCell ref="H21:K21"/>
  </mergeCells>
  <hyperlinks>
    <hyperlink ref="J194" location="Contents!A1" display="Back to Contents"/>
    <hyperlink ref="L11" location="Contents!A1" display="Back to Contents"/>
  </hyperlinks>
  <pageMargins left="0.7" right="0.7" top="0.75" bottom="0.75" header="0.3" footer="0.3"/>
  <pageSetup orientation="portrait" r:id="rId1"/>
  <ignoredErrors>
    <ignoredError sqref="G63" formula="1"/>
    <ignoredError sqref="E15:G15 E16:G16"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Contents</vt:lpstr>
      <vt:lpstr>Map</vt:lpstr>
      <vt:lpstr>Occ. Growth</vt:lpstr>
      <vt:lpstr>Pop. Proj.</vt:lpstr>
      <vt:lpstr>Attainment</vt:lpstr>
      <vt:lpstr>Comp by Inst Reg-counts</vt:lpstr>
      <vt:lpstr>Comp by Inst Reg-percent</vt:lpstr>
      <vt:lpstr>6-Year Grad Rates</vt:lpstr>
      <vt:lpstr>HS to Coll.</vt:lpstr>
      <vt:lpstr>HS to Coll - College Readiness</vt:lpstr>
      <vt:lpstr>Enrollment-Region of Residence</vt:lpstr>
      <vt:lpstr>Enrollment at Inst in Region</vt:lpstr>
      <vt:lpstr>Enrollment In&amp;Out</vt:lpstr>
      <vt:lpstr>instregion_1</vt:lpstr>
      <vt:lpstr>Attainment!Print_Area</vt:lpstr>
      <vt:lpstr>'Comp by Inst Reg-counts'!Print_Area</vt:lpstr>
      <vt:lpstr>'Comp by Inst Reg-percent'!Print_Area</vt:lpstr>
      <vt:lpstr>Contents!Print_Area</vt:lpstr>
      <vt:lpstr>'Enrollment at Inst in Region'!Print_Area</vt:lpstr>
      <vt:lpstr>'Enrollment In&amp;Out'!Print_Area</vt:lpstr>
      <vt:lpstr>'Enrollment-Region of Residence'!Print_Area</vt:lpstr>
      <vt:lpstr>'HS to Coll - College Readiness'!Print_Area</vt:lpstr>
      <vt:lpstr>Map!Print_Area</vt:lpstr>
      <vt:lpstr>'Occ. Growth'!Print_Area</vt:lpstr>
      <vt:lpstr>'Pop. Proj.'!Print_Area</vt:lpstr>
      <vt:lpstr>total_1</vt:lpstr>
    </vt:vector>
  </TitlesOfParts>
  <Company>THECB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Regional Context Data Workbook - High Plains Region</dc:title>
  <dc:subject>Regional Data</dc:subject>
  <dc:creator>Strategic Planning and Funding</dc:creator>
  <cp:keywords>regions, high plains</cp:keywords>
  <cp:lastModifiedBy>kingcd</cp:lastModifiedBy>
  <cp:lastPrinted>2019-06-10T14:07:58Z</cp:lastPrinted>
  <dcterms:created xsi:type="dcterms:W3CDTF">2006-09-16T00:00:00Z</dcterms:created>
  <dcterms:modified xsi:type="dcterms:W3CDTF">2019-08-05T19:35:06Z</dcterms:modified>
</cp:coreProperties>
</file>