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Strategic Planning\Annual Projects\Regional Plan\2018\Regional Workbooks\Workbooks_Posted_December2018\"/>
    </mc:Choice>
  </mc:AlternateContent>
  <bookViews>
    <workbookView xWindow="0" yWindow="0" windowWidth="21105" windowHeight="8295" tabRatio="891" activeTab="9"/>
  </bookViews>
  <sheets>
    <sheet name="Contents" sheetId="1" r:id="rId1"/>
    <sheet name="Map" sheetId="10" r:id="rId2"/>
    <sheet name="Occ. Growth" sheetId="7" r:id="rId3"/>
    <sheet name="Pop. Proj." sheetId="32" r:id="rId4"/>
    <sheet name="Attainment" sheetId="33" r:id="rId5"/>
    <sheet name="Comp by Inst Reg-counts" sheetId="34" r:id="rId6"/>
    <sheet name="Comp by Inst Reg-percent" sheetId="16" r:id="rId7"/>
    <sheet name="6-Year Grad Rates" sheetId="31" r:id="rId8"/>
    <sheet name="HS to Coll." sheetId="28"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 r:id="rId15"/>
    <externalReference r:id="rId16"/>
    <externalReference r:id="rId17"/>
  </externalReferences>
  <definedNames>
    <definedName name="Associate_Degree9" localSheetId="4">#REF!</definedName>
    <definedName name="Associate_Degree9" localSheetId="3">#REF!</definedName>
    <definedName name="Associate_Degree9">#REF!</definedName>
    <definedName name="AssociateDegree1" localSheetId="4">#REF!</definedName>
    <definedName name="AssociateDegree1" localSheetId="3">#REF!</definedName>
    <definedName name="AssociateDegree1">#REF!</definedName>
    <definedName name="AssociateDegree9" localSheetId="4">#REF!</definedName>
    <definedName name="AssociateDegree9" localSheetId="3">#REF!</definedName>
    <definedName name="AssociateDegree9">#REF!</definedName>
    <definedName name="Bachelor_s_or_Higher9" localSheetId="4">#REF!</definedName>
    <definedName name="Bachelor_s_or_Higher9" localSheetId="3">#REF!</definedName>
    <definedName name="Bachelor_s_or_Higher9">#REF!</definedName>
    <definedName name="BachelorsorHigher1" localSheetId="4">#REF!</definedName>
    <definedName name="BachelorsorHigher1" localSheetId="3">#REF!</definedName>
    <definedName name="BachelorsorHigher1">#REF!</definedName>
    <definedName name="black" localSheetId="7">#REF!</definedName>
    <definedName name="black" localSheetId="4">'[1]Completion by Region of Fice FY'!$H$2:$H$82</definedName>
    <definedName name="black" localSheetId="5">'[2]Completion by Region of Fice FY'!$H$2:$H$82</definedName>
    <definedName name="black" localSheetId="3">'[1]Completion by Region of Fice FY'!$H$2:$H$82</definedName>
    <definedName name="black">#REF!</definedName>
    <definedName name="BothBachelorsorHigher___Associate_____1" localSheetId="4">#REF!</definedName>
    <definedName name="BothBachelorsorHigher___Associate_____1" localSheetId="3">#REF!</definedName>
    <definedName name="BothBachelorsorHigher___Associate_____1">#REF!</definedName>
    <definedName name="Certicate1" localSheetId="4">#REF!</definedName>
    <definedName name="Certicate1" localSheetId="3">#REF!</definedName>
    <definedName name="Certicate1">#REF!</definedName>
    <definedName name="Certicate9" localSheetId="4">#REF!</definedName>
    <definedName name="Certicate9" localSheetId="3">#REF!</definedName>
    <definedName name="Certicate9">#REF!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Earned_Both_Bachelor_s_or_Higher___Associate_____9" localSheetId="4">#REF!</definedName>
    <definedName name="Earned_Both_Bachelor_s_or_Higher___Associate_____9" localSheetId="3">#REF!</definedName>
    <definedName name="Earned_Both_Bachelor_s_or_Higher___Associate_____9">#REF!</definedName>
    <definedName name="female" localSheetId="7">#REF!</definedName>
    <definedName name="female">#REF!</definedName>
    <definedName name="hispanic" localSheetId="7">#REF!</definedName>
    <definedName name="hispanic">#REF!</definedName>
    <definedName name="iname" localSheetId="4">#REF!</definedName>
    <definedName name="iname" localSheetId="3">#REF!</definedName>
    <definedName name="iname">#REF!</definedName>
    <definedName name="InstiName" localSheetId="7">#REF!</definedName>
    <definedName name="InstiName" localSheetId="4">'[1]Completion Pell By Level Region'!$U$269:$U$431</definedName>
    <definedName name="InstiName" localSheetId="5">'[2]Completion Pell By Level Region'!$U$269:$U$431</definedName>
    <definedName name="InstiName" localSheetId="3">'[1]Completion Pell By Level Region'!$U$269:$U$431</definedName>
    <definedName name="InstiName">#REF!</definedName>
    <definedName name="instname" localSheetId="7">#REF!</definedName>
    <definedName name="instname" localSheetId="4">'[1]Completion by Region of Fice FY'!$C$2:$C$82</definedName>
    <definedName name="instname" localSheetId="5">'[2]Completion by Region of Fice FY'!$C$2:$C$82</definedName>
    <definedName name="instname" localSheetId="3">'[1]Completion by Region of Fice FY'!$C$2:$C$82</definedName>
    <definedName name="instname">#REF!</definedName>
    <definedName name="instname1">#REF!</definedName>
    <definedName name="instname9" localSheetId="5">'[3]Completion by Region of Fice FY'!$C$2:$C$317</definedName>
    <definedName name="instname9">'[4]Completion by Region of Fice FY'!$C$2:$C$317</definedName>
    <definedName name="male" localSheetId="7">#REF!</definedName>
    <definedName name="male">#REF!</definedName>
    <definedName name="other" localSheetId="7">#REF!</definedName>
    <definedName name="other">#REF!</definedName>
    <definedName name="PellTotal" localSheetId="7">#REF!</definedName>
    <definedName name="PellTotal" localSheetId="4">'[1]Completion Pell By Level Region'!$V$269:$V$431</definedName>
    <definedName name="PellTotal" localSheetId="5">'[2]Completion Pell By Level Region'!$V$269:$V$431</definedName>
    <definedName name="PellTotal" localSheetId="3">'[1]Completion Pell By Level Region'!$V$269:$V$431</definedName>
    <definedName name="PellTotal">#REF!</definedName>
    <definedName name="PellTotal6" localSheetId="5">#REF!</definedName>
    <definedName name="PellTotal6">#REF!</definedName>
    <definedName name="_xlnm.Print_Area" localSheetId="4">Attainment!$A$1:$G$53</definedName>
    <definedName name="_xlnm.Print_Area" localSheetId="5">'Comp by Inst Reg-counts'!$A$1:$K$73</definedName>
    <definedName name="_xlnm.Print_Area" localSheetId="6">'Comp by Inst Reg-percent'!$A$1:$K$66</definedName>
    <definedName name="_xlnm.Print_Area" localSheetId="0">Contents!$A$1:$H$31</definedName>
    <definedName name="_xlnm.Print_Area" localSheetId="11">'Enrollment at Inst in Region'!$A$1:$M$45</definedName>
    <definedName name="_xlnm.Print_Area" localSheetId="12">'Enrollment In&amp;Out'!$A$1:$G$55</definedName>
    <definedName name="_xlnm.Print_Area" localSheetId="10">'Enrollment-Region of Residence'!$A$1:$M$35</definedName>
    <definedName name="_xlnm.Print_Area" localSheetId="9">'HS to Coll - College Readiness'!$A$1:$I$67</definedName>
    <definedName name="_xlnm.Print_Area" localSheetId="1">Map!$A$1:$H$44</definedName>
    <definedName name="_xlnm.Print_Area" localSheetId="2">'Occ. Growth'!$A$1:$G$26</definedName>
    <definedName name="_xlnm.Print_Area" localSheetId="3">'Pop. Proj.'!$A$1:$K$47</definedName>
    <definedName name="School1" localSheetId="4">#REF!</definedName>
    <definedName name="School1" localSheetId="3">#REF!</definedName>
    <definedName name="School1">#REF!</definedName>
    <definedName name="School9" localSheetId="4">#REF!</definedName>
    <definedName name="School9" localSheetId="3">#REF!</definedName>
    <definedName name="School9">#REF!</definedName>
    <definedName name="total" localSheetId="7">#REF!</definedName>
    <definedName name="total">#REF!</definedName>
    <definedName name="totalx" localSheetId="4">#REF!</definedName>
    <definedName name="totalx" localSheetId="3">#REF!</definedName>
    <definedName name="totalx">#REF!</definedName>
    <definedName name="white" localSheetId="7">#REF!</definedName>
    <definedName name="white">#REF!</definedName>
  </definedNames>
  <calcPr calcId="179021" calcMode="manual"/>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43" i="34" l="1"/>
  <c r="N43" i="34"/>
  <c r="L43" i="34"/>
  <c r="M38" i="34"/>
  <c r="N38" i="34"/>
  <c r="L38" i="34"/>
  <c r="M34" i="34"/>
  <c r="N34" i="34"/>
  <c r="L34" i="34"/>
  <c r="M28" i="34"/>
  <c r="N28" i="34"/>
  <c r="L28" i="34"/>
  <c r="M46" i="34" l="1"/>
  <c r="N46" i="34"/>
  <c r="L46" i="34"/>
  <c r="J59" i="34" l="1"/>
  <c r="B46" i="16" l="1"/>
  <c r="B47" i="16"/>
  <c r="B48" i="16"/>
  <c r="G48" i="16" s="1"/>
  <c r="B45" i="16"/>
  <c r="F45" i="16" s="1"/>
  <c r="B32" i="16"/>
  <c r="H32" i="16" s="1"/>
  <c r="B31" i="16"/>
  <c r="G31" i="16" s="1"/>
  <c r="B26" i="16"/>
  <c r="H26" i="16" s="1"/>
  <c r="B22" i="16"/>
  <c r="G22" i="16" s="1"/>
  <c r="B21" i="16"/>
  <c r="D21" i="16" s="1"/>
  <c r="B14" i="16"/>
  <c r="B15" i="16"/>
  <c r="B16" i="16"/>
  <c r="B17" i="16"/>
  <c r="J17" i="16" s="1"/>
  <c r="B13" i="16"/>
  <c r="C14" i="16" s="1"/>
  <c r="F48" i="16" l="1"/>
  <c r="E45" i="16"/>
  <c r="F21" i="16"/>
  <c r="C45" i="16"/>
  <c r="C48" i="16"/>
  <c r="H48" i="16"/>
  <c r="D45" i="16"/>
  <c r="D14" i="16"/>
  <c r="J45" i="16"/>
  <c r="E31" i="16"/>
  <c r="H31" i="16"/>
  <c r="E22" i="16"/>
  <c r="E48" i="16"/>
  <c r="D22" i="16"/>
  <c r="H46" i="16"/>
  <c r="H13" i="16"/>
  <c r="C16" i="16"/>
  <c r="H16" i="16"/>
  <c r="J16" i="16"/>
  <c r="B33" i="16"/>
  <c r="J33" i="16" s="1"/>
  <c r="J15" i="16"/>
  <c r="D48" i="16"/>
  <c r="G15" i="16"/>
  <c r="C22" i="16"/>
  <c r="F15" i="16"/>
  <c r="F22" i="16"/>
  <c r="D31" i="16"/>
  <c r="H45" i="16"/>
  <c r="G46" i="16"/>
  <c r="C13" i="16"/>
  <c r="E15" i="16"/>
  <c r="G13" i="16"/>
  <c r="J14" i="16"/>
  <c r="F46" i="16"/>
  <c r="G16" i="16"/>
  <c r="D15" i="16"/>
  <c r="F13" i="16"/>
  <c r="H21" i="16"/>
  <c r="J13" i="16"/>
  <c r="H47" i="16"/>
  <c r="E46" i="16"/>
  <c r="F16" i="16"/>
  <c r="H14" i="16"/>
  <c r="E13" i="16"/>
  <c r="C21" i="16"/>
  <c r="G21" i="16"/>
  <c r="J22" i="16"/>
  <c r="E32" i="16"/>
  <c r="C47" i="16"/>
  <c r="G47" i="16"/>
  <c r="D46" i="16"/>
  <c r="J46" i="16"/>
  <c r="F14" i="16"/>
  <c r="E16" i="16"/>
  <c r="G14" i="16"/>
  <c r="D13" i="16"/>
  <c r="J21" i="16"/>
  <c r="C46" i="16"/>
  <c r="F47" i="16"/>
  <c r="D16" i="16"/>
  <c r="C15" i="16"/>
  <c r="H22" i="16"/>
  <c r="E21" i="16"/>
  <c r="E47" i="16"/>
  <c r="G45" i="16"/>
  <c r="J47" i="16"/>
  <c r="H15" i="16"/>
  <c r="E14" i="16"/>
  <c r="D47" i="16"/>
  <c r="J26" i="16"/>
  <c r="G17" i="16"/>
  <c r="E17" i="16"/>
  <c r="C17" i="16"/>
  <c r="F17" i="16"/>
  <c r="H17" i="16"/>
  <c r="D17" i="16"/>
  <c r="F32" i="16"/>
  <c r="F31" i="16"/>
  <c r="C32" i="16"/>
  <c r="G32" i="16"/>
  <c r="C31" i="16"/>
  <c r="D32" i="16"/>
  <c r="E26" i="16"/>
  <c r="F26" i="16"/>
  <c r="C26" i="16"/>
  <c r="G26" i="16"/>
  <c r="D26" i="16"/>
  <c r="D33" i="16" l="1"/>
  <c r="G33" i="16"/>
  <c r="C33" i="16"/>
  <c r="H33" i="16"/>
  <c r="E33" i="16"/>
  <c r="F33" i="16"/>
  <c r="H24" i="28"/>
  <c r="I24" i="28"/>
  <c r="J24" i="28"/>
  <c r="J23" i="28"/>
  <c r="I23" i="28"/>
  <c r="H23" i="28"/>
  <c r="G24" i="28"/>
  <c r="K24" i="28" s="1"/>
  <c r="G23" i="28"/>
  <c r="K23" i="28" s="1"/>
  <c r="J44" i="32" l="1"/>
  <c r="H44" i="32"/>
  <c r="F44" i="32"/>
  <c r="D44" i="32"/>
  <c r="J43" i="32"/>
  <c r="H43" i="32"/>
  <c r="F43" i="32"/>
  <c r="D43" i="32"/>
  <c r="J42" i="32"/>
  <c r="H42" i="32"/>
  <c r="F42" i="32"/>
  <c r="D42" i="32"/>
  <c r="K41" i="32"/>
  <c r="J41" i="32" s="1"/>
  <c r="J39" i="32"/>
  <c r="H39" i="32"/>
  <c r="F39" i="32"/>
  <c r="D39" i="32"/>
  <c r="J38" i="32"/>
  <c r="H38" i="32"/>
  <c r="F38" i="32"/>
  <c r="D38" i="32"/>
  <c r="J37" i="32"/>
  <c r="H37" i="32"/>
  <c r="F37" i="32"/>
  <c r="D37" i="32"/>
  <c r="K36" i="32"/>
  <c r="F36" i="32" s="1"/>
  <c r="J34" i="32"/>
  <c r="H34" i="32"/>
  <c r="F34" i="32"/>
  <c r="D34" i="32"/>
  <c r="J33" i="32"/>
  <c r="H33" i="32"/>
  <c r="F33" i="32"/>
  <c r="D33" i="32"/>
  <c r="J32" i="32"/>
  <c r="H32" i="32"/>
  <c r="F32" i="32"/>
  <c r="D32" i="32"/>
  <c r="K31" i="32"/>
  <c r="H31" i="32" s="1"/>
  <c r="D41" i="32" l="1"/>
  <c r="J31" i="32"/>
  <c r="D31" i="32"/>
  <c r="F31" i="32"/>
  <c r="D36" i="32"/>
  <c r="F41" i="32"/>
  <c r="H36" i="32"/>
  <c r="J36" i="32"/>
  <c r="H41" i="32"/>
  <c r="G45" i="28" l="1"/>
  <c r="G44" i="28"/>
  <c r="G14" i="28"/>
  <c r="F14" i="28"/>
  <c r="E14" i="28"/>
  <c r="C14" i="28"/>
  <c r="E63" i="28" l="1"/>
  <c r="F63" i="28"/>
  <c r="G63" i="28" s="1"/>
  <c r="D63" i="28"/>
  <c r="H63" i="28"/>
  <c r="B28" i="16" l="1"/>
  <c r="B23" i="16"/>
  <c r="F22" i="9"/>
  <c r="C37" i="9" s="1"/>
  <c r="B28" i="9"/>
  <c r="B37" i="9" s="1"/>
  <c r="J23" i="16" l="1"/>
  <c r="B37" i="16"/>
  <c r="J28" i="16"/>
  <c r="G28" i="16"/>
  <c r="C28" i="16"/>
  <c r="E28" i="16"/>
  <c r="H28" i="16"/>
  <c r="D28" i="16"/>
  <c r="F28" i="16"/>
  <c r="D23" i="16"/>
  <c r="H23" i="16"/>
  <c r="G23" i="16"/>
  <c r="E23" i="16"/>
  <c r="C23" i="16"/>
  <c r="F23" i="16"/>
  <c r="B36" i="16"/>
  <c r="E22" i="9"/>
  <c r="D37" i="9"/>
  <c r="E37" i="9" s="1"/>
  <c r="C38" i="9"/>
  <c r="B23" i="9"/>
  <c r="B35" i="9" s="1"/>
  <c r="B18" i="9"/>
  <c r="B36" i="9" s="1"/>
  <c r="D36" i="9" s="1"/>
  <c r="F36" i="9" s="1"/>
  <c r="D35" i="9" l="1"/>
  <c r="F35" i="9" s="1"/>
  <c r="E36" i="9"/>
  <c r="B30" i="9"/>
  <c r="B38" i="9" s="1"/>
  <c r="D38" i="9" s="1"/>
  <c r="E38" i="9" s="1"/>
  <c r="F37" i="9"/>
  <c r="E36" i="16"/>
  <c r="J36" i="16"/>
  <c r="H36" i="16"/>
  <c r="D36" i="16"/>
  <c r="G36" i="16"/>
  <c r="C36" i="16"/>
  <c r="F36" i="16"/>
  <c r="G37" i="16"/>
  <c r="C37" i="16"/>
  <c r="F37" i="16"/>
  <c r="J37" i="16"/>
  <c r="E37" i="16"/>
  <c r="H37" i="16"/>
  <c r="D37" i="16"/>
  <c r="C15" i="3"/>
  <c r="C14" i="3"/>
  <c r="E35" i="9" l="1"/>
  <c r="F38" i="9"/>
  <c r="H13" i="3"/>
  <c r="I13" i="3"/>
  <c r="J13" i="3"/>
  <c r="K13" i="3"/>
  <c r="H14" i="3"/>
  <c r="I14" i="3"/>
  <c r="J14" i="3"/>
  <c r="K14" i="3"/>
  <c r="H15" i="3"/>
  <c r="I15" i="3"/>
  <c r="J15" i="3"/>
  <c r="K15" i="3"/>
  <c r="K12" i="3"/>
  <c r="J12" i="3"/>
  <c r="I12" i="3"/>
  <c r="H12" i="3"/>
</calcChain>
</file>

<file path=xl/sharedStrings.xml><?xml version="1.0" encoding="utf-8"?>
<sst xmlns="http://schemas.openxmlformats.org/spreadsheetml/2006/main" count="737" uniqueCount="391">
  <si>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</si>
  <si>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</si>
  <si>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</si>
  <si>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</si>
  <si>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</si>
  <si>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</si>
  <si>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</si>
  <si>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</si>
  <si>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</si>
  <si>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</si>
  <si>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</si>
  <si>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</si>
  <si>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</si>
  <si>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</si>
  <si>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</si>
  <si>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</si>
  <si>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</si>
  <si>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</si>
  <si>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</si>
  <si>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</si>
  <si>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</si>
  <si>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</si>
  <si>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</si>
  <si>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</si>
  <si>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</si>
  <si>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</si>
  <si>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</si>
  <si>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</si>
  <si>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</si>
  <si>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</si>
  <si>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</si>
  <si>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</si>
  <si>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</si>
  <si>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</si>
  <si>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</si>
  <si>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</si>
  <si>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</si>
  <si>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</si>
  <si>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</si>
  <si>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</si>
  <si>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</si>
  <si>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</si>
  <si>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</si>
  <si>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</si>
  <si>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</si>
  <si>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COASTAL BEND COLLEGE</t>
  </si>
  <si>
    <t>DEL MAR COLLEGE</t>
  </si>
  <si>
    <t>TEXAS A&amp;M INTERNATIONAL UNIV</t>
  </si>
  <si>
    <t>TEXAS A&amp;M UNIV-CORPUS CHRISTI</t>
  </si>
  <si>
    <t>TEXAS A&amp;M UNIV-KINGSVILLE</t>
  </si>
  <si>
    <t>TEXAS A&amp;M UNIV-SAN ANTONIO</t>
  </si>
  <si>
    <t>U. OF TEXAS AT BROWNSVILLE</t>
  </si>
  <si>
    <t>U. OF TEXAS AT SAN ANTONIO</t>
  </si>
  <si>
    <t>SCHREINER UNIVERSITY</t>
  </si>
  <si>
    <t>ST. MARY'S UNIVERSITY</t>
  </si>
  <si>
    <t>TEXAS LUTHERAN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</si>
  <si>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</si>
  <si>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</si>
  <si>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</si>
  <si>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</si>
  <si>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</si>
  <si>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</si>
  <si>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</si>
  <si>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</si>
  <si>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</si>
  <si>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</si>
  <si>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</si>
  <si>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</si>
  <si>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</si>
  <si>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</si>
  <si>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</si>
  <si>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Who Earned a Degree or Certificate Within Six Years of HS Graduation *</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</si>
  <si>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</si>
  <si>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</si>
  <si>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</si>
  <si>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</si>
  <si>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</si>
  <si>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</si>
  <si>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</si>
  <si>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ANGELO STATE UNIVERSITY</t>
  </si>
  <si>
    <t>AUSTIN COLLEGE</t>
  </si>
  <si>
    <t>BAYLOR UNIVERSITY</t>
  </si>
  <si>
    <t>CONCORDIA UNIVERSITY TEXAS</t>
  </si>
  <si>
    <t>DALLAS BAPTIST UNIVERSITY</t>
  </si>
  <si>
    <t>EAST TEXAS BAPTIST UNIVERSITY</t>
  </si>
  <si>
    <t>HARDIN-SIMMONS UNIVERSITY</t>
  </si>
  <si>
    <t>HOUSTON BAPTIST UNIVERSITY</t>
  </si>
  <si>
    <t>HOWARD PAYNE UNIVERSITY</t>
  </si>
  <si>
    <t>HUSTON-TILLOTSON UNIVERSITY</t>
  </si>
  <si>
    <t>JARVIS CHRISTIAN COLLEGE</t>
  </si>
  <si>
    <t>LAMAR UNIVERSITY</t>
  </si>
  <si>
    <t>LETOURNEAU UNIVERSITY</t>
  </si>
  <si>
    <t>LUBBOCK CHRISTIAN UNIVERSITY</t>
  </si>
  <si>
    <t>MCMURRY UNIVERSITY</t>
  </si>
  <si>
    <t>MIDWESTERN STATE UNIVERSITY</t>
  </si>
  <si>
    <t>PARKER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</si>
  <si>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</si>
  <si>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</si>
  <si>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</si>
  <si>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</si>
  <si>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</si>
  <si>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</si>
  <si>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</si>
  <si>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</si>
  <si>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</si>
  <si>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</si>
  <si>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</si>
  <si>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</si>
  <si>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UNIV-CENTRAL TEXAS</t>
  </si>
  <si>
    <t>TEXAS A&amp;M UNIVERSITY</t>
  </si>
  <si>
    <t>TEXAS A&amp;M UNIVERSITY-COMMERCE</t>
  </si>
  <si>
    <t>TEXAS CHRISTIAN UNIVERSITY</t>
  </si>
  <si>
    <t>TEXAS COLLEGE</t>
  </si>
  <si>
    <t>TEXAS SOUTHERN UNIVERSITY</t>
  </si>
  <si>
    <t>TEXAS STATE UNIVERSITY</t>
  </si>
  <si>
    <t>TEXAS TECH UNIV HLTH SCI CTR</t>
  </si>
  <si>
    <t>TEXAS TECH UNIVERSITY</t>
  </si>
  <si>
    <t>TEXAS WOMAN'S UNIVERSITY</t>
  </si>
  <si>
    <t>U. OF HOUSTON-CLEAR LAKE</t>
  </si>
  <si>
    <t>U. OF TEXAS AT ARLINGTON</t>
  </si>
  <si>
    <t>U. OF TEXAS AT AUSTIN</t>
  </si>
  <si>
    <t>U. OF TEXAS AT DALLAS</t>
  </si>
  <si>
    <t>U. OF TEXAS AT EL PASO</t>
  </si>
  <si>
    <t>U. OF TEXAS AT TYLER</t>
  </si>
  <si>
    <t>U. OF TEXAS-PERMIAN BASIN</t>
  </si>
  <si>
    <t>UNIV OF MARY HARDIN-BAYLOR</t>
  </si>
  <si>
    <t>UNIVERSITY OF DALLAS</t>
  </si>
  <si>
    <t>UNIVERSITY OF HOUSTON</t>
  </si>
  <si>
    <t>UNIVERSITY OF NORTH TEXAS</t>
  </si>
  <si>
    <t>WAYLAND BAPTIST UNIVERSITY</t>
  </si>
  <si>
    <t>WEST TEXAS A&amp;M UNIVERSITY</t>
  </si>
  <si>
    <t>ALAMO CCD SAN ANTONIO COLLEGE</t>
  </si>
  <si>
    <t>AMARILLO COLLEGE</t>
  </si>
  <si>
    <t>ANGELINA COLLEGE</t>
  </si>
  <si>
    <t>AUSTIN COMMUNITY COLLEGE</t>
  </si>
  <si>
    <t>CENTRAL TEXAS COLLEGE</t>
  </si>
  <si>
    <t>CISCO COLLEGE</t>
  </si>
  <si>
    <t>CLARENDON COLLEGE</t>
  </si>
  <si>
    <t>COLLIN CO COMM COLL DISTRICT</t>
  </si>
  <si>
    <t>DCCCD CEDAR VALLEY COLLEGE</t>
  </si>
  <si>
    <t>DCCCD EL CENTRO COLLEGE</t>
  </si>
  <si>
    <t>DCCCD NORTH LAKE COLLEGE</t>
  </si>
  <si>
    <t>DCCCD RICHLAND COLLEGE</t>
  </si>
  <si>
    <t>EL PASO COMMUNITY COLLEGE DIST</t>
  </si>
  <si>
    <t>GALVESTON COLLEGE</t>
  </si>
  <si>
    <t>HILL COLLEGE</t>
  </si>
  <si>
    <t>HOUSTON COMMUNITY COLLEGE</t>
  </si>
  <si>
    <t>HOWARD COLLEGE</t>
  </si>
  <si>
    <t>KILGORE COLLEGE</t>
  </si>
  <si>
    <t>LONE STAR COLLEGE - N. HARRIS</t>
  </si>
  <si>
    <t>MCLENNAN COMMUNITY COLLEGE</t>
  </si>
  <si>
    <t>MIDLAND COLLEGE</t>
  </si>
  <si>
    <t>NAVARRO COLLEGE</t>
  </si>
  <si>
    <t>NORTH CENTRAL TEXAS COLLEGE</t>
  </si>
  <si>
    <t>NORTHEAST TEXAS COMM COLLEGE</t>
  </si>
  <si>
    <t>ODESSA COLLEGE</t>
  </si>
  <si>
    <t>PARIS JUNIOR COLLEGE</t>
  </si>
  <si>
    <t>RANGER COLLEGE</t>
  </si>
  <si>
    <t>SOUTH PLAINS COLLEGE</t>
  </si>
  <si>
    <t>TARRANT CO NORTHEAST CAMPUS</t>
  </si>
  <si>
    <t>TARRANT CO NORTHWEST CAMPUS</t>
  </si>
  <si>
    <t>TARRANT CO SOUTH CAMPUS</t>
  </si>
  <si>
    <t>TEXAS STATE T. C. WACO</t>
  </si>
  <si>
    <t>TEXAS STATE T. C. WEST TEXAS</t>
  </si>
  <si>
    <t>TRINITY VALLEY COMM COLLEGE</t>
  </si>
  <si>
    <t>TYLER JUNIOR COLLEGE</t>
  </si>
  <si>
    <t>VERNON COLLEGE</t>
  </si>
  <si>
    <t>WEATHERFORD COLLEGE</t>
  </si>
  <si>
    <t>WESTERN TEXAS COLLEGE</t>
  </si>
  <si>
    <t>WHARTON COUNTY JUNIOR COLLEGE</t>
  </si>
  <si>
    <t>Source: TEA, THECB</t>
  </si>
  <si>
    <t>U. OF TEXAS-RIO GRANDE VALLEY</t>
  </si>
  <si>
    <t>DCCCD EASTFIELD COLLEGE</t>
  </si>
  <si>
    <t>FRANK PHILLIPS COLLEGE</t>
  </si>
  <si>
    <t>GRAYSON COLLEGE</t>
  </si>
  <si>
    <t>General &amp; Operations Managers</t>
  </si>
  <si>
    <t>Enrollment</t>
  </si>
  <si>
    <t>High 
Plains</t>
  </si>
  <si>
    <t>Region 1</t>
  </si>
  <si>
    <t>Certificate or higher attainment</t>
  </si>
  <si>
    <t>Population age 25-34 (PUMS 1-year estimate, ACS)</t>
  </si>
  <si>
    <t>SOUTHWESTERN CHRISTIAN COLLEGE</t>
  </si>
  <si>
    <t>Others</t>
  </si>
  <si>
    <t>Leading occupations typically requiring an associate's degree or higher*</t>
  </si>
  <si>
    <t>*Occupations with 500 or more jobs in 2014.</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</si>
  <si>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</si>
  <si>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</si>
  <si>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</si>
  <si>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</si>
  <si>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</si>
  <si>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</si>
  <si>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</si>
  <si>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</si>
  <si>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</si>
  <si>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</si>
  <si>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</si>
  <si>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</si>
  <si>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</si>
  <si>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</si>
  <si>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</si>
  <si>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</si>
  <si>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</si>
  <si>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</si>
  <si>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</si>
  <si>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</si>
  <si>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</si>
  <si>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</si>
  <si>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</si>
  <si>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</si>
  <si>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</si>
  <si>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Source: Texas Demographic Center, http://txsdc.utsa.edu/</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</si>
  <si>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</si>
  <si>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</si>
  <si>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</si>
  <si>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</si>
  <si>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</si>
  <si>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</si>
  <si>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</si>
  <si>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</si>
  <si>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</si>
  <si>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</si>
  <si>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</si>
  <si>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</si>
  <si>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</si>
  <si>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 xml:space="preserve">Earned Both Bachelor's or Higher &amp; Associate**  </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</si>
  <si>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</si>
  <si>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</si>
  <si>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</si>
  <si>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</si>
  <si>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</si>
  <si>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</si>
  <si>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</si>
  <si>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</si>
  <si>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</si>
  <si>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</si>
  <si>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</si>
  <si>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</si>
  <si>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</si>
  <si>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</si>
  <si>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</si>
  <si>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</si>
  <si>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</si>
  <si>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</si>
  <si>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</si>
  <si>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</si>
  <si>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</si>
  <si>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</si>
  <si>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</si>
  <si>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</si>
  <si>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</si>
  <si>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</si>
  <si>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</si>
  <si>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Occupations Adding the Most New Jobs or Growing the Fastest in a Region, 2014-2024.</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</si>
  <si>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</si>
  <si>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</si>
  <si>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</si>
  <si>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</si>
  <si>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</si>
  <si>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</si>
  <si>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</si>
  <si>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</si>
  <si>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</si>
  <si>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</si>
  <si>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</si>
  <si>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</si>
  <si>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</si>
  <si>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</si>
  <si>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</si>
  <si>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</si>
  <si>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</si>
  <si>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</si>
  <si>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</si>
  <si>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</si>
  <si>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</si>
  <si>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</si>
  <si>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</si>
  <si>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</si>
  <si>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</si>
  <si>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</si>
  <si>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</si>
  <si>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 Total Enrolled in Higher Ed</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</si>
  <si>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</si>
  <si>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</si>
  <si>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</si>
  <si>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</si>
  <si>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</si>
  <si>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</si>
  <si>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</si>
  <si>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</si>
  <si>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</si>
  <si>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</si>
  <si>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</si>
  <si>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</si>
  <si>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</si>
  <si>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This workbook provides data relevant to the goals and targets of 60x30TX for your region, as well as data on population, educational attainment, enrollment in higher education, higher education outcomes and labor market information.</t>
  </si>
  <si>
    <t xml:space="preserve">Statewide </t>
  </si>
  <si>
    <t xml:space="preserve"> Percent of High School Graduates Enrolling in Higher Education the Following Year</t>
  </si>
  <si>
    <t>5,632</t>
  </si>
  <si>
    <t>9,851</t>
  </si>
  <si>
    <t>6,111</t>
  </si>
  <si>
    <t>10,163</t>
  </si>
  <si>
    <t>6,757</t>
  </si>
  <si>
    <t>10,546</t>
  </si>
  <si>
    <t>TARRANT CO SOUTHEAST CAMPUS</t>
  </si>
  <si>
    <t>TEXAS STATE T. C. MARSHALL</t>
  </si>
  <si>
    <t>Enrollment in High Plains Institutions and at Institutions Out of Region</t>
  </si>
  <si>
    <t>High Plains To:</t>
  </si>
  <si>
    <t>Central</t>
  </si>
  <si>
    <t>West</t>
  </si>
  <si>
    <t>Occupations Adding the Most New Jobs or Growing the Fastest, 2014-2024, High Plains</t>
  </si>
  <si>
    <t>Elementary School Teachers, Ex. Special Education</t>
  </si>
  <si>
    <t>Secondary School Teachers, Ex Special/Career/Technical Ed</t>
  </si>
  <si>
    <t>Accountants &amp; Auditors</t>
  </si>
  <si>
    <t>Medical &amp; Health Services Managers</t>
  </si>
  <si>
    <t>Radiologic Technologists</t>
  </si>
  <si>
    <t>Personal Financial Advisors</t>
  </si>
  <si>
    <t>Loan Officers</t>
  </si>
  <si>
    <t>Students from Region's High Schools</t>
  </si>
  <si>
    <t>High Plains Totals</t>
  </si>
  <si>
    <t>HS Grads in HE*</t>
  </si>
  <si>
    <t>HS Grads**</t>
  </si>
  <si>
    <t>**** Associates degree could be earned at any institution.</t>
  </si>
  <si>
    <t>4,903</t>
  </si>
  <si>
    <t>9,580</t>
  </si>
  <si>
    <t>% Public       2 yr</t>
  </si>
  <si>
    <t>Regional Context Data Workbook - High Plains Region</t>
  </si>
  <si>
    <t>Content</t>
  </si>
  <si>
    <t>Population Projections</t>
  </si>
  <si>
    <t>Enrollment at Institutions in Region</t>
  </si>
  <si>
    <t>Enrollment In and Out of Region</t>
  </si>
  <si>
    <t>Occupation Growth</t>
  </si>
  <si>
    <t>Occupations Adding the Most New Jobs or Growing the Fastest In a Region, 2014-2024</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</si>
  <si>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</si>
  <si>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 xml:space="preserve">This page presents the most recent estimates of population in your region, as well as projections of population in three age groups - 0-17 years, 18-24 years, and the critical 60X30TX age group - 25-34 years. Projections of the proportion of the population with a postsecondary credential needed to reach the 60x30 Goal are closely linked to population growth.  </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</si>
  <si>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</si>
  <si>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</si>
  <si>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next page</t>
  </si>
  <si>
    <t>* Public high school students who graduate in the school year prior to entering public or independent higher education in the fall semester</t>
  </si>
  <si>
    <t>**Includes high school graduates minus non-trackable students. Non-trackable graduates have non-standard ID numbers that will not find a match at Texas higher education institutions</t>
  </si>
  <si>
    <t>This page presents (1) the percent of completions awarded to different race/ethnicities and gender in your region and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</si>
  <si>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t>60x30TX proposes that by 2030, 65% of high school graduates will enroll in an institution of higher education by the first fall after their graduation. The next three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</si>
  <si>
    <t xml:space="preserve">This page provides data on enrollment at institutions of higher education in your region. The graph highlights the disparity in enrollment among male and female students. Data are presented by race/ethnicity and sector for your region.  </t>
  </si>
  <si>
    <t>This page provides data from the Texas Workforce Commission that projects the occupations that will add the greatest number of jobs from now until 2024.   The table below identifies occupations with greatest growth in absolute number of jobs as well as occupations with highest percentage of growth.</t>
  </si>
  <si>
    <t>% of HS Graduates in Higher Ed Meeting TSI Standards</t>
  </si>
  <si>
    <r>
      <rPr>
        <b/>
        <i/>
        <sz val="10.5"/>
        <color theme="1"/>
        <rFont val="Tahoma"/>
        <family val="2"/>
      </rPr>
      <t>60x30 Educated Population Goal: By 2030, at least 60 percent of Texans ages 25-34 will have a certificate or degree</t>
    </r>
    <r>
      <rPr>
        <b/>
        <sz val="10.5"/>
        <color theme="1"/>
        <rFont val="Tahoma"/>
        <family val="2"/>
      </rPr>
      <t xml:space="preserve">
</t>
    </r>
    <r>
      <rPr>
        <b/>
        <sz val="10"/>
        <color theme="1"/>
        <rFont val="Tahoma"/>
        <family val="2"/>
      </rPr>
      <t>Educational Attainment of Texas Residents Ages 25-34, 2015 to 2030, by Higher Education Region</t>
    </r>
    <r>
      <rPr>
        <b/>
        <sz val="10.5"/>
        <color theme="1"/>
        <rFont val="Tahoma"/>
        <family val="2"/>
      </rPr>
      <t xml:space="preserve">
</t>
    </r>
    <r>
      <rPr>
        <b/>
        <sz val="10"/>
        <color theme="1"/>
        <rFont val="Tahoma"/>
        <family val="2"/>
      </rPr>
      <t>2015 is Actual Data, 2020, 2025, and 2030 are Projections</t>
    </r>
    <r>
      <rPr>
        <b/>
        <sz val="10.5"/>
        <color theme="1"/>
        <rFont val="Tahoma"/>
        <family val="2"/>
      </rPr>
      <t xml:space="preserve">
</t>
    </r>
  </si>
  <si>
    <t>Projected educational attainment (% cert or higher postsecondary degree)</t>
  </si>
  <si>
    <t>UT MEDICAL BRANCH GALVESTON</t>
  </si>
  <si>
    <t>UT HEALTH SCI CENTER-HOUSTON</t>
  </si>
  <si>
    <t>TEXAS STATE T. C. HARLINGEN</t>
  </si>
  <si>
    <t>TEMPLE COLLEGE</t>
  </si>
  <si>
    <t>SOUTHWESTERN ADVENTIST UNIV</t>
  </si>
  <si>
    <t>LONE STAR COLLEGE - KINGWOOD</t>
  </si>
  <si>
    <t>LEE COLLEGE</t>
  </si>
  <si>
    <t>DCCCD BROOKHAVEN COLLEGE</t>
  </si>
  <si>
    <t>BLINN COLLEGE DISTRICT</t>
  </si>
  <si>
    <t>Completions (Certificate, Associate, Bachelor's, Master's) by Institution of Higher Education - Race/Ethnicity, Gender, Economically Disadvantaged Students - FY 2017</t>
  </si>
  <si>
    <t>Completions by Level - FY 2017</t>
  </si>
  <si>
    <t>Six-Year Graduation Rates of First Time Undergraduates (FTUG) at Public CTCs (Certificate, Associate or above) - Fall 2011 Cohort</t>
  </si>
  <si>
    <t>Six-Year Graduation Rates of First Time Undergraduates (FTUG) at Public Universities (Bachelor's Degrees)- Fall 2011 Cohort</t>
  </si>
  <si>
    <t>FY 2009, 2010, &amp; 2011 Public HS Graduates who Earned a Degree or Certificate within Six Years of HS Graduation</t>
  </si>
  <si>
    <t>2009, 2010, &amp; 2011 High School Graduates by Region</t>
  </si>
  <si>
    <t>*Counts are combined totals for 2009, 2010, and 2011 graduates.</t>
  </si>
  <si>
    <t>4,752</t>
  </si>
  <si>
    <t>9,298</t>
  </si>
  <si>
    <t>4,947</t>
  </si>
  <si>
    <t>9,844</t>
  </si>
  <si>
    <t>https://www.census.gov/acs/www/data/data-tables-and-tools/data-profiles/2016/</t>
  </si>
  <si>
    <t>Percent of High School Graduates (2016-2017) enrolling in Higher Education (Fall 2017)</t>
  </si>
  <si>
    <t>High School Graduates (2016-2017) Enrolling in Higher Education (Fall 2017) by Race/Ethnicity</t>
  </si>
  <si>
    <t>Completions by Economically Disadvantaged Students- FY 2017</t>
  </si>
  <si>
    <t>2017 Regional Residents' Enrollments in Higher Education</t>
  </si>
  <si>
    <t>Public Institutions (All Sectors) Total</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</si>
  <si>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2007 until 2017.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highlights the decreasing levels of college readiness over the last three years. It is important to note that in 2015 state assessment policies changed such that the STAAR End-of-Course (EOC) assessments which demonstrate college readiness, Algebra II and English III, were no longer required and rarely offered across districts.</t>
    </r>
  </si>
  <si>
    <t>This page provides data about enrollment in higher education among students who completed high school or were residing in your region prior to enrollment. The tables and graphs highlight changes in 4-year and 2-year enrollment between 2000 and 2017.  Data are broken out by sector and race/ethnicity.</t>
  </si>
  <si>
    <t>Student Enrollment in Higher Education by Residence Prior to Enrollment</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</si>
  <si>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</si>
  <si>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Average Annual Earnings of FY 2007 Graduates over 10 Years</t>
  </si>
  <si>
    <t>Year (Years after Graduation)</t>
  </si>
  <si>
    <t>2007 Graduates</t>
  </si>
  <si>
    <t>% Found with Earnings</t>
  </si>
  <si>
    <t>Highest Degree or Award</t>
  </si>
  <si>
    <r>
      <t xml:space="preserve">2008 </t>
    </r>
    <r>
      <rPr>
        <b/>
        <i/>
        <sz val="11"/>
        <color theme="1"/>
        <rFont val="Calibri"/>
        <family val="2"/>
        <scheme val="minor"/>
      </rPr>
      <t>(1 year)</t>
    </r>
  </si>
  <si>
    <t>2012 (5 years)</t>
  </si>
  <si>
    <t>2017 (10 years)</t>
  </si>
  <si>
    <t>Baccalaureate</t>
  </si>
  <si>
    <t>Doctoral</t>
  </si>
  <si>
    <t>Professional</t>
  </si>
  <si>
    <t>Source: TWC, THECB</t>
  </si>
  <si>
    <t>Enrollment - Region of Residence</t>
  </si>
  <si>
    <t>Completion Targets Submitted to the THECB August 2018</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</si>
  <si>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(2017).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</si>
</sst>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_(&quot;$&quot;* \(#,##0.00\);_(&quot;$&quot;* &quot;-&quot;??_);_(@_)"/>
    <numFmt numFmtId="43" formatCode="_(* #,##0.00_);_(* \(#,##0.00\);_(* &quot;-&quot;??_);_(@_)"/>
    <numFmt numFmtId="164" formatCode="0.0%"/>
    <numFmt numFmtId="165" formatCode="_(* #,##0_);_(* \(#,##0\);_(* &quot;-&quot;??_);_(@_)"/>
    <numFmt numFmtId="166" formatCode="0.0"/>
    <numFmt numFmtId="167" formatCode="_(* #,##0.000_);_(* \(#,##0.000\);_(* &quot;-&quot;??_);_(@_)"/>
    <numFmt numFmtId="168" formatCode="_(&quot;$&quot;* #,##0_);_(&quot;$&quot;* \(#,##0\);_(&quot;$&quot;* &quot;-&quot;??_);_(@_)"/>
  </numFmts>
  <fonts count="70"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u/>
      <sz val="11"/>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b/>
      <sz val="9"/>
      <color theme="1"/>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b/>
      <sz val="10.5"/>
      <color theme="1"/>
      <name val="Tahoma"/>
      <family val="2"/>
    </font>
    <font>
      <b/>
      <i/>
      <sz val="10.5"/>
      <color theme="1"/>
      <name val="Tahoma"/>
      <family val="2"/>
    </font>
    <font>
      <b/>
      <i/>
      <sz val="11"/>
      <color theme="1"/>
      <name val="Calibri"/>
      <family val="2"/>
      <scheme val="minor"/>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FC9E4C"/>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F26B31"/>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5F84"/>
      </left>
      <right/>
      <top style="thin">
        <color rgb="FF005F84"/>
      </top>
      <bottom style="thin">
        <color rgb="FF005F84"/>
      </bottom>
      <diagonal/>
    </border>
    <border>
      <left/>
      <right/>
      <top style="thin">
        <color rgb="FF005F84"/>
      </top>
      <bottom style="thin">
        <color rgb="FF005F84"/>
      </bottom>
      <diagonal/>
    </border>
    <border>
      <left/>
      <right style="thin">
        <color rgb="FF005F84"/>
      </right>
      <top style="thin">
        <color rgb="FF005F84"/>
      </top>
      <bottom style="thin">
        <color rgb="FF005F84"/>
      </bottom>
      <diagonal/>
    </border>
    <border>
      <left style="thin">
        <color rgb="FF005F84"/>
      </left>
      <right/>
      <top style="thin">
        <color rgb="FF005F84"/>
      </top>
      <bottom/>
      <diagonal/>
    </border>
    <border>
      <left/>
      <right/>
      <top style="thin">
        <color rgb="FF005F84"/>
      </top>
      <bottom/>
      <diagonal/>
    </border>
    <border>
      <left/>
      <right style="thin">
        <color rgb="FF005F84"/>
      </right>
      <top style="thin">
        <color rgb="FF005F84"/>
      </top>
      <bottom/>
      <diagonal/>
    </border>
    <border>
      <left style="thin">
        <color rgb="FF005F84"/>
      </left>
      <right/>
      <top/>
      <bottom/>
      <diagonal/>
    </border>
    <border>
      <left/>
      <right style="thin">
        <color rgb="FF005F84"/>
      </right>
      <top/>
      <bottom/>
      <diagonal/>
    </border>
    <border>
      <left style="thin">
        <color rgb="FF005F84"/>
      </left>
      <right/>
      <top/>
      <bottom style="thin">
        <color rgb="FF005F84"/>
      </bottom>
      <diagonal/>
    </border>
    <border>
      <left/>
      <right/>
      <top/>
      <bottom style="thin">
        <color rgb="FF005F84"/>
      </bottom>
      <diagonal/>
    </border>
    <border>
      <left/>
      <right style="thin">
        <color rgb="FF005F84"/>
      </right>
      <top/>
      <bottom style="thin">
        <color rgb="FF005F84"/>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rgb="FF000000"/>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theme="0"/>
      </left>
      <right style="thin">
        <color indexed="64"/>
      </right>
      <top style="thin">
        <color indexed="64"/>
      </top>
      <bottom/>
      <diagonal/>
    </border>
    <border>
      <left style="thin">
        <color rgb="FF005F84"/>
      </left>
      <right style="thin">
        <color indexed="64"/>
      </right>
      <top style="thin">
        <color rgb="FF005F84"/>
      </top>
      <bottom style="medium">
        <color rgb="FF005F84"/>
      </bottom>
      <diagonal/>
    </border>
    <border>
      <left style="thin">
        <color indexed="64"/>
      </left>
      <right/>
      <top style="thin">
        <color indexed="64"/>
      </top>
      <bottom style="medium">
        <color rgb="FF005F84"/>
      </bottom>
      <diagonal/>
    </border>
    <border>
      <left style="medium">
        <color rgb="FF005F84"/>
      </left>
      <right style="thin">
        <color indexed="64"/>
      </right>
      <top style="thin">
        <color indexed="64"/>
      </top>
      <bottom style="medium">
        <color rgb="FF005F84"/>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bottom/>
      <diagonal/>
    </border>
    <border>
      <left style="medium">
        <color rgb="FF005F84"/>
      </left>
      <right style="thin">
        <color indexed="64"/>
      </right>
      <top style="thin">
        <color indexed="64"/>
      </top>
      <bottom/>
      <diagonal/>
    </border>
    <border>
      <left style="thin">
        <color indexed="64"/>
      </left>
      <right style="medium">
        <color rgb="FF005F84"/>
      </right>
      <top style="medium">
        <color rgb="FF005F84"/>
      </top>
      <bottom style="thin">
        <color indexed="64"/>
      </bottom>
      <diagonal/>
    </border>
    <border>
      <left style="thin">
        <color indexed="64"/>
      </left>
      <right style="thin">
        <color indexed="64"/>
      </right>
      <top style="medium">
        <color rgb="FF005F84"/>
      </top>
      <bottom style="thin">
        <color indexed="64"/>
      </bottom>
      <diagonal/>
    </border>
    <border>
      <left style="medium">
        <color rgb="FF005F84"/>
      </left>
      <right style="thin">
        <color indexed="64"/>
      </right>
      <top style="medium">
        <color rgb="FF005F84"/>
      </top>
      <bottom/>
      <diagonal/>
    </border>
    <border>
      <left style="thin">
        <color indexed="64"/>
      </left>
      <right style="medium">
        <color rgb="FF005F84"/>
      </right>
      <top style="thin">
        <color indexed="64"/>
      </top>
      <bottom/>
      <diagonal/>
    </border>
    <border>
      <left style="thin">
        <color indexed="64"/>
      </left>
      <right style="medium">
        <color rgb="FF005F84"/>
      </right>
      <top style="thin">
        <color rgb="FF005F84"/>
      </top>
      <bottom style="medium">
        <color rgb="FF005F84"/>
      </bottom>
      <diagonal/>
    </border>
    <border>
      <left style="thin">
        <color rgb="FF000000"/>
      </left>
      <right style="medium">
        <color rgb="FF000000"/>
      </right>
      <top style="thin">
        <color rgb="FF000000"/>
      </top>
      <bottom style="thin">
        <color rgb="FF000000"/>
      </bottom>
      <diagonal/>
    </border>
    <border>
      <left style="medium">
        <color indexed="64"/>
      </left>
      <right style="thin">
        <color indexed="64"/>
      </right>
      <top style="thick">
        <color rgb="FF005F84"/>
      </top>
      <bottom style="thin">
        <color indexed="64"/>
      </bottom>
      <diagonal/>
    </border>
    <border>
      <left style="medium">
        <color indexed="64"/>
      </left>
      <right style="thin">
        <color indexed="64"/>
      </right>
      <top style="thin">
        <color indexed="64"/>
      </top>
      <bottom style="thick">
        <color rgb="FF005F84"/>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rgb="FF005F84"/>
      </left>
      <right style="thin">
        <color indexed="64"/>
      </right>
      <top style="thin">
        <color indexed="6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s>
  <cellStyleXfs count="136">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3" fontId="3" fillId="0" borderId="0" applyFont="0" applyFill="0" applyBorder="0" applyAlignment="0" applyProtection="0"/>
    <xf numFmtId="0" fontId="1" fillId="0" borderId="0"/>
    <xf numFmtId="44" fontId="12" fillId="0" borderId="0" applyFont="0" applyFill="0" applyBorder="0" applyAlignment="0" applyProtection="0"/>
  </cellStyleXfs>
  <cellXfs count="780">
    <xf numFmtId="0" fontId="0" fillId="0" borderId="0" xfId="0"/>
    <xf numFmtId="0" fontId="49" fillId="0" borderId="0" xfId="0" applyFont="1"/>
    <xf numFmtId="0" fontId="50" fillId="0" borderId="0" xfId="0" applyFont="1"/>
    <xf numFmtId="0" fontId="52" fillId="0" borderId="0" xfId="0" applyFont="1"/>
    <xf numFmtId="0" fontId="53" fillId="0" borderId="0" xfId="0" applyFont="1"/>
    <xf numFmtId="0" fontId="9" fillId="0" borderId="0" xfId="92" applyFont="1" applyBorder="1" applyAlignment="1">
      <alignment horizontal="left" vertical="center"/>
    </xf>
    <xf numFmtId="0" fontId="9" fillId="0" borderId="0" xfId="92" applyFont="1" applyBorder="1" applyAlignment="1">
      <alignment horizontal="center" vertical="center" wrapText="1"/>
    </xf>
    <xf numFmtId="0" fontId="50" fillId="0" borderId="0" xfId="0" applyFont="1" applyAlignment="1">
      <alignment horizontal="left" vertical="center"/>
    </xf>
    <xf numFmtId="0" fontId="50" fillId="0" borderId="0" xfId="0" applyFont="1" applyAlignment="1"/>
    <xf numFmtId="0" fontId="54"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5" fillId="0" borderId="0" xfId="82" applyFont="1" applyAlignment="1" applyProtection="1"/>
    <xf numFmtId="0" fontId="51" fillId="0" borderId="0" xfId="0" applyFont="1" applyAlignment="1"/>
    <xf numFmtId="0" fontId="56"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57" fillId="0" borderId="1" xfId="0" applyFont="1" applyBorder="1" applyAlignment="1">
      <alignment horizontal="center" vertical="top" wrapText="1"/>
    </xf>
    <xf numFmtId="0" fontId="7" fillId="0" borderId="8" xfId="105" applyFont="1" applyBorder="1" applyAlignment="1">
      <alignment horizontal="center" vertical="center" wrapText="1"/>
    </xf>
    <xf numFmtId="0" fontId="58"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4" fillId="0" borderId="9" xfId="105" applyFont="1" applyFill="1" applyBorder="1" applyAlignment="1"/>
    <xf numFmtId="0" fontId="52" fillId="0" borderId="9" xfId="105"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4" fillId="0" borderId="0" xfId="0" applyFont="1" applyFill="1"/>
    <xf numFmtId="0" fontId="7" fillId="33" borderId="26" xfId="0" applyFont="1" applyFill="1" applyBorder="1" applyAlignment="1">
      <alignment wrapText="1"/>
    </xf>
    <xf numFmtId="0" fontId="9"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Border="1" applyAlignment="1">
      <alignment horizontal="left" vertical="center" wrapText="1"/>
    </xf>
    <xf numFmtId="0" fontId="0" fillId="0" borderId="0" xfId="0" applyFill="1" applyBorder="1" applyAlignment="1">
      <alignment vertical="top" wrapText="1"/>
    </xf>
    <xf numFmtId="0" fontId="50" fillId="0" borderId="0" xfId="0" applyFont="1" applyBorder="1" applyAlignment="1"/>
    <xf numFmtId="0" fontId="4" fillId="0" borderId="0" xfId="0" applyFont="1" applyFill="1" applyBorder="1" applyAlignment="1">
      <alignment vertical="center" wrapText="1"/>
    </xf>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1" fillId="0" borderId="0" xfId="0" applyFont="1" applyAlignment="1">
      <alignment horizontal="left" vertical="center"/>
    </xf>
    <xf numFmtId="0" fontId="7" fillId="0" borderId="1" xfId="100" applyNumberFormat="1" applyFont="1" applyBorder="1" applyAlignment="1">
      <alignment horizontal="center" vertical="center" wrapText="1"/>
    </xf>
    <xf numFmtId="0" fontId="52" fillId="0" borderId="10" xfId="0" applyFont="1" applyBorder="1" applyAlignment="1">
      <alignment vertical="top" wrapText="1"/>
    </xf>
    <xf numFmtId="0" fontId="51" fillId="0" borderId="1" xfId="0" applyFont="1" applyBorder="1" applyAlignment="1">
      <alignment horizontal="center"/>
    </xf>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49" fillId="0" borderId="0" xfId="0" applyFont="1" applyAlignment="1">
      <alignment vertical="center"/>
    </xf>
    <xf numFmtId="0" fontId="49" fillId="0" borderId="0" xfId="0" applyFont="1" applyBorder="1"/>
    <xf numFmtId="0" fontId="56"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7" borderId="1" xfId="0" applyFont="1" applyFill="1" applyBorder="1"/>
    <xf numFmtId="3" fontId="52" fillId="37" borderId="1" xfId="0" applyNumberFormat="1" applyFont="1" applyFill="1" applyBorder="1"/>
    <xf numFmtId="164" fontId="52" fillId="37" borderId="1" xfId="0" applyNumberFormat="1" applyFont="1" applyFill="1" applyBorder="1"/>
    <xf numFmtId="3" fontId="52" fillId="37" borderId="1" xfId="0" applyNumberFormat="1" applyFont="1" applyFill="1" applyBorder="1" applyAlignment="1">
      <alignment horizontal="left"/>
    </xf>
    <xf numFmtId="3" fontId="52" fillId="37" borderId="0" xfId="0" applyNumberFormat="1" applyFont="1" applyFill="1" applyBorder="1" applyAlignment="1">
      <alignment horizontal="left"/>
    </xf>
    <xf numFmtId="3" fontId="52" fillId="37"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horizontal="left" vertical="top" wrapText="1"/>
    </xf>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165" fontId="52" fillId="0" borderId="0" xfId="0" applyNumberFormat="1" applyFont="1"/>
    <xf numFmtId="165" fontId="52" fillId="0" borderId="78" xfId="67" applyNumberFormat="1" applyFont="1" applyBorder="1" applyAlignment="1">
      <alignment horizontal="right" vertical="top" wrapText="1"/>
    </xf>
    <xf numFmtId="165" fontId="52" fillId="0" borderId="67" xfId="67" applyNumberFormat="1" applyFont="1" applyBorder="1" applyAlignment="1">
      <alignment horizontal="right" vertical="top" wrapText="1"/>
    </xf>
    <xf numFmtId="165" fontId="52" fillId="0" borderId="78" xfId="67" applyNumberFormat="1" applyFont="1" applyBorder="1" applyAlignment="1">
      <alignment horizontal="right" vertical="center" wrapText="1"/>
    </xf>
    <xf numFmtId="165" fontId="52" fillId="0" borderId="67" xfId="67" applyNumberFormat="1" applyFont="1" applyBorder="1" applyAlignment="1">
      <alignment horizontal="right" vertical="center" wrapText="1"/>
    </xf>
    <xf numFmtId="164" fontId="52" fillId="0" borderId="79" xfId="132" applyNumberFormat="1" applyFont="1" applyBorder="1" applyAlignment="1">
      <alignment horizontal="right" vertical="top" wrapText="1"/>
    </xf>
    <xf numFmtId="164" fontId="52" fillId="0" borderId="66" xfId="132" applyNumberFormat="1" applyFont="1" applyBorder="1" applyAlignment="1">
      <alignment horizontal="right" vertical="top" wrapText="1"/>
    </xf>
    <xf numFmtId="165" fontId="52" fillId="0" borderId="70" xfId="67" applyNumberFormat="1" applyFont="1" applyBorder="1" applyAlignment="1">
      <alignment horizontal="right" vertical="top" wrapText="1"/>
    </xf>
    <xf numFmtId="165" fontId="52" fillId="0" borderId="68"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7"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1" xfId="0" applyNumberFormat="1" applyFont="1" applyBorder="1" applyAlignment="1">
      <alignment vertical="center"/>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0" fontId="52" fillId="0" borderId="9" xfId="0" applyFont="1" applyFill="1" applyBorder="1"/>
    <xf numFmtId="3" fontId="52" fillId="0" borderId="0" xfId="0" applyNumberFormat="1" applyFont="1" applyBorder="1" applyAlignment="1">
      <alignment horizontal="right"/>
    </xf>
    <xf numFmtId="3" fontId="52" fillId="0" borderId="15" xfId="0" applyNumberFormat="1" applyFont="1" applyBorder="1"/>
    <xf numFmtId="3" fontId="63" fillId="0" borderId="0" xfId="67" applyNumberFormat="1" applyFont="1" applyBorder="1"/>
    <xf numFmtId="3" fontId="63" fillId="0" borderId="4" xfId="0" applyNumberFormat="1" applyFont="1" applyBorder="1"/>
    <xf numFmtId="0" fontId="52" fillId="0" borderId="1" xfId="0" applyFont="1" applyFill="1" applyBorder="1" applyAlignment="1">
      <alignment horizontal="right"/>
    </xf>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0" fontId="50" fillId="0" borderId="0" xfId="0" applyFont="1" applyFill="1" applyAlignment="1">
      <alignment horizontal="left"/>
    </xf>
    <xf numFmtId="164" fontId="49" fillId="0" borderId="0" xfId="132" applyNumberFormat="1" applyFont="1" applyBorder="1"/>
    <xf numFmtId="0" fontId="49" fillId="0" borderId="0" xfId="0" applyFont="1" applyFill="1" applyBorder="1" applyAlignment="1">
      <alignment vertical="center"/>
    </xf>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0" fontId="52" fillId="0" borderId="15" xfId="0" applyFont="1" applyBorder="1"/>
    <xf numFmtId="0" fontId="65"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66"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43" fontId="52" fillId="0" borderId="0" xfId="67" applyFont="1" applyBorder="1"/>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6" fillId="0" borderId="0" xfId="0" applyFont="1" applyAlignment="1">
      <alignment horizontal="center" vertical="center" wrapText="1"/>
    </xf>
    <xf numFmtId="0" fontId="51" fillId="0" borderId="11" xfId="0" applyFont="1" applyBorder="1" applyAlignment="1">
      <alignment horizontal="right"/>
    </xf>
    <xf numFmtId="0" fontId="0" fillId="0" borderId="0" xfId="0"/>
    <xf numFmtId="165" fontId="52" fillId="36" borderId="1" xfId="67" applyNumberFormat="1" applyFont="1" applyFill="1" applyBorder="1"/>
    <xf numFmtId="165" fontId="4" fillId="36"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6" borderId="52" xfId="67" applyNumberFormat="1" applyFont="1" applyFill="1" applyBorder="1" applyAlignment="1">
      <alignment horizontal="right" wrapText="1"/>
    </xf>
    <xf numFmtId="165" fontId="4" fillId="36" borderId="51" xfId="67" applyNumberFormat="1" applyFont="1" applyFill="1" applyBorder="1" applyAlignment="1">
      <alignment horizontal="right"/>
    </xf>
    <xf numFmtId="165" fontId="4" fillId="36" borderId="52" xfId="67" applyNumberFormat="1" applyFont="1" applyFill="1" applyBorder="1" applyAlignment="1">
      <alignment horizontal="right"/>
    </xf>
    <xf numFmtId="3" fontId="4" fillId="36" borderId="51" xfId="0" applyNumberFormat="1" applyFont="1" applyFill="1" applyBorder="1" applyAlignment="1">
      <alignment horizontal="right"/>
    </xf>
    <xf numFmtId="3" fontId="4" fillId="36" borderId="52" xfId="0" applyNumberFormat="1" applyFont="1" applyFill="1" applyBorder="1" applyAlignment="1">
      <alignment horizontal="right"/>
    </xf>
    <xf numFmtId="165" fontId="4" fillId="36" borderId="53" xfId="67" applyNumberFormat="1" applyFont="1" applyFill="1" applyBorder="1" applyAlignment="1">
      <alignment horizontal="right" wrapText="1"/>
    </xf>
    <xf numFmtId="165" fontId="4" fillId="36" borderId="54" xfId="67" applyNumberFormat="1" applyFont="1" applyFill="1" applyBorder="1" applyAlignment="1">
      <alignment horizontal="right" wrapText="1"/>
    </xf>
    <xf numFmtId="165" fontId="4" fillId="36" borderId="53" xfId="67" applyNumberFormat="1" applyFont="1" applyFill="1" applyBorder="1" applyAlignment="1">
      <alignment horizontal="right"/>
    </xf>
    <xf numFmtId="165" fontId="4" fillId="36" borderId="54" xfId="67" applyNumberFormat="1" applyFont="1" applyFill="1" applyBorder="1" applyAlignment="1">
      <alignment horizontal="right"/>
    </xf>
    <xf numFmtId="3" fontId="4" fillId="36" borderId="53" xfId="0" applyNumberFormat="1" applyFont="1" applyFill="1" applyBorder="1" applyAlignment="1">
      <alignment horizontal="right"/>
    </xf>
    <xf numFmtId="3" fontId="4" fillId="36" borderId="54" xfId="0" applyNumberFormat="1" applyFont="1" applyFill="1" applyBorder="1" applyAlignment="1">
      <alignment horizontal="right"/>
    </xf>
    <xf numFmtId="0" fontId="7" fillId="0" borderId="11" xfId="100" applyNumberFormat="1" applyFont="1" applyBorder="1"/>
    <xf numFmtId="0" fontId="7" fillId="36"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6"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5" fontId="58"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6" borderId="67" xfId="67" applyNumberFormat="1" applyFont="1" applyFill="1" applyBorder="1" applyAlignment="1">
      <alignment horizontal="right" vertical="center" wrapText="1"/>
    </xf>
    <xf numFmtId="164" fontId="52" fillId="36" borderId="66" xfId="132" applyNumberFormat="1" applyFont="1" applyFill="1" applyBorder="1" applyAlignment="1">
      <alignment horizontal="right" vertical="top" wrapText="1"/>
    </xf>
    <xf numFmtId="165" fontId="52" fillId="36" borderId="67" xfId="67" applyNumberFormat="1" applyFont="1" applyFill="1" applyBorder="1" applyAlignment="1">
      <alignment horizontal="right" vertical="top" wrapText="1"/>
    </xf>
    <xf numFmtId="165" fontId="52" fillId="36" borderId="70" xfId="67" applyNumberFormat="1" applyFont="1" applyFill="1" applyBorder="1" applyAlignment="1">
      <alignment horizontal="right" vertical="top" wrapText="1"/>
    </xf>
    <xf numFmtId="165" fontId="52" fillId="36" borderId="69" xfId="67" applyNumberFormat="1" applyFont="1" applyFill="1" applyBorder="1" applyAlignment="1">
      <alignment horizontal="right" vertical="center" wrapText="1"/>
    </xf>
    <xf numFmtId="164" fontId="52" fillId="36" borderId="80" xfId="132" applyNumberFormat="1" applyFont="1" applyFill="1" applyBorder="1" applyAlignment="1">
      <alignment horizontal="right" vertical="top" wrapText="1"/>
    </xf>
    <xf numFmtId="165" fontId="52" fillId="36" borderId="69" xfId="67" applyNumberFormat="1" applyFont="1" applyFill="1" applyBorder="1" applyAlignment="1">
      <alignment horizontal="right" vertical="top" wrapText="1"/>
    </xf>
    <xf numFmtId="165" fontId="52" fillId="36" borderId="71"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6"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1" fillId="0" borderId="1" xfId="0" applyFont="1" applyBorder="1" applyAlignment="1">
      <alignment horizontal="center"/>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0" fontId="56"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6"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84" xfId="0" applyFont="1" applyBorder="1" applyAlignment="1">
      <alignment horizontal="center" vertical="center" wrapText="1"/>
    </xf>
    <xf numFmtId="0" fontId="51" fillId="0" borderId="85"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165" fontId="52" fillId="0" borderId="53" xfId="67" applyNumberFormat="1" applyFont="1" applyFill="1" applyBorder="1"/>
    <xf numFmtId="165" fontId="52" fillId="0" borderId="54" xfId="67" applyNumberFormat="1" applyFont="1" applyFill="1" applyBorder="1"/>
    <xf numFmtId="0" fontId="51" fillId="36" borderId="86" xfId="0" applyFont="1" applyFill="1" applyBorder="1" applyAlignment="1">
      <alignment horizontal="center" vertical="center" wrapText="1"/>
    </xf>
    <xf numFmtId="0" fontId="51" fillId="36" borderId="87" xfId="0" applyFont="1" applyFill="1" applyBorder="1" applyAlignment="1">
      <alignment horizontal="center" vertical="center" wrapText="1"/>
    </xf>
    <xf numFmtId="0" fontId="51" fillId="36" borderId="85" xfId="0" applyFont="1" applyFill="1" applyBorder="1" applyAlignment="1">
      <alignment horizontal="center" vertical="center" wrapText="1"/>
    </xf>
    <xf numFmtId="0" fontId="51" fillId="38" borderId="89" xfId="0" applyFont="1" applyFill="1" applyBorder="1" applyAlignment="1">
      <alignment horizontal="center" vertical="center" wrapText="1"/>
    </xf>
    <xf numFmtId="0" fontId="51" fillId="36" borderId="84" xfId="0" applyFont="1" applyFill="1" applyBorder="1" applyAlignment="1">
      <alignment horizontal="center" vertical="center" wrapText="1"/>
    </xf>
    <xf numFmtId="0" fontId="51" fillId="36" borderId="90" xfId="0" applyFont="1" applyFill="1" applyBorder="1" applyAlignment="1">
      <alignment horizontal="center" vertical="center" wrapText="1"/>
    </xf>
    <xf numFmtId="0" fontId="51" fillId="36" borderId="91" xfId="0" applyFont="1" applyFill="1" applyBorder="1" applyAlignment="1">
      <alignment horizontal="center" vertical="center" wrapText="1"/>
    </xf>
    <xf numFmtId="0" fontId="51" fillId="38" borderId="81"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6" borderId="51" xfId="67" applyNumberFormat="1" applyFont="1" applyFill="1" applyBorder="1"/>
    <xf numFmtId="165" fontId="52" fillId="36" borderId="52" xfId="67" applyNumberFormat="1" applyFont="1" applyFill="1" applyBorder="1"/>
    <xf numFmtId="165" fontId="52" fillId="36" borderId="53" xfId="67" applyNumberFormat="1" applyFont="1" applyFill="1" applyBorder="1"/>
    <xf numFmtId="165" fontId="52" fillId="36" borderId="88" xfId="67" applyNumberFormat="1" applyFont="1" applyFill="1" applyBorder="1"/>
    <xf numFmtId="165" fontId="52" fillId="36" borderId="54" xfId="67" applyNumberFormat="1" applyFont="1" applyFill="1" applyBorder="1"/>
    <xf numFmtId="164" fontId="52" fillId="36" borderId="51" xfId="132" applyNumberFormat="1" applyFont="1" applyFill="1" applyBorder="1" applyAlignment="1"/>
    <xf numFmtId="164" fontId="52" fillId="36" borderId="53" xfId="132" applyNumberFormat="1" applyFont="1" applyFill="1" applyBorder="1" applyAlignment="1"/>
    <xf numFmtId="165" fontId="52" fillId="38" borderId="82" xfId="0" applyNumberFormat="1" applyFont="1" applyFill="1" applyBorder="1" applyAlignment="1">
      <alignment wrapText="1"/>
    </xf>
    <xf numFmtId="165" fontId="52" fillId="38" borderId="75" xfId="0" applyNumberFormat="1" applyFont="1" applyFill="1" applyBorder="1" applyAlignment="1">
      <alignment wrapText="1"/>
    </xf>
    <xf numFmtId="0" fontId="4" fillId="0" borderId="1" xfId="112" applyFont="1" applyBorder="1" applyAlignment="1">
      <alignment wrapText="1"/>
    </xf>
    <xf numFmtId="9" fontId="4" fillId="0" borderId="52" xfId="132" applyFont="1" applyBorder="1" applyAlignment="1">
      <alignment horizontal="right"/>
    </xf>
    <xf numFmtId="0" fontId="51" fillId="0" borderId="11" xfId="0" applyFont="1" applyBorder="1" applyAlignment="1">
      <alignment horizontal="left"/>
    </xf>
    <xf numFmtId="0" fontId="52" fillId="0" borderId="0" xfId="0" applyFont="1" applyAlignment="1">
      <alignment vertical="center"/>
    </xf>
    <xf numFmtId="9" fontId="4" fillId="36" borderId="52" xfId="132" applyFont="1" applyFill="1" applyBorder="1" applyAlignment="1">
      <alignment horizontal="right"/>
    </xf>
    <xf numFmtId="164" fontId="4" fillId="0" borderId="6" xfId="116" applyNumberFormat="1" applyFont="1" applyBorder="1" applyAlignment="1">
      <alignment horizontal="center"/>
    </xf>
    <xf numFmtId="164" fontId="4" fillId="0" borderId="3" xfId="116" applyNumberFormat="1" applyFont="1" applyBorder="1" applyAlignment="1">
      <alignment horizontal="center"/>
    </xf>
    <xf numFmtId="164" fontId="4" fillId="0" borderId="2" xfId="116" applyNumberFormat="1" applyFont="1" applyBorder="1" applyAlignment="1">
      <alignment horizontal="center"/>
    </xf>
    <xf numFmtId="164" fontId="4" fillId="0" borderId="4" xfId="116" applyNumberFormat="1" applyFont="1" applyBorder="1" applyAlignment="1">
      <alignment horizontal="center"/>
    </xf>
    <xf numFmtId="164" fontId="4" fillId="0" borderId="5" xfId="116" applyNumberFormat="1" applyFont="1" applyBorder="1" applyAlignment="1">
      <alignment horizontal="center"/>
    </xf>
    <xf numFmtId="0" fontId="51" fillId="0" borderId="11" xfId="0" applyFont="1" applyBorder="1" applyAlignment="1">
      <alignment horizontal="left"/>
    </xf>
    <xf numFmtId="0" fontId="52" fillId="0" borderId="0" xfId="0" applyFont="1" applyFill="1" applyBorder="1" applyAlignment="1">
      <alignment horizontal="left" vertical="top" wrapText="1"/>
    </xf>
    <xf numFmtId="0" fontId="7" fillId="0" borderId="3" xfId="116" applyFont="1" applyBorder="1" applyAlignment="1">
      <alignment horizontal="center" vertical="center"/>
    </xf>
    <xf numFmtId="0" fontId="52" fillId="0" borderId="11" xfId="0" applyFont="1" applyBorder="1" applyAlignment="1">
      <alignment vertical="top" wrapText="1"/>
    </xf>
    <xf numFmtId="0" fontId="51" fillId="0" borderId="1" xfId="0" applyFont="1" applyBorder="1" applyAlignment="1">
      <alignment horizontal="center" wrapText="1"/>
    </xf>
    <xf numFmtId="0" fontId="51" fillId="37" borderId="92" xfId="67" applyNumberFormat="1" applyFont="1" applyFill="1" applyBorder="1" applyAlignment="1">
      <alignment horizontal="center"/>
    </xf>
    <xf numFmtId="0" fontId="51" fillId="37" borderId="37" xfId="67" applyNumberFormat="1" applyFont="1" applyFill="1" applyBorder="1" applyAlignment="1">
      <alignment horizontal="center"/>
    </xf>
    <xf numFmtId="0" fontId="51" fillId="37" borderId="38" xfId="67" applyNumberFormat="1" applyFont="1" applyFill="1" applyBorder="1" applyAlignment="1">
      <alignment horizontal="center"/>
    </xf>
    <xf numFmtId="3" fontId="52" fillId="37" borderId="40" xfId="67" applyNumberFormat="1" applyFont="1" applyFill="1" applyBorder="1" applyAlignment="1">
      <alignment horizontal="center"/>
    </xf>
    <xf numFmtId="3" fontId="52" fillId="37" borderId="39" xfId="67" applyNumberFormat="1" applyFont="1" applyFill="1" applyBorder="1" applyAlignment="1">
      <alignment horizontal="center"/>
    </xf>
    <xf numFmtId="3" fontId="52" fillId="37" borderId="41" xfId="67" applyNumberFormat="1" applyFont="1" applyFill="1" applyBorder="1" applyAlignment="1">
      <alignment horizontal="center"/>
    </xf>
    <xf numFmtId="3" fontId="52" fillId="37" borderId="42" xfId="67" applyNumberFormat="1" applyFont="1" applyFill="1" applyBorder="1" applyAlignment="1">
      <alignment horizontal="center"/>
    </xf>
    <xf numFmtId="3" fontId="52" fillId="37" borderId="43" xfId="67" applyNumberFormat="1" applyFont="1" applyFill="1" applyBorder="1" applyAlignment="1">
      <alignment horizontal="center"/>
    </xf>
    <xf numFmtId="1" fontId="51" fillId="37" borderId="37" xfId="67" applyNumberFormat="1" applyFont="1" applyFill="1" applyBorder="1" applyAlignment="1">
      <alignment horizontal="center"/>
    </xf>
    <xf numFmtId="1" fontId="51" fillId="37" borderId="38" xfId="67" applyNumberFormat="1" applyFont="1" applyFill="1" applyBorder="1" applyAlignment="1">
      <alignment horizontal="center"/>
    </xf>
    <xf numFmtId="9" fontId="52" fillId="37" borderId="42" xfId="132" applyNumberFormat="1" applyFont="1" applyFill="1" applyBorder="1" applyAlignment="1">
      <alignment horizontal="center"/>
    </xf>
    <xf numFmtId="9" fontId="52" fillId="37"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60" fillId="0" borderId="5" xfId="67" applyNumberFormat="1" applyFont="1" applyBorder="1" applyAlignment="1">
      <alignment horizontal="center" wrapText="1"/>
    </xf>
    <xf numFmtId="0" fontId="7" fillId="0" borderId="11" xfId="100" applyNumberFormat="1" applyFont="1" applyBorder="1" applyAlignment="1">
      <alignment horizontal="center" wrapText="1"/>
    </xf>
    <xf numFmtId="0" fontId="7" fillId="0" borderId="11" xfId="100" applyNumberFormat="1" applyFont="1" applyFill="1" applyBorder="1"/>
    <xf numFmtId="165" fontId="52" fillId="0" borderId="11" xfId="67" applyNumberFormat="1" applyFont="1" applyBorder="1"/>
    <xf numFmtId="165" fontId="52" fillId="36" borderId="11" xfId="67" applyNumberFormat="1" applyFont="1" applyFill="1" applyBorder="1"/>
    <xf numFmtId="9" fontId="4" fillId="0" borderId="1" xfId="132" applyFont="1" applyBorder="1" applyAlignment="1">
      <alignment horizontal="right"/>
    </xf>
    <xf numFmtId="9" fontId="4" fillId="36" borderId="1" xfId="132" applyFont="1" applyFill="1" applyBorder="1" applyAlignment="1">
      <alignment horizontal="right"/>
    </xf>
    <xf numFmtId="165" fontId="51" fillId="0" borderId="84" xfId="67" applyNumberFormat="1" applyFont="1" applyBorder="1" applyAlignment="1">
      <alignment horizontal="center"/>
    </xf>
    <xf numFmtId="165" fontId="51" fillId="0" borderId="90" xfId="67" applyNumberFormat="1" applyFont="1" applyBorder="1" applyAlignment="1">
      <alignment horizontal="center"/>
    </xf>
    <xf numFmtId="165" fontId="60" fillId="0" borderId="90" xfId="67" applyNumberFormat="1" applyFont="1" applyBorder="1" applyAlignment="1">
      <alignment horizontal="center" wrapText="1"/>
    </xf>
    <xf numFmtId="165" fontId="51" fillId="0" borderId="91" xfId="67" applyNumberFormat="1" applyFont="1" applyBorder="1" applyAlignment="1">
      <alignment horizontal="center"/>
    </xf>
    <xf numFmtId="9" fontId="4" fillId="0" borderId="51" xfId="132" applyFont="1" applyBorder="1" applyAlignment="1">
      <alignment horizontal="right"/>
    </xf>
    <xf numFmtId="9" fontId="4" fillId="36" borderId="51" xfId="132" applyFont="1" applyFill="1" applyBorder="1" applyAlignment="1">
      <alignment horizontal="right"/>
    </xf>
    <xf numFmtId="9" fontId="4" fillId="36" borderId="53" xfId="132" applyFont="1" applyFill="1" applyBorder="1" applyAlignment="1">
      <alignment horizontal="right"/>
    </xf>
    <xf numFmtId="9" fontId="4" fillId="36" borderId="88" xfId="132" applyFont="1" applyFill="1" applyBorder="1" applyAlignment="1">
      <alignment horizontal="right"/>
    </xf>
    <xf numFmtId="9" fontId="4" fillId="36"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165" fontId="52" fillId="0" borderId="95" xfId="67" applyNumberFormat="1" applyFont="1" applyBorder="1" applyAlignment="1">
      <alignment horizontal="right" vertical="top" wrapText="1"/>
    </xf>
    <xf numFmtId="0" fontId="6" fillId="0" borderId="84" xfId="111" applyFont="1" applyFill="1" applyBorder="1" applyAlignment="1">
      <alignment horizontal="right" vertical="center"/>
    </xf>
    <xf numFmtId="0" fontId="6" fillId="0" borderId="91" xfId="111" applyFont="1" applyFill="1" applyBorder="1" applyAlignment="1">
      <alignment vertical="center"/>
    </xf>
    <xf numFmtId="0" fontId="0" fillId="0" borderId="8" xfId="0" applyBorder="1"/>
    <xf numFmtId="0" fontId="0" fillId="0" borderId="9" xfId="0" applyBorder="1"/>
    <xf numFmtId="0" fontId="0" fillId="0" borderId="0" xfId="0" applyBorder="1"/>
    <xf numFmtId="0" fontId="0" fillId="0" borderId="8" xfId="0" applyFont="1" applyBorder="1"/>
    <xf numFmtId="0" fontId="0" fillId="0" borderId="3" xfId="0" applyBorder="1"/>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164" fontId="0" fillId="0" borderId="7" xfId="132" applyNumberFormat="1" applyFont="1" applyBorder="1"/>
    <xf numFmtId="164" fontId="0" fillId="0" borderId="0" xfId="132" applyNumberFormat="1" applyFont="1" applyBorder="1"/>
    <xf numFmtId="0" fontId="7" fillId="36" borderId="3" xfId="0" applyFont="1" applyFill="1" applyBorder="1" applyAlignment="1">
      <alignment horizontal="center" wrapText="1"/>
    </xf>
    <xf numFmtId="164" fontId="0" fillId="0" borderId="5" xfId="132" applyNumberFormat="1" applyFont="1" applyBorder="1"/>
    <xf numFmtId="0" fontId="0" fillId="0" borderId="9" xfId="0" applyFont="1" applyBorder="1"/>
    <xf numFmtId="165" fontId="52" fillId="0" borderId="7" xfId="67" applyNumberFormat="1" applyFont="1" applyBorder="1" applyAlignment="1">
      <alignment horizontal="center"/>
    </xf>
    <xf numFmtId="165" fontId="52" fillId="0" borderId="93" xfId="67" applyNumberFormat="1" applyFont="1" applyBorder="1" applyAlignment="1">
      <alignment horizontal="center"/>
    </xf>
    <xf numFmtId="0" fontId="4" fillId="0" borderId="97" xfId="0" applyFont="1" applyFill="1" applyBorder="1" applyAlignment="1">
      <alignment horizontal="left"/>
    </xf>
    <xf numFmtId="49" fontId="52" fillId="37" borderId="1" xfId="67" applyNumberFormat="1" applyFont="1" applyFill="1" applyBorder="1" applyAlignment="1">
      <alignment horizontal="center"/>
    </xf>
    <xf numFmtId="49" fontId="52" fillId="37" borderId="39" xfId="67" applyNumberFormat="1" applyFont="1" applyFill="1" applyBorder="1" applyAlignment="1">
      <alignment horizontal="center"/>
    </xf>
    <xf numFmtId="0" fontId="7" fillId="0" borderId="53" xfId="0"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3" fontId="0" fillId="0" borderId="0" xfId="0" applyNumberFormat="1"/>
    <xf numFmtId="166" fontId="4" fillId="0" borderId="1" xfId="112" applyNumberFormat="1" applyFont="1" applyBorder="1"/>
    <xf numFmtId="0" fontId="56" fillId="34" borderId="4" xfId="0" applyFont="1" applyFill="1" applyBorder="1" applyAlignment="1">
      <alignment vertical="center"/>
    </xf>
    <xf numFmtId="0" fontId="7" fillId="0" borderId="3" xfId="112" applyFont="1" applyBorder="1"/>
    <xf numFmtId="0" fontId="7" fillId="0" borderId="98" xfId="112" applyFont="1" applyBorder="1"/>
    <xf numFmtId="0" fontId="7" fillId="34" borderId="99" xfId="0" applyFont="1" applyFill="1" applyBorder="1" applyAlignment="1">
      <alignment vertical="center"/>
    </xf>
    <xf numFmtId="0" fontId="65" fillId="0" borderId="0" xfId="0" applyFont="1"/>
    <xf numFmtId="164" fontId="4" fillId="0" borderId="3" xfId="132" applyNumberFormat="1" applyFont="1" applyBorder="1" applyAlignment="1">
      <alignment horizontal="center"/>
    </xf>
    <xf numFmtId="165" fontId="4" fillId="0" borderId="2" xfId="67" applyNumberFormat="1" applyFont="1" applyBorder="1"/>
    <xf numFmtId="165" fontId="52" fillId="0" borderId="2" xfId="67" applyNumberFormat="1" applyFont="1" applyFill="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5" fontId="52" fillId="0" borderId="1" xfId="67" applyNumberFormat="1" applyFont="1" applyFill="1" applyBorder="1" applyAlignment="1">
      <alignment horizontal="right"/>
    </xf>
    <xf numFmtId="164" fontId="52" fillId="37" borderId="1" xfId="132" applyNumberFormat="1" applyFont="1" applyFill="1" applyBorder="1" applyAlignment="1">
      <alignment horizontal="center"/>
    </xf>
    <xf numFmtId="164" fontId="52" fillId="37" borderId="39" xfId="132" applyNumberFormat="1" applyFont="1" applyFill="1" applyBorder="1" applyAlignment="1">
      <alignment horizontal="center"/>
    </xf>
    <xf numFmtId="0" fontId="52" fillId="0" borderId="14" xfId="0" applyFont="1" applyFill="1" applyBorder="1" applyAlignment="1">
      <alignment horizontal="left" vertical="top" wrapText="1"/>
    </xf>
    <xf numFmtId="0" fontId="52" fillId="0" borderId="0" xfId="0" applyFont="1" applyFill="1" applyBorder="1" applyAlignment="1">
      <alignment horizontal="left" vertical="top" wrapText="1"/>
    </xf>
    <xf numFmtId="0" fontId="55" fillId="0" borderId="0" xfId="82" applyFont="1" applyFill="1" applyAlignment="1" applyProtection="1"/>
    <xf numFmtId="0" fontId="51" fillId="0" borderId="0" xfId="0" applyFont="1" applyFill="1" applyAlignment="1">
      <alignment horizontal="left"/>
    </xf>
    <xf numFmtId="164" fontId="0" fillId="0" borderId="0" xfId="132" applyNumberFormat="1" applyFont="1"/>
    <xf numFmtId="0" fontId="4" fillId="0" borderId="1" xfId="116" applyFont="1" applyFill="1" applyBorder="1" applyAlignment="1">
      <alignment horizontal="center"/>
    </xf>
    <xf numFmtId="164" fontId="4" fillId="0" borderId="1" xfId="116" applyNumberFormat="1" applyFont="1" applyFill="1" applyBorder="1" applyAlignment="1">
      <alignment horizontal="center"/>
    </xf>
    <xf numFmtId="0" fontId="51" fillId="0" borderId="11" xfId="0" applyFont="1" applyBorder="1" applyAlignment="1"/>
    <xf numFmtId="0" fontId="51" fillId="0" borderId="10" xfId="0" applyFont="1" applyBorder="1" applyAlignment="1"/>
    <xf numFmtId="0" fontId="4" fillId="0" borderId="0" xfId="0" applyFont="1" applyFill="1" applyBorder="1" applyAlignment="1">
      <alignment vertical="top" wrapText="1"/>
    </xf>
    <xf numFmtId="0" fontId="62" fillId="0" borderId="0" xfId="0" applyFont="1"/>
    <xf numFmtId="0" fontId="7" fillId="0" borderId="0" xfId="116" applyFont="1" applyBorder="1" applyAlignment="1">
      <alignment horizontal="center" vertical="center"/>
    </xf>
    <xf numFmtId="0" fontId="4" fillId="0" borderId="0" xfId="116" applyFont="1" applyFill="1" applyBorder="1" applyAlignment="1">
      <alignment horizontal="center"/>
    </xf>
    <xf numFmtId="164" fontId="4" fillId="0" borderId="0" xfId="116" applyNumberFormat="1" applyFont="1" applyFill="1" applyBorder="1" applyAlignment="1">
      <alignment horizontal="center"/>
    </xf>
    <xf numFmtId="9" fontId="52" fillId="0" borderId="0" xfId="132" applyFont="1" applyFill="1" applyBorder="1"/>
    <xf numFmtId="0" fontId="59" fillId="35" borderId="8" xfId="0" applyFont="1" applyFill="1" applyBorder="1" applyAlignment="1">
      <alignment vertical="top"/>
    </xf>
    <xf numFmtId="0" fontId="59" fillId="35" borderId="13" xfId="0" applyFont="1" applyFill="1" applyBorder="1" applyAlignment="1">
      <alignment horizontal="center" vertical="top"/>
    </xf>
    <xf numFmtId="164" fontId="52" fillId="37" borderId="101" xfId="0" applyNumberFormat="1" applyFont="1" applyFill="1" applyBorder="1"/>
    <xf numFmtId="0" fontId="52" fillId="37" borderId="102" xfId="0" applyFont="1" applyFill="1" applyBorder="1"/>
    <xf numFmtId="3" fontId="52" fillId="37" borderId="104" xfId="0" applyNumberFormat="1" applyFont="1" applyFill="1" applyBorder="1"/>
    <xf numFmtId="164" fontId="52" fillId="37" borderId="104" xfId="0" applyNumberFormat="1" applyFont="1" applyFill="1" applyBorder="1"/>
    <xf numFmtId="3" fontId="52" fillId="37" borderId="109" xfId="0" applyNumberFormat="1" applyFont="1" applyFill="1" applyBorder="1"/>
    <xf numFmtId="3" fontId="52" fillId="37" borderId="110" xfId="0" applyNumberFormat="1" applyFont="1" applyFill="1" applyBorder="1"/>
    <xf numFmtId="3" fontId="52" fillId="37" borderId="110" xfId="0" applyNumberFormat="1" applyFont="1" applyFill="1" applyBorder="1" applyAlignment="1">
      <alignment horizontal="left"/>
    </xf>
    <xf numFmtId="3" fontId="52" fillId="37" borderId="112" xfId="0" applyNumberFormat="1" applyFont="1" applyFill="1" applyBorder="1"/>
    <xf numFmtId="164" fontId="52" fillId="37" borderId="113" xfId="0" applyNumberFormat="1" applyFont="1" applyFill="1" applyBorder="1"/>
    <xf numFmtId="3" fontId="52" fillId="0" borderId="5" xfId="0" applyNumberFormat="1" applyFont="1" applyBorder="1" applyAlignment="1">
      <alignment horizontal="left"/>
    </xf>
    <xf numFmtId="3" fontId="4" fillId="0" borderId="0" xfId="0" applyNumberFormat="1" applyFont="1"/>
    <xf numFmtId="165" fontId="52" fillId="0" borderId="10" xfId="67" applyNumberFormat="1" applyFont="1" applyBorder="1"/>
    <xf numFmtId="165" fontId="52" fillId="36" borderId="10" xfId="67" applyNumberFormat="1" applyFont="1" applyFill="1" applyBorder="1"/>
    <xf numFmtId="0" fontId="7" fillId="0" borderId="81" xfId="100" applyNumberFormat="1" applyFont="1" applyBorder="1" applyAlignment="1">
      <alignment horizontal="center" wrapText="1"/>
    </xf>
    <xf numFmtId="165" fontId="52" fillId="0" borderId="82" xfId="67" applyNumberFormat="1" applyFont="1" applyBorder="1"/>
    <xf numFmtId="165" fontId="52" fillId="36" borderId="82" xfId="67" applyNumberFormat="1" applyFont="1" applyFill="1" applyBorder="1"/>
    <xf numFmtId="165" fontId="52" fillId="0" borderId="82" xfId="67" applyNumberFormat="1" applyFont="1" applyFill="1" applyBorder="1"/>
    <xf numFmtId="165" fontId="51" fillId="0" borderId="12" xfId="67" applyNumberFormat="1" applyFont="1" applyBorder="1" applyAlignment="1">
      <alignment horizontal="center"/>
    </xf>
    <xf numFmtId="165" fontId="51" fillId="0" borderId="81" xfId="67" applyNumberFormat="1" applyFont="1" applyBorder="1" applyAlignment="1">
      <alignment horizontal="center"/>
    </xf>
    <xf numFmtId="165" fontId="52" fillId="36" borderId="75" xfId="67" applyNumberFormat="1" applyFont="1" applyFill="1" applyBorder="1"/>
    <xf numFmtId="43" fontId="52" fillId="0" borderId="0" xfId="0" applyNumberFormat="1" applyFont="1"/>
    <xf numFmtId="167" fontId="52" fillId="0" borderId="0" xfId="0" applyNumberFormat="1" applyFont="1"/>
    <xf numFmtId="164" fontId="4" fillId="0" borderId="6" xfId="132" applyNumberFormat="1" applyFont="1" applyBorder="1" applyAlignment="1">
      <alignment horizontal="center"/>
    </xf>
    <xf numFmtId="164" fontId="4" fillId="0" borderId="2" xfId="132" applyNumberFormat="1" applyFont="1" applyBorder="1" applyAlignment="1">
      <alignment horizontal="center"/>
    </xf>
    <xf numFmtId="0" fontId="7" fillId="0" borderId="0" xfId="100" applyNumberFormat="1" applyFont="1" applyBorder="1" applyAlignment="1">
      <alignment horizontal="center" vertical="center"/>
    </xf>
    <xf numFmtId="0" fontId="7" fillId="36" borderId="0" xfId="100" applyNumberFormat="1" applyFont="1" applyFill="1" applyBorder="1"/>
    <xf numFmtId="165" fontId="4" fillId="36" borderId="0" xfId="67" applyNumberFormat="1" applyFont="1" applyFill="1" applyBorder="1" applyAlignment="1">
      <alignment horizontal="right" wrapText="1"/>
    </xf>
    <xf numFmtId="165" fontId="4" fillId="36" borderId="0" xfId="67" applyNumberFormat="1" applyFont="1" applyFill="1" applyBorder="1" applyAlignment="1">
      <alignment horizontal="right"/>
    </xf>
    <xf numFmtId="3" fontId="4" fillId="36" borderId="0" xfId="0" applyNumberFormat="1" applyFont="1" applyFill="1" applyBorder="1" applyAlignment="1">
      <alignment horizontal="right"/>
    </xf>
    <xf numFmtId="0" fontId="51" fillId="0" borderId="8" xfId="0" applyFont="1" applyBorder="1" applyAlignment="1">
      <alignment horizontal="left"/>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4" fontId="7" fillId="0" borderId="1" xfId="132" applyNumberFormat="1" applyFont="1" applyBorder="1"/>
    <xf numFmtId="165" fontId="52" fillId="0" borderId="7" xfId="67" applyNumberFormat="1" applyFont="1" applyFill="1" applyBorder="1" applyAlignment="1">
      <alignment horizontal="center"/>
    </xf>
    <xf numFmtId="164" fontId="52" fillId="0" borderId="1" xfId="132" applyNumberFormat="1" applyFont="1" applyFill="1" applyBorder="1" applyAlignment="1">
      <alignment horizontal="center"/>
    </xf>
    <xf numFmtId="49" fontId="52" fillId="0" borderId="1" xfId="67" applyNumberFormat="1" applyFont="1" applyFill="1" applyBorder="1" applyAlignment="1">
      <alignment horizontal="center"/>
    </xf>
    <xf numFmtId="49" fontId="52" fillId="0" borderId="1" xfId="132" applyNumberFormat="1" applyFont="1" applyFill="1" applyBorder="1" applyAlignment="1">
      <alignment horizontal="center"/>
    </xf>
    <xf numFmtId="164" fontId="0" fillId="0" borderId="1" xfId="132" applyNumberFormat="1" applyFont="1" applyBorder="1" applyAlignment="1">
      <alignment horizontal="center"/>
    </xf>
    <xf numFmtId="0" fontId="6" fillId="0" borderId="53" xfId="134" applyFont="1" applyFill="1" applyBorder="1" applyAlignment="1">
      <alignment horizontal="center" vertical="center"/>
    </xf>
    <xf numFmtId="0" fontId="6" fillId="0" borderId="54" xfId="134" applyFont="1" applyFill="1" applyBorder="1" applyAlignment="1">
      <alignment horizontal="center" vertical="center"/>
    </xf>
    <xf numFmtId="0" fontId="0" fillId="0" borderId="114" xfId="0" applyBorder="1" applyAlignment="1">
      <alignment vertical="top" wrapText="1"/>
    </xf>
    <xf numFmtId="0" fontId="32" fillId="0" borderId="0" xfId="82" applyAlignment="1" applyProtection="1"/>
    <xf numFmtId="0" fontId="51" fillId="0" borderId="8" xfId="0" applyFont="1" applyBorder="1" applyAlignment="1">
      <alignment horizontal="left"/>
    </xf>
    <xf numFmtId="9" fontId="0" fillId="0" borderId="0" xfId="132" applyFont="1"/>
    <xf numFmtId="3" fontId="52" fillId="0" borderId="10" xfId="67" applyNumberFormat="1" applyFont="1" applyBorder="1"/>
    <xf numFmtId="0" fontId="0" fillId="0" borderId="5" xfId="0" applyBorder="1"/>
    <xf numFmtId="0" fontId="7" fillId="0" borderId="11" xfId="0" applyFont="1" applyBorder="1" applyAlignment="1">
      <alignment horizontal="center"/>
    </xf>
    <xf numFmtId="3" fontId="52" fillId="0" borderId="5" xfId="67" applyNumberFormat="1" applyFont="1" applyBorder="1"/>
    <xf numFmtId="3" fontId="0" fillId="0" borderId="1" xfId="0" applyNumberFormat="1" applyBorder="1"/>
    <xf numFmtId="164" fontId="0" fillId="0" borderId="6" xfId="132" applyNumberFormat="1" applyFont="1" applyBorder="1"/>
    <xf numFmtId="164" fontId="0" fillId="0" borderId="2" xfId="132" applyNumberFormat="1" applyFont="1" applyBorder="1"/>
    <xf numFmtId="164" fontId="0" fillId="0" borderId="14" xfId="132" applyNumberFormat="1" applyFont="1" applyBorder="1"/>
    <xf numFmtId="164" fontId="0" fillId="0" borderId="12" xfId="132" applyNumberFormat="1" applyFont="1" applyBorder="1"/>
    <xf numFmtId="164" fontId="0" fillId="0" borderId="15" xfId="132" applyNumberFormat="1" applyFont="1" applyBorder="1"/>
    <xf numFmtId="164" fontId="0" fillId="0" borderId="10" xfId="132" applyNumberFormat="1" applyFont="1" applyBorder="1"/>
    <xf numFmtId="164" fontId="0" fillId="0" borderId="3" xfId="132" applyNumberFormat="1" applyFont="1" applyBorder="1"/>
    <xf numFmtId="164" fontId="0" fillId="0" borderId="4" xfId="132" applyNumberFormat="1" applyFont="1" applyBorder="1"/>
    <xf numFmtId="164" fontId="0" fillId="0" borderId="1" xfId="132" applyNumberFormat="1" applyFont="1" applyBorder="1"/>
    <xf numFmtId="3" fontId="0" fillId="0" borderId="9" xfId="0" applyNumberFormat="1" applyBorder="1"/>
    <xf numFmtId="9" fontId="0" fillId="0" borderId="0" xfId="132" applyFont="1" applyBorder="1"/>
    <xf numFmtId="164" fontId="52" fillId="0" borderId="0" xfId="132" applyNumberFormat="1" applyFont="1" applyFill="1" applyBorder="1"/>
    <xf numFmtId="3" fontId="0" fillId="0" borderId="0" xfId="0" applyNumberFormat="1" applyBorder="1" applyAlignment="1">
      <alignment horizontal="center"/>
    </xf>
    <xf numFmtId="3" fontId="0" fillId="0" borderId="0" xfId="67" applyNumberFormat="1" applyFont="1" applyBorder="1" applyAlignment="1">
      <alignment horizontal="center"/>
    </xf>
    <xf numFmtId="3" fontId="0" fillId="0" borderId="9" xfId="0" applyNumberFormat="1" applyBorder="1" applyAlignment="1">
      <alignment horizontal="center"/>
    </xf>
    <xf numFmtId="3" fontId="0" fillId="0" borderId="2" xfId="0" applyNumberFormat="1" applyBorder="1" applyAlignment="1">
      <alignment horizontal="center"/>
    </xf>
    <xf numFmtId="3" fontId="0" fillId="0" borderId="13" xfId="0" applyNumberFormat="1" applyBorder="1" applyAlignment="1">
      <alignment horizontal="center"/>
    </xf>
    <xf numFmtId="3" fontId="0" fillId="0" borderId="11" xfId="0" applyNumberFormat="1" applyBorder="1" applyAlignment="1">
      <alignment horizontal="center"/>
    </xf>
    <xf numFmtId="3" fontId="52" fillId="0" borderId="10" xfId="0" applyNumberFormat="1" applyFont="1" applyBorder="1"/>
    <xf numFmtId="3" fontId="52" fillId="0" borderId="11" xfId="0" applyNumberFormat="1" applyFont="1" applyFill="1" applyBorder="1"/>
    <xf numFmtId="3" fontId="0" fillId="0" borderId="8" xfId="0" applyNumberFormat="1" applyBorder="1" applyAlignment="1">
      <alignment horizontal="center"/>
    </xf>
    <xf numFmtId="3" fontId="52" fillId="0" borderId="1" xfId="67" applyNumberFormat="1" applyFont="1" applyFill="1" applyBorder="1" applyAlignment="1">
      <alignment horizontal="right"/>
    </xf>
    <xf numFmtId="0" fontId="52" fillId="0" borderId="0" xfId="0" applyFont="1" applyBorder="1" applyAlignment="1">
      <alignment horizontal="left" vertical="top" wrapText="1"/>
    </xf>
    <xf numFmtId="0" fontId="52" fillId="0" borderId="11" xfId="0" applyFont="1" applyBorder="1" applyAlignment="1">
      <alignment horizontal="center"/>
    </xf>
    <xf numFmtId="0" fontId="52" fillId="0" borderId="10" xfId="0" applyFont="1" applyBorder="1" applyAlignment="1">
      <alignment horizontal="center"/>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 xfId="0" applyFont="1" applyFill="1" applyBorder="1" applyAlignment="1">
      <alignment horizontal="center"/>
    </xf>
    <xf numFmtId="3" fontId="0" fillId="0" borderId="9" xfId="0" applyNumberFormat="1" applyBorder="1" applyAlignment="1">
      <alignment horizontal="right"/>
    </xf>
    <xf numFmtId="3" fontId="52" fillId="0" borderId="11" xfId="67" applyNumberFormat="1" applyFont="1" applyBorder="1" applyAlignment="1">
      <alignment horizontal="right"/>
    </xf>
    <xf numFmtId="3" fontId="0" fillId="0" borderId="0" xfId="0" applyNumberFormat="1" applyBorder="1" applyAlignment="1">
      <alignment horizontal="right"/>
    </xf>
    <xf numFmtId="3" fontId="0" fillId="0" borderId="0" xfId="67" applyNumberFormat="1" applyFont="1" applyBorder="1" applyAlignment="1">
      <alignment horizontal="right"/>
    </xf>
    <xf numFmtId="3" fontId="0" fillId="0" borderId="2" xfId="0" applyNumberFormat="1" applyBorder="1" applyAlignment="1">
      <alignment horizontal="right"/>
    </xf>
    <xf numFmtId="3" fontId="0" fillId="0" borderId="11" xfId="0" applyNumberFormat="1" applyBorder="1" applyAlignment="1">
      <alignment horizontal="right"/>
    </xf>
    <xf numFmtId="3" fontId="0" fillId="0" borderId="15" xfId="0" applyNumberFormat="1" applyBorder="1" applyAlignment="1">
      <alignment horizontal="right"/>
    </xf>
    <xf numFmtId="3" fontId="0" fillId="0" borderId="15" xfId="67" applyNumberFormat="1" applyFont="1" applyBorder="1" applyAlignment="1">
      <alignment horizontal="right"/>
    </xf>
    <xf numFmtId="3" fontId="0" fillId="0" borderId="10" xfId="0" applyNumberFormat="1" applyBorder="1" applyAlignment="1">
      <alignment horizontal="right"/>
    </xf>
    <xf numFmtId="3" fontId="52" fillId="0" borderId="1" xfId="67" applyNumberFormat="1" applyFont="1" applyBorder="1" applyAlignment="1">
      <alignment horizontal="right" vertical="center"/>
    </xf>
    <xf numFmtId="164" fontId="52" fillId="0" borderId="3" xfId="132" applyNumberFormat="1" applyFont="1" applyBorder="1" applyAlignment="1">
      <alignment horizontal="right" vertical="center"/>
    </xf>
    <xf numFmtId="3" fontId="0" fillId="0" borderId="1" xfId="0" applyNumberFormat="1" applyFill="1" applyBorder="1" applyAlignment="1">
      <alignment horizontal="right"/>
    </xf>
    <xf numFmtId="3" fontId="52" fillId="0" borderId="1" xfId="67" applyNumberFormat="1" applyFont="1" applyFill="1" applyBorder="1" applyAlignment="1">
      <alignment horizontal="right" vertical="center"/>
    </xf>
    <xf numFmtId="164" fontId="52" fillId="0" borderId="1" xfId="132" applyNumberFormat="1" applyFont="1" applyBorder="1" applyAlignment="1">
      <alignment horizontal="right" vertical="center"/>
    </xf>
    <xf numFmtId="3" fontId="0" fillId="0" borderId="3" xfId="0" applyNumberFormat="1" applyBorder="1" applyAlignment="1">
      <alignment horizontal="right"/>
    </xf>
    <xf numFmtId="3" fontId="0" fillId="0" borderId="4" xfId="0" applyNumberFormat="1" applyBorder="1" applyAlignment="1">
      <alignment horizontal="right"/>
    </xf>
    <xf numFmtId="3" fontId="0" fillId="0" borderId="5" xfId="0" applyNumberFormat="1" applyBorder="1" applyAlignment="1">
      <alignment horizontal="right"/>
    </xf>
    <xf numFmtId="3" fontId="0" fillId="0" borderId="1" xfId="0" applyNumberFormat="1" applyBorder="1" applyAlignment="1">
      <alignment horizontal="right"/>
    </xf>
    <xf numFmtId="165" fontId="52" fillId="0" borderId="0" xfId="0" applyNumberFormat="1" applyFont="1" applyFill="1" applyBorder="1" applyAlignment="1">
      <alignment horizontal="right"/>
    </xf>
    <xf numFmtId="165" fontId="52" fillId="0" borderId="0" xfId="0" applyNumberFormat="1" applyFont="1" applyBorder="1" applyAlignment="1">
      <alignment horizontal="right"/>
    </xf>
    <xf numFmtId="3" fontId="52" fillId="0" borderId="1" xfId="0" applyNumberFormat="1" applyFont="1" applyFill="1" applyBorder="1" applyAlignment="1">
      <alignment horizontal="right" vertical="center"/>
    </xf>
    <xf numFmtId="165" fontId="52" fillId="0" borderId="1" xfId="67" applyNumberFormat="1" applyFont="1" applyBorder="1" applyAlignment="1"/>
    <xf numFmtId="164" fontId="4" fillId="0" borderId="1" xfId="132" applyNumberFormat="1" applyFont="1" applyBorder="1" applyAlignment="1">
      <alignment horizontal="center"/>
    </xf>
    <xf numFmtId="0" fontId="7" fillId="0" borderId="51" xfId="0" applyFont="1" applyFill="1" applyBorder="1" applyAlignment="1">
      <alignment horizontal="center"/>
    </xf>
    <xf numFmtId="165" fontId="52" fillId="0" borderId="11" xfId="67" applyNumberFormat="1" applyFont="1" applyFill="1" applyBorder="1"/>
    <xf numFmtId="1" fontId="51" fillId="37" borderId="115" xfId="67" applyNumberFormat="1" applyFont="1" applyFill="1" applyBorder="1" applyAlignment="1">
      <alignment horizontal="center"/>
    </xf>
    <xf numFmtId="164" fontId="52" fillId="37" borderId="51" xfId="132" applyNumberFormat="1" applyFont="1" applyFill="1" applyBorder="1" applyAlignment="1">
      <alignment horizontal="center"/>
    </xf>
    <xf numFmtId="49" fontId="52" fillId="37" borderId="51" xfId="67" applyNumberFormat="1" applyFont="1" applyFill="1" applyBorder="1" applyAlignment="1">
      <alignment horizontal="center"/>
    </xf>
    <xf numFmtId="9" fontId="52" fillId="37" borderId="116" xfId="132" applyFont="1" applyFill="1" applyBorder="1" applyAlignment="1">
      <alignment horizontal="center"/>
    </xf>
    <xf numFmtId="164" fontId="0" fillId="0" borderId="52" xfId="132" applyNumberFormat="1" applyFont="1" applyBorder="1" applyAlignment="1">
      <alignment horizontal="center"/>
    </xf>
    <xf numFmtId="0" fontId="7" fillId="0" borderId="117" xfId="0" applyFont="1" applyFill="1" applyBorder="1" applyAlignment="1">
      <alignment horizontal="center"/>
    </xf>
    <xf numFmtId="0" fontId="7" fillId="0" borderId="84" xfId="0" applyFont="1" applyFill="1" applyBorder="1" applyAlignment="1">
      <alignment horizontal="center"/>
    </xf>
    <xf numFmtId="0" fontId="7" fillId="0" borderId="118" xfId="0" applyFont="1" applyFill="1" applyBorder="1" applyAlignment="1">
      <alignment horizontal="center"/>
    </xf>
    <xf numFmtId="0" fontId="7" fillId="0" borderId="90" xfId="0" applyFont="1" applyFill="1" applyBorder="1" applyAlignment="1">
      <alignment horizontal="center"/>
    </xf>
    <xf numFmtId="0" fontId="7" fillId="0" borderId="91" xfId="0" applyFont="1" applyFill="1" applyBorder="1" applyAlignment="1">
      <alignment horizontal="center"/>
    </xf>
    <xf numFmtId="49" fontId="52" fillId="0" borderId="52" xfId="67" applyNumberFormat="1" applyFont="1" applyFill="1" applyBorder="1" applyAlignment="1">
      <alignment horizontal="center"/>
    </xf>
    <xf numFmtId="49" fontId="52" fillId="0" borderId="52" xfId="132" applyNumberFormat="1" applyFont="1" applyFill="1" applyBorder="1" applyAlignment="1">
      <alignment horizontal="center"/>
    </xf>
    <xf numFmtId="164" fontId="0" fillId="0" borderId="88" xfId="132" applyNumberFormat="1" applyFont="1" applyBorder="1" applyAlignment="1">
      <alignment horizontal="center"/>
    </xf>
    <xf numFmtId="164" fontId="52" fillId="0" borderId="88" xfId="132" applyNumberFormat="1" applyFont="1" applyFill="1" applyBorder="1" applyAlignment="1">
      <alignment horizontal="center"/>
    </xf>
    <xf numFmtId="164" fontId="0" fillId="0" borderId="54" xfId="132" applyNumberFormat="1" applyFont="1" applyBorder="1" applyAlignment="1">
      <alignment horizontal="center"/>
    </xf>
    <xf numFmtId="164" fontId="0" fillId="0" borderId="9" xfId="132" applyNumberFormat="1" applyFont="1" applyBorder="1"/>
    <xf numFmtId="165" fontId="52" fillId="0" borderId="9" xfId="67" applyNumberFormat="1" applyFont="1" applyFill="1" applyBorder="1" applyAlignment="1">
      <alignment horizontal="right"/>
    </xf>
    <xf numFmtId="0" fontId="7" fillId="0" borderId="9" xfId="0" applyFont="1" applyFill="1" applyBorder="1" applyAlignment="1">
      <alignment horizontal="center" wrapText="1"/>
    </xf>
    <xf numFmtId="164" fontId="0" fillId="0" borderId="9" xfId="132" applyNumberFormat="1" applyFont="1" applyFill="1" applyBorder="1"/>
    <xf numFmtId="165" fontId="4" fillId="36" borderId="97" xfId="67" applyNumberFormat="1" applyFont="1" applyFill="1" applyBorder="1" applyAlignment="1">
      <alignment horizontal="right" wrapText="1"/>
    </xf>
    <xf numFmtId="165" fontId="4" fillId="36" borderId="72" xfId="67" applyNumberFormat="1" applyFont="1" applyFill="1" applyBorder="1" applyAlignment="1">
      <alignment horizontal="right" wrapText="1"/>
    </xf>
    <xf numFmtId="165" fontId="4" fillId="36" borderId="97" xfId="67" applyNumberFormat="1" applyFont="1" applyFill="1" applyBorder="1" applyAlignment="1">
      <alignment horizontal="right"/>
    </xf>
    <xf numFmtId="165" fontId="4" fillId="36" borderId="72" xfId="67" applyNumberFormat="1" applyFont="1" applyFill="1" applyBorder="1" applyAlignment="1">
      <alignment horizontal="right"/>
    </xf>
    <xf numFmtId="3" fontId="4" fillId="36" borderId="97" xfId="0" applyNumberFormat="1" applyFont="1" applyFill="1" applyBorder="1" applyAlignment="1">
      <alignment horizontal="right"/>
    </xf>
    <xf numFmtId="3" fontId="4" fillId="36" borderId="72" xfId="0" applyNumberFormat="1" applyFont="1" applyFill="1" applyBorder="1" applyAlignment="1">
      <alignment horizontal="right"/>
    </xf>
    <xf numFmtId="168" fontId="45" fillId="0" borderId="1" xfId="135" applyNumberFormat="1" applyFont="1" applyBorder="1" applyAlignment="1">
      <alignment horizontal="center" wrapText="1"/>
    </xf>
    <xf numFmtId="168" fontId="0" fillId="0" borderId="1" xfId="135" applyNumberFormat="1" applyFont="1" applyBorder="1" applyAlignment="1">
      <alignment horizontal="center"/>
    </xf>
    <xf numFmtId="0" fontId="45" fillId="0" borderId="0" xfId="0" applyFont="1"/>
    <xf numFmtId="0" fontId="0" fillId="0" borderId="0" xfId="0" applyFont="1"/>
    <xf numFmtId="0" fontId="45" fillId="0" borderId="122" xfId="0" applyFont="1" applyBorder="1"/>
    <xf numFmtId="0" fontId="45" fillId="0" borderId="122" xfId="0" applyFont="1" applyBorder="1" applyAlignment="1">
      <alignment wrapText="1"/>
    </xf>
    <xf numFmtId="9" fontId="0" fillId="0" borderId="123" xfId="132" applyFont="1" applyBorder="1" applyAlignment="1">
      <alignment horizontal="center"/>
    </xf>
    <xf numFmtId="0" fontId="45" fillId="0" borderId="124" xfId="0" applyFont="1" applyBorder="1"/>
    <xf numFmtId="168" fontId="0" fillId="0" borderId="125" xfId="135" applyNumberFormat="1" applyFont="1" applyBorder="1" applyAlignment="1">
      <alignment horizontal="center"/>
    </xf>
    <xf numFmtId="9" fontId="0" fillId="0" borderId="126" xfId="132" applyFont="1" applyBorder="1" applyAlignment="1">
      <alignment horizontal="center"/>
    </xf>
    <xf numFmtId="165" fontId="0" fillId="0" borderId="1" xfId="67" applyNumberFormat="1" applyFont="1" applyBorder="1" applyAlignment="1">
      <alignment horizontal="center"/>
    </xf>
    <xf numFmtId="165" fontId="0" fillId="0" borderId="125" xfId="67" applyNumberFormat="1" applyFont="1" applyBorder="1" applyAlignment="1">
      <alignment horizontal="center"/>
    </xf>
    <xf numFmtId="3" fontId="52" fillId="0" borderId="0" xfId="67" applyNumberFormat="1" applyFont="1" applyFill="1" applyBorder="1" applyAlignment="1">
      <alignment horizontal="center"/>
    </xf>
    <xf numFmtId="3" fontId="52" fillId="37" borderId="40" xfId="67" applyNumberFormat="1" applyFont="1" applyFill="1" applyBorder="1" applyAlignment="1">
      <alignment horizontal="right"/>
    </xf>
    <xf numFmtId="3" fontId="52" fillId="37" borderId="1" xfId="67" applyNumberFormat="1" applyFont="1" applyFill="1" applyBorder="1" applyAlignment="1">
      <alignment horizontal="right"/>
    </xf>
    <xf numFmtId="3" fontId="52" fillId="37" borderId="39" xfId="67" applyNumberFormat="1" applyFont="1" applyFill="1" applyBorder="1" applyAlignment="1">
      <alignment horizontal="right"/>
    </xf>
    <xf numFmtId="3" fontId="52" fillId="37" borderId="41" xfId="67" applyNumberFormat="1" applyFont="1" applyFill="1" applyBorder="1" applyAlignment="1">
      <alignment horizontal="right"/>
    </xf>
    <xf numFmtId="3" fontId="52" fillId="37" borderId="42" xfId="67" applyNumberFormat="1" applyFont="1" applyFill="1" applyBorder="1" applyAlignment="1">
      <alignment horizontal="right"/>
    </xf>
    <xf numFmtId="3" fontId="52" fillId="37" borderId="43" xfId="67" applyNumberFormat="1" applyFont="1" applyFill="1" applyBorder="1" applyAlignment="1">
      <alignment horizontal="right"/>
    </xf>
    <xf numFmtId="0" fontId="7" fillId="39" borderId="100" xfId="0" applyFont="1" applyFill="1" applyBorder="1" applyAlignment="1">
      <alignment horizontal="center" vertical="center"/>
    </xf>
    <xf numFmtId="0" fontId="7" fillId="39" borderId="44" xfId="0" applyFont="1" applyFill="1" applyBorder="1" applyAlignment="1">
      <alignment horizontal="center" vertical="center" wrapText="1"/>
    </xf>
    <xf numFmtId="0" fontId="56" fillId="39" borderId="11" xfId="0" applyFont="1" applyFill="1" applyBorder="1" applyAlignment="1">
      <alignment horizontal="center" vertical="center"/>
    </xf>
    <xf numFmtId="0" fontId="56" fillId="39" borderId="15" xfId="0" applyFont="1" applyFill="1" applyBorder="1" applyAlignment="1">
      <alignment horizontal="center" vertical="center"/>
    </xf>
    <xf numFmtId="0" fontId="56" fillId="39" borderId="10" xfId="0" applyFont="1" applyFill="1" applyBorder="1" applyAlignment="1">
      <alignment horizontal="center" vertical="center"/>
    </xf>
    <xf numFmtId="0" fontId="7" fillId="39" borderId="11" xfId="92" applyFont="1" applyFill="1" applyBorder="1" applyAlignment="1">
      <alignment horizontal="left" vertical="center"/>
    </xf>
    <xf numFmtId="0" fontId="56" fillId="39" borderId="10" xfId="92" applyFont="1" applyFill="1" applyBorder="1" applyAlignment="1">
      <alignment horizontal="center" vertical="center"/>
    </xf>
    <xf numFmtId="0" fontId="7" fillId="39" borderId="8" xfId="105" applyFont="1" applyFill="1" applyBorder="1" applyAlignment="1">
      <alignment horizontal="left" vertical="center"/>
    </xf>
    <xf numFmtId="0" fontId="56" fillId="39" borderId="7" xfId="105" applyFont="1" applyFill="1" applyBorder="1" applyAlignment="1">
      <alignment vertical="center"/>
    </xf>
    <xf numFmtId="0" fontId="56" fillId="39" borderId="6" xfId="105" applyFont="1" applyFill="1" applyBorder="1" applyAlignment="1">
      <alignment vertical="center"/>
    </xf>
    <xf numFmtId="0" fontId="56" fillId="39" borderId="11" xfId="0" applyFont="1" applyFill="1" applyBorder="1" applyAlignment="1"/>
    <xf numFmtId="0" fontId="56" fillId="39" borderId="15" xfId="0" applyFont="1" applyFill="1" applyBorder="1" applyAlignment="1"/>
    <xf numFmtId="0" fontId="56" fillId="39" borderId="10" xfId="0" applyFont="1" applyFill="1" applyBorder="1" applyAlignment="1"/>
    <xf numFmtId="0" fontId="52" fillId="0" borderId="0" xfId="0" applyFont="1" applyFill="1" applyAlignment="1">
      <alignment horizontal="left" vertical="center"/>
    </xf>
    <xf numFmtId="0" fontId="4" fillId="0" borderId="0" xfId="100" applyFont="1" applyFill="1" applyBorder="1" applyAlignment="1">
      <alignment horizontal="left" vertical="center"/>
    </xf>
    <xf numFmtId="0" fontId="52" fillId="0" borderId="0" xfId="0" applyFont="1" applyFill="1" applyAlignment="1">
      <alignment horizontal="left"/>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4" fillId="39" borderId="11" xfId="0" applyFont="1" applyFill="1" applyBorder="1" applyAlignment="1">
      <alignment horizontal="center"/>
    </xf>
    <xf numFmtId="0" fontId="54" fillId="39" borderId="15" xfId="0" applyFont="1" applyFill="1" applyBorder="1" applyAlignment="1">
      <alignment horizontal="center"/>
    </xf>
    <xf numFmtId="0" fontId="54" fillId="39" borderId="10" xfId="0" applyFont="1" applyFill="1" applyBorder="1" applyAlignment="1">
      <alignment horizontal="center"/>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45" fillId="0" borderId="119" xfId="0" applyFont="1" applyBorder="1" applyAlignment="1">
      <alignment horizontal="center"/>
    </xf>
    <xf numFmtId="0" fontId="45" fillId="0" borderId="120" xfId="0" applyFont="1" applyBorder="1" applyAlignment="1">
      <alignment horizontal="center"/>
    </xf>
    <xf numFmtId="0" fontId="45" fillId="0" borderId="121" xfId="0" applyFont="1" applyBorder="1" applyAlignment="1">
      <alignment horizontal="center"/>
    </xf>
    <xf numFmtId="0" fontId="45" fillId="0" borderId="1" xfId="0" applyFont="1" applyBorder="1" applyAlignment="1">
      <alignment horizontal="center"/>
    </xf>
    <xf numFmtId="0" fontId="45" fillId="0" borderId="1" xfId="0" applyFont="1" applyBorder="1" applyAlignment="1">
      <alignment horizontal="center" wrapText="1"/>
    </xf>
    <xf numFmtId="9" fontId="45" fillId="0" borderId="123" xfId="132" applyFont="1" applyBorder="1" applyAlignment="1">
      <alignment horizontal="center" wrapText="1"/>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6" fillId="0" borderId="76" xfId="134" applyFont="1" applyFill="1" applyBorder="1" applyAlignment="1">
      <alignment horizontal="center" vertical="center"/>
    </xf>
    <xf numFmtId="0" fontId="6" fillId="0" borderId="77" xfId="134" applyFont="1" applyFill="1" applyBorder="1" applyAlignment="1">
      <alignment horizontal="center" vertical="center"/>
    </xf>
    <xf numFmtId="0" fontId="51" fillId="0" borderId="55" xfId="0" applyFont="1" applyBorder="1" applyAlignment="1">
      <alignment horizontal="left"/>
    </xf>
    <xf numFmtId="0" fontId="51" fillId="0" borderId="56" xfId="0" applyFont="1" applyBorder="1" applyAlignment="1">
      <alignment horizontal="left"/>
    </xf>
    <xf numFmtId="0" fontId="51" fillId="0" borderId="57" xfId="0" applyFont="1" applyBorder="1" applyAlignment="1">
      <alignment horizontal="left"/>
    </xf>
    <xf numFmtId="0" fontId="51" fillId="0" borderId="9" xfId="0" applyFont="1" applyBorder="1" applyAlignment="1">
      <alignment horizontal="left"/>
    </xf>
    <xf numFmtId="0" fontId="51" fillId="0" borderId="0" xfId="0" applyFont="1" applyBorder="1" applyAlignment="1">
      <alignment horizontal="left"/>
    </xf>
    <xf numFmtId="0" fontId="52" fillId="0" borderId="58" xfId="0" applyFont="1" applyBorder="1" applyAlignment="1">
      <alignment horizontal="left" vertical="top" wrapText="1"/>
    </xf>
    <xf numFmtId="0" fontId="52" fillId="0" borderId="59" xfId="0" applyFont="1" applyBorder="1" applyAlignment="1">
      <alignment horizontal="left" vertical="top" wrapText="1"/>
    </xf>
    <xf numFmtId="0" fontId="52" fillId="0" borderId="60" xfId="0" applyFont="1" applyBorder="1" applyAlignment="1">
      <alignment horizontal="left" vertical="top" wrapText="1"/>
    </xf>
    <xf numFmtId="0" fontId="52" fillId="0" borderId="61" xfId="0" applyFont="1" applyBorder="1" applyAlignment="1">
      <alignment horizontal="left" vertical="top" wrapText="1"/>
    </xf>
    <xf numFmtId="0" fontId="52" fillId="0" borderId="62" xfId="0" applyFont="1" applyBorder="1" applyAlignment="1">
      <alignment horizontal="left" vertical="top" wrapText="1"/>
    </xf>
    <xf numFmtId="0" fontId="52" fillId="0" borderId="63" xfId="0" applyFont="1" applyBorder="1" applyAlignment="1">
      <alignment horizontal="left" vertical="top" wrapText="1"/>
    </xf>
    <xf numFmtId="0" fontId="52" fillId="0" borderId="64" xfId="0" applyFont="1" applyBorder="1" applyAlignment="1">
      <alignment horizontal="left" vertical="top" wrapText="1"/>
    </xf>
    <xf numFmtId="0" fontId="52" fillId="0" borderId="65" xfId="0" applyFont="1" applyBorder="1" applyAlignment="1">
      <alignment horizontal="left" vertical="top" wrapText="1"/>
    </xf>
    <xf numFmtId="0" fontId="6" fillId="0" borderId="3" xfId="134" applyFont="1" applyFill="1" applyBorder="1" applyAlignment="1">
      <alignment horizontal="center" vertical="center"/>
    </xf>
    <xf numFmtId="0" fontId="6" fillId="0" borderId="4" xfId="134" applyFont="1" applyFill="1" applyBorder="1" applyAlignment="1">
      <alignment horizontal="center" vertical="center"/>
    </xf>
    <xf numFmtId="0" fontId="6" fillId="0" borderId="72" xfId="134" applyFont="1" applyFill="1" applyBorder="1" applyAlignment="1">
      <alignment horizontal="center" vertical="center"/>
    </xf>
    <xf numFmtId="0" fontId="6" fillId="0" borderId="96" xfId="134" applyFont="1" applyFill="1" applyBorder="1" applyAlignment="1">
      <alignment horizontal="center" vertical="center"/>
    </xf>
    <xf numFmtId="0" fontId="6" fillId="0" borderId="73" xfId="134" applyFont="1" applyFill="1" applyBorder="1" applyAlignment="1">
      <alignment horizontal="center" vertical="center"/>
    </xf>
    <xf numFmtId="0" fontId="6" fillId="0" borderId="74" xfId="134" applyFont="1" applyFill="1" applyBorder="1" applyAlignment="1">
      <alignment horizontal="center" vertical="center"/>
    </xf>
    <xf numFmtId="0" fontId="51" fillId="0" borderId="4" xfId="0" applyFont="1" applyBorder="1" applyAlignment="1">
      <alignment horizontal="center" vertical="center"/>
    </xf>
    <xf numFmtId="0" fontId="51" fillId="37" borderId="111" xfId="0" applyFont="1" applyFill="1" applyBorder="1" applyAlignment="1">
      <alignment horizontal="center" vertical="center"/>
    </xf>
    <xf numFmtId="0" fontId="51" fillId="37" borderId="107" xfId="0" applyFont="1" applyFill="1" applyBorder="1" applyAlignment="1">
      <alignment horizontal="center" vertical="center"/>
    </xf>
    <xf numFmtId="0" fontId="51" fillId="37" borderId="106" xfId="0" applyFont="1" applyFill="1" applyBorder="1" applyAlignment="1">
      <alignment horizontal="center" vertical="center"/>
    </xf>
    <xf numFmtId="0" fontId="51" fillId="37" borderId="108" xfId="0" applyFont="1" applyFill="1" applyBorder="1" applyAlignment="1">
      <alignment horizontal="center" vertical="center"/>
    </xf>
    <xf numFmtId="0" fontId="51" fillId="37" borderId="105" xfId="0" applyFont="1" applyFill="1" applyBorder="1" applyAlignment="1">
      <alignment horizontal="center" vertical="center"/>
    </xf>
    <xf numFmtId="0" fontId="51" fillId="37" borderId="103" xfId="0" applyFont="1" applyFill="1" applyBorder="1" applyAlignment="1">
      <alignment horizontal="center" vertical="center"/>
    </xf>
    <xf numFmtId="0" fontId="51" fillId="0" borderId="1" xfId="0" applyFont="1" applyBorder="1" applyAlignment="1">
      <alignment horizontal="left"/>
    </xf>
    <xf numFmtId="0" fontId="52" fillId="0" borderId="1" xfId="0" applyFont="1" applyBorder="1" applyAlignment="1">
      <alignment horizontal="left" vertical="top" wrapText="1"/>
    </xf>
    <xf numFmtId="0" fontId="67" fillId="0" borderId="8" xfId="0" applyFont="1" applyBorder="1" applyAlignment="1">
      <alignment horizontal="center" wrapText="1"/>
    </xf>
    <xf numFmtId="0" fontId="67" fillId="0" borderId="7" xfId="0" applyFont="1" applyBorder="1" applyAlignment="1">
      <alignment horizontal="center" wrapText="1"/>
    </xf>
    <xf numFmtId="0" fontId="67"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11"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56" fillId="39" borderId="9" xfId="0" applyFont="1" applyFill="1" applyBorder="1" applyAlignment="1">
      <alignment horizontal="center" vertical="center"/>
    </xf>
    <xf numFmtId="0" fontId="56" fillId="39" borderId="0" xfId="0" applyFont="1" applyFill="1" applyBorder="1" applyAlignment="1">
      <alignment horizontal="center" vertical="center"/>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56" fillId="39" borderId="11" xfId="0" applyFont="1" applyFill="1" applyBorder="1" applyAlignment="1">
      <alignment horizontal="center" vertical="center"/>
    </xf>
    <xf numFmtId="0" fontId="56" fillId="39" borderId="15" xfId="0" applyFont="1" applyFill="1" applyBorder="1" applyAlignment="1">
      <alignment horizontal="center" vertical="center"/>
    </xf>
    <xf numFmtId="0" fontId="56" fillId="39" borderId="10" xfId="0" applyFont="1" applyFill="1" applyBorder="1" applyAlignment="1">
      <alignment horizontal="center" vertical="center"/>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52" fillId="0" borderId="33"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45" xfId="0" applyFont="1" applyBorder="1" applyAlignment="1">
      <alignment horizontal="center" vertical="center" wrapText="1"/>
    </xf>
    <xf numFmtId="0" fontId="51" fillId="0" borderId="0" xfId="0" applyFont="1" applyAlignment="1">
      <alignment horizontal="center" vertical="center"/>
    </xf>
    <xf numFmtId="0" fontId="52" fillId="0" borderId="29"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7" fillId="33" borderId="9" xfId="0" applyFont="1" applyFill="1" applyBorder="1" applyAlignment="1">
      <alignment horizontal="center" wrapText="1"/>
    </xf>
    <xf numFmtId="0" fontId="50" fillId="0" borderId="1" xfId="0" applyFont="1" applyBorder="1" applyAlignment="1">
      <alignment horizontal="left"/>
    </xf>
    <xf numFmtId="0" fontId="56" fillId="39" borderId="1" xfId="0" applyFont="1" applyFill="1" applyBorder="1" applyAlignment="1">
      <alignment horizontal="center" vertical="center"/>
    </xf>
    <xf numFmtId="0" fontId="52" fillId="0" borderId="1" xfId="0" applyFont="1" applyFill="1" applyBorder="1" applyAlignment="1">
      <alignment horizontal="left" vertical="top"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83" xfId="0" applyFont="1" applyFill="1" applyBorder="1" applyAlignment="1">
      <alignment horizontal="center" vertical="center" wrapText="1"/>
    </xf>
    <xf numFmtId="0" fontId="4" fillId="0" borderId="0" xfId="112" applyFont="1" applyAlignment="1">
      <alignment horizontal="left"/>
    </xf>
    <xf numFmtId="0" fontId="4" fillId="0" borderId="11" xfId="0" applyFont="1" applyBorder="1" applyAlignment="1">
      <alignment horizontal="left"/>
    </xf>
    <xf numFmtId="0" fontId="4" fillId="0" borderId="10" xfId="0" applyFont="1" applyBorder="1" applyAlignment="1">
      <alignment horizontal="left"/>
    </xf>
    <xf numFmtId="0" fontId="52" fillId="0" borderId="0" xfId="0" applyFont="1" applyAlignment="1">
      <alignment horizontal="left"/>
    </xf>
    <xf numFmtId="0" fontId="52" fillId="0" borderId="0" xfId="0" applyFont="1" applyAlignment="1">
      <alignment horizontal="left" wrapText="1"/>
    </xf>
    <xf numFmtId="0" fontId="4" fillId="0" borderId="14" xfId="112" applyFont="1" applyBorder="1" applyAlignment="1">
      <alignment horizont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3"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4" xfId="112" applyFont="1" applyBorder="1" applyAlignment="1">
      <alignment horizontal="center" vertical="center" wrapText="1"/>
    </xf>
    <xf numFmtId="0" fontId="56" fillId="34" borderId="11" xfId="0" applyFont="1" applyFill="1" applyBorder="1" applyAlignment="1">
      <alignment horizontal="center" vertical="center"/>
    </xf>
    <xf numFmtId="0" fontId="56" fillId="34" borderId="15" xfId="0" applyFont="1" applyFill="1" applyBorder="1" applyAlignment="1">
      <alignment horizontal="center" vertical="center"/>
    </xf>
    <xf numFmtId="0" fontId="56" fillId="34" borderId="10" xfId="0" applyFont="1" applyFill="1" applyBorder="1" applyAlignment="1">
      <alignment horizontal="center" vertical="center"/>
    </xf>
    <xf numFmtId="0" fontId="7" fillId="0" borderId="0" xfId="112" applyFont="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56" fillId="39" borderId="11" xfId="0" applyFont="1" applyFill="1" applyBorder="1" applyAlignment="1">
      <alignment horizontal="left" vertical="center"/>
    </xf>
    <xf numFmtId="0" fontId="56" fillId="39" borderId="15" xfId="0" applyFont="1" applyFill="1" applyBorder="1" applyAlignment="1">
      <alignment horizontal="left" vertical="center"/>
    </xf>
    <xf numFmtId="0" fontId="56" fillId="39" borderId="10" xfId="0" applyFont="1" applyFill="1" applyBorder="1" applyAlignment="1">
      <alignment horizontal="left" vertical="center"/>
    </xf>
    <xf numFmtId="0" fontId="7" fillId="0" borderId="84" xfId="0" applyFont="1" applyFill="1" applyBorder="1" applyAlignment="1">
      <alignment horizontal="center" wrapText="1"/>
    </xf>
    <xf numFmtId="0" fontId="7" fillId="0" borderId="90" xfId="0" applyFont="1" applyFill="1" applyBorder="1" applyAlignment="1">
      <alignment horizontal="center" wrapText="1"/>
    </xf>
    <xf numFmtId="0" fontId="7" fillId="0" borderId="91"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51" fillId="0" borderId="3" xfId="0" applyFont="1" applyBorder="1" applyAlignment="1">
      <alignment horizontal="center"/>
    </xf>
    <xf numFmtId="0" fontId="51" fillId="0" borderId="3" xfId="0" applyFont="1" applyFill="1" applyBorder="1" applyAlignment="1">
      <alignment horizontal="center" wrapText="1"/>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94" xfId="0" applyNumberFormat="1" applyFont="1" applyBorder="1" applyAlignment="1">
      <alignment horizontal="center"/>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1" xfId="100" quotePrefix="1" applyNumberFormat="1" applyFont="1" applyBorder="1" applyAlignment="1">
      <alignment horizontal="center" vertical="center"/>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81" xfId="100" applyNumberFormat="1" applyFont="1" applyBorder="1" applyAlignment="1">
      <alignment horizontal="center" vertical="center" wrapText="1"/>
    </xf>
    <xf numFmtId="0" fontId="7" fillId="0" borderId="82" xfId="100" applyNumberFormat="1" applyFont="1" applyBorder="1" applyAlignment="1">
      <alignment horizontal="center" vertic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6">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omma 3" xfId="133"/>
    <cellStyle name="Currency" xfId="135"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3 4" xfId="134"/>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F26B31"/>
      <color rgb="FF005F84"/>
      <color rgb="FFFC9E4C"/>
      <color rgb="FFDFACA9"/>
      <color rgb="FF01B6FF"/>
      <color rgb="FFEDF3F9"/>
      <color rgb="FFF9FBFD"/>
      <color rgb="FF8BD1E5"/>
      <color rgb="FFF6B11A"/>
      <color rgb="FF00B1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baseline="0">
                <a:effectLst/>
              </a:rPr>
              <a:t>Average Annual Earnings of 2007 Graduates over 10 Years</a:t>
            </a:r>
            <a:endParaRPr lang="en-US" sz="1200">
              <a:effectLst/>
            </a:endParaRPr>
          </a:p>
        </c:rich>
      </c:tx>
      <c:layout>
        <c:manualLayout>
          <c:xMode val="edge"/>
          <c:yMode val="edge"/>
          <c:x val="0.19576545584903352"/>
          <c:y val="6.6979459425978827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0212457237888493"/>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31184.7147981546</c:v>
              </c:pt>
              <c:pt idx="1">
                <c:v>34856.965661616203</c:v>
              </c:pt>
              <c:pt idx="2">
                <c:v>39366.918998925597</c:v>
              </c:pt>
              <c:pt idx="3">
                <c:v>53807.7378905472</c:v>
              </c:pt>
              <c:pt idx="4">
                <c:v>57298.657003745298</c:v>
              </c:pt>
              <c:pt idx="5">
                <c:v>74452.493754152805</c:v>
              </c:pt>
            </c:numLit>
          </c:val>
          <c:extLst>
            <c:ext xmlns:c16="http://schemas.microsoft.com/office/drawing/2014/chart" uri="{C3380CC4-5D6E-409C-BE32-E72D297353CC}">
              <c16:uniqueId val="{00000000-4E16-4831-8679-0339D6C4A55D}"/>
            </c:ext>
          </c:extLst>
        </c:ser>
        <c:ser>
          <c:idx val="1"/>
          <c:order val="1"/>
          <c:tx>
            <c:v>2012 (5 years)</c:v>
          </c:tx>
          <c:spPr>
            <a:solidFill>
              <a:srgbClr val="F6B11A"/>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41107.8605847953</c:v>
              </c:pt>
              <c:pt idx="1">
                <c:v>43498.852095080103</c:v>
              </c:pt>
              <c:pt idx="2">
                <c:v>56497.625495467197</c:v>
              </c:pt>
              <c:pt idx="3">
                <c:v>68302.574916847399</c:v>
              </c:pt>
              <c:pt idx="4">
                <c:v>76852.333427229998</c:v>
              </c:pt>
              <c:pt idx="5">
                <c:v>120269.45444043299</c:v>
              </c:pt>
            </c:numLit>
          </c:val>
          <c:extLst>
            <c:ext xmlns:c16="http://schemas.microsoft.com/office/drawing/2014/chart" uri="{C3380CC4-5D6E-409C-BE32-E72D297353CC}">
              <c16:uniqueId val="{00000001-4E16-4831-8679-0339D6C4A55D}"/>
            </c:ext>
          </c:extLst>
        </c:ser>
        <c:ser>
          <c:idx val="2"/>
          <c:order val="2"/>
          <c:tx>
            <c:v>2017 (10 years)</c:v>
          </c:tx>
          <c:spPr>
            <a:solidFill>
              <a:srgbClr val="4BACC6"/>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50729.297044817897</c:v>
              </c:pt>
              <c:pt idx="1">
                <c:v>57377.362863095303</c:v>
              </c:pt>
              <c:pt idx="2">
                <c:v>81268.967370621496</c:v>
              </c:pt>
              <c:pt idx="3">
                <c:v>91516.197197953603</c:v>
              </c:pt>
              <c:pt idx="4">
                <c:v>85044.793802083295</c:v>
              </c:pt>
              <c:pt idx="5">
                <c:v>188339.721692308</c:v>
              </c:pt>
            </c:numLit>
          </c:val>
          <c:extLst>
            <c:ext xmlns:c16="http://schemas.microsoft.com/office/drawing/2014/chart" uri="{C3380CC4-5D6E-409C-BE32-E72D297353CC}">
              <c16:uniqueId val="{00000002-4E16-4831-8679-0339D6C4A55D}"/>
            </c:ext>
          </c:extLst>
        </c:ser>
        <c:dLbls>
          <c:showLegendKey val="0"/>
          <c:showVal val="0"/>
          <c:showCatName val="0"/>
          <c:showSerName val="0"/>
          <c:showPercent val="0"/>
          <c:showBubbleSize val="0"/>
        </c:dLbls>
        <c:gapWidth val="50"/>
        <c:axId val="919821920"/>
        <c:axId val="919797840"/>
      </c:barChart>
      <c:catAx>
        <c:axId val="919821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797840"/>
        <c:crosses val="autoZero"/>
        <c:auto val="1"/>
        <c:lblAlgn val="ctr"/>
        <c:lblOffset val="100"/>
        <c:noMultiLvlLbl val="0"/>
      </c:catAx>
      <c:valAx>
        <c:axId val="91979784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Annual</a:t>
                </a:r>
                <a:r>
                  <a:rPr lang="en-US" baseline="0"/>
                  <a:t> Earnings</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21920"/>
        <c:crosses val="autoZero"/>
        <c:crossBetween val="between"/>
      </c:valAx>
      <c:spPr>
        <a:noFill/>
        <a:ln>
          <a:noFill/>
        </a:ln>
        <a:effectLst/>
      </c:spPr>
    </c:plotArea>
    <c:legend>
      <c:legendPos val="r"/>
      <c:layout>
        <c:manualLayout>
          <c:xMode val="edge"/>
          <c:yMode val="edge"/>
          <c:x val="0.83607339875773645"/>
          <c:y val="0.38145263092113485"/>
          <c:w val="0.15746746452070159"/>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baseline="0">
                <a:effectLst/>
              </a:rPr>
              <a:t>High School to Higher Education, Fall 2017</a:t>
            </a:r>
            <a:endParaRPr lang="en-US" sz="14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Coll.'!$A$23</c:f>
              <c:strCache>
                <c:ptCount val="1"/>
                <c:pt idx="0">
                  <c:v>High Plains</c:v>
                </c:pt>
              </c:strCache>
            </c:strRef>
          </c:tx>
          <c:spPr>
            <a:solidFill>
              <a:srgbClr val="F26B31"/>
            </a:solidFill>
            <a:ln>
              <a:noFill/>
            </a:ln>
            <a:effectLst/>
          </c:spPr>
          <c:invertIfNegative val="0"/>
          <c:dLbls>
            <c:dLbl>
              <c:idx val="3"/>
              <c:layout>
                <c:manualLayout>
                  <c:x val="-1.3888888888888888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4BE-4BD1-BBA4-471CDE77E46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Coll.'!$H$21:$K$22</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Coll.'!$H$23:$K$23</c:f>
              <c:numCache>
                <c:formatCode>0.0%</c:formatCode>
                <c:ptCount val="4"/>
                <c:pt idx="0">
                  <c:v>0.27763104429093866</c:v>
                </c:pt>
                <c:pt idx="1">
                  <c:v>0.18569687119057293</c:v>
                </c:pt>
                <c:pt idx="2">
                  <c:v>3.9211702559934988E-2</c:v>
                </c:pt>
                <c:pt idx="3">
                  <c:v>0.50253961804144653</c:v>
                </c:pt>
              </c:numCache>
            </c:numRef>
          </c:val>
          <c:extLst>
            <c:ext xmlns:c16="http://schemas.microsoft.com/office/drawing/2014/chart" uri="{C3380CC4-5D6E-409C-BE32-E72D297353CC}">
              <c16:uniqueId val="{00000001-A4BE-4BD1-BBA4-471CDE77E46B}"/>
            </c:ext>
          </c:extLst>
        </c:ser>
        <c:ser>
          <c:idx val="1"/>
          <c:order val="1"/>
          <c:tx>
            <c:strRef>
              <c:f>'HS to Coll.'!$A$24</c:f>
              <c:strCache>
                <c:ptCount val="1"/>
                <c:pt idx="0">
                  <c:v>Statewide</c:v>
                </c:pt>
              </c:strCache>
            </c:strRef>
          </c:tx>
          <c:spPr>
            <a:solidFill>
              <a:sysClr val="windowText" lastClr="0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Coll.'!$H$21:$K$22</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Coll.'!$H$24:$K$24</c:f>
              <c:numCache>
                <c:formatCode>0.0%</c:formatCode>
                <c:ptCount val="4"/>
                <c:pt idx="0">
                  <c:v>0.25374369209198333</c:v>
                </c:pt>
                <c:pt idx="1">
                  <c:v>0.23475207316225929</c:v>
                </c:pt>
                <c:pt idx="2">
                  <c:v>3.5169547725363633E-2</c:v>
                </c:pt>
                <c:pt idx="3">
                  <c:v>0.52366531297960628</c:v>
                </c:pt>
              </c:numCache>
            </c:numRef>
          </c:val>
          <c:extLst>
            <c:ext xmlns:c16="http://schemas.microsoft.com/office/drawing/2014/chart" uri="{C3380CC4-5D6E-409C-BE32-E72D297353CC}">
              <c16:uniqueId val="{00000004-7794-4770-BF4B-0A0B9B13E944}"/>
            </c:ext>
          </c:extLst>
        </c:ser>
        <c:dLbls>
          <c:showLegendKey val="0"/>
          <c:showVal val="0"/>
          <c:showCatName val="0"/>
          <c:showSerName val="0"/>
          <c:showPercent val="0"/>
          <c:showBubbleSize val="0"/>
        </c:dLbls>
        <c:gapWidth val="219"/>
        <c:overlap val="-27"/>
        <c:axId val="863708736"/>
        <c:axId val="863710416"/>
      </c:barChart>
      <c:catAx>
        <c:axId val="863708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3710416"/>
        <c:crosses val="autoZero"/>
        <c:auto val="1"/>
        <c:lblAlgn val="ctr"/>
        <c:lblOffset val="100"/>
        <c:noMultiLvlLbl val="0"/>
      </c:catAx>
      <c:valAx>
        <c:axId val="863710416"/>
        <c:scaling>
          <c:orientation val="minMax"/>
          <c:max val="0.65000000000000013"/>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3708736"/>
        <c:crosses val="autoZero"/>
        <c:crossBetween val="between"/>
        <c:majorUnit val="0.2"/>
      </c:valAx>
      <c:spPr>
        <a:noFill/>
        <a:ln>
          <a:noFill/>
        </a:ln>
        <a:effectLst/>
      </c:spPr>
    </c:plotArea>
    <c:legend>
      <c:legendPos val="b"/>
      <c:layout>
        <c:manualLayout>
          <c:xMode val="edge"/>
          <c:yMode val="edge"/>
          <c:x val="0.32707195975503056"/>
          <c:y val="0.19502260134149893"/>
          <c:w val="0.33506189851268592"/>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All Areas</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Readiness'!$B$57</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Readiness'!$C$57:$E$57</c:f>
              <c:numCache>
                <c:formatCode>0.0%</c:formatCode>
                <c:ptCount val="3"/>
                <c:pt idx="0">
                  <c:v>0.57899999999999996</c:v>
                </c:pt>
                <c:pt idx="1">
                  <c:v>0.58025570107649338</c:v>
                </c:pt>
                <c:pt idx="2">
                  <c:v>0.61031989341198101</c:v>
                </c:pt>
              </c:numCache>
            </c:numRef>
          </c:val>
          <c:smooth val="0"/>
          <c:extLst>
            <c:ext xmlns:c16="http://schemas.microsoft.com/office/drawing/2014/chart" uri="{C3380CC4-5D6E-409C-BE32-E72D297353CC}">
              <c16:uniqueId val="{00000000-3010-4A60-969B-7568EEEECDC5}"/>
            </c:ext>
          </c:extLst>
        </c:ser>
        <c:ser>
          <c:idx val="1"/>
          <c:order val="1"/>
          <c:tx>
            <c:strRef>
              <c:f>'HS to Coll - College Readiness'!$B$58</c:f>
              <c:strCache>
                <c:ptCount val="1"/>
                <c:pt idx="0">
                  <c:v>High Plains</c:v>
                </c:pt>
              </c:strCache>
            </c:strRef>
          </c:tx>
          <c:spPr>
            <a:ln w="28575" cap="rnd">
              <a:solidFill>
                <a:srgbClr val="F26B31"/>
              </a:solidFill>
              <a:round/>
            </a:ln>
            <a:effectLst/>
          </c:spPr>
          <c:marker>
            <c:symbol val="none"/>
          </c:marker>
          <c:dPt>
            <c:idx val="2"/>
            <c:marker>
              <c:symbol val="none"/>
            </c:marker>
            <c:bubble3D val="0"/>
            <c:extLst>
              <c:ext xmlns:c16="http://schemas.microsoft.com/office/drawing/2014/chart" uri="{C3380CC4-5D6E-409C-BE32-E72D297353CC}">
                <c16:uniqueId val="{00000000-6DEC-4267-A92F-228E5CA2974E}"/>
              </c:ext>
            </c:extLst>
          </c:dPt>
          <c:cat>
            <c:numRef>
              <c:f>'HS to Coll - College Readiness'!$C$56:$E$56</c:f>
              <c:numCache>
                <c:formatCode>General</c:formatCode>
                <c:ptCount val="3"/>
                <c:pt idx="0">
                  <c:v>2015</c:v>
                </c:pt>
                <c:pt idx="1">
                  <c:v>2016</c:v>
                </c:pt>
                <c:pt idx="2">
                  <c:v>2017</c:v>
                </c:pt>
              </c:numCache>
            </c:numRef>
          </c:cat>
          <c:val>
            <c:numRef>
              <c:f>'HS to Coll - College Readiness'!$C$58:$E$58</c:f>
              <c:numCache>
                <c:formatCode>0.0%</c:formatCode>
                <c:ptCount val="3"/>
                <c:pt idx="0">
                  <c:v>0.53900000000000003</c:v>
                </c:pt>
                <c:pt idx="1">
                  <c:v>0.51266103953798314</c:v>
                </c:pt>
                <c:pt idx="2">
                  <c:v>0.526200394650296</c:v>
                </c:pt>
              </c:numCache>
            </c:numRef>
          </c:val>
          <c:smooth val="0"/>
          <c:extLst>
            <c:ext xmlns:c16="http://schemas.microsoft.com/office/drawing/2014/chart" uri="{C3380CC4-5D6E-409C-BE32-E72D297353CC}">
              <c16:uniqueId val="{00000001-3010-4A60-969B-7568EEEECDC5}"/>
            </c:ext>
          </c:extLst>
        </c:ser>
        <c:dLbls>
          <c:showLegendKey val="0"/>
          <c:showVal val="0"/>
          <c:showCatName val="0"/>
          <c:showSerName val="0"/>
          <c:showPercent val="0"/>
          <c:showBubbleSize val="0"/>
        </c:dLbls>
        <c:smooth val="0"/>
        <c:axId val="863681296"/>
        <c:axId val="863682416"/>
      </c:lineChart>
      <c:catAx>
        <c:axId val="863681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3682416"/>
        <c:crosses val="autoZero"/>
        <c:auto val="1"/>
        <c:lblAlgn val="ctr"/>
        <c:lblOffset val="100"/>
        <c:noMultiLvlLbl val="0"/>
      </c:catAx>
      <c:valAx>
        <c:axId val="86368241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3681296"/>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Math</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Readiness'!$B$59</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Readiness'!$C$59:$E$59</c:f>
              <c:numCache>
                <c:formatCode>0.0%</c:formatCode>
                <c:ptCount val="3"/>
                <c:pt idx="0">
                  <c:v>0.63400000000000001</c:v>
                </c:pt>
                <c:pt idx="1">
                  <c:v>0.63255511266574471</c:v>
                </c:pt>
                <c:pt idx="2">
                  <c:v>0.65267052142755499</c:v>
                </c:pt>
              </c:numCache>
            </c:numRef>
          </c:val>
          <c:smooth val="0"/>
          <c:extLst>
            <c:ext xmlns:c16="http://schemas.microsoft.com/office/drawing/2014/chart" uri="{C3380CC4-5D6E-409C-BE32-E72D297353CC}">
              <c16:uniqueId val="{00000000-C523-4C3F-B97B-7D57A0A75C6A}"/>
            </c:ext>
          </c:extLst>
        </c:ser>
        <c:ser>
          <c:idx val="1"/>
          <c:order val="1"/>
          <c:tx>
            <c:strRef>
              <c:f>'HS to Coll - College Readiness'!$B$60</c:f>
              <c:strCache>
                <c:ptCount val="1"/>
                <c:pt idx="0">
                  <c:v>High Plains</c:v>
                </c:pt>
              </c:strCache>
            </c:strRef>
          </c:tx>
          <c:spPr>
            <a:ln w="28575" cap="rnd">
              <a:solidFill>
                <a:srgbClr val="F26B31"/>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Readiness'!$C$60:$E$60</c:f>
              <c:numCache>
                <c:formatCode>0.0%</c:formatCode>
                <c:ptCount val="3"/>
                <c:pt idx="0">
                  <c:v>0.629</c:v>
                </c:pt>
                <c:pt idx="1">
                  <c:v>0.59107063527321191</c:v>
                </c:pt>
                <c:pt idx="2">
                  <c:v>0.59482569611927205</c:v>
                </c:pt>
              </c:numCache>
            </c:numRef>
          </c:val>
          <c:smooth val="0"/>
          <c:extLst>
            <c:ext xmlns:c16="http://schemas.microsoft.com/office/drawing/2014/chart" uri="{C3380CC4-5D6E-409C-BE32-E72D297353CC}">
              <c16:uniqueId val="{00000001-C523-4C3F-B97B-7D57A0A75C6A}"/>
            </c:ext>
          </c:extLst>
        </c:ser>
        <c:dLbls>
          <c:showLegendKey val="0"/>
          <c:showVal val="0"/>
          <c:showCatName val="0"/>
          <c:showSerName val="0"/>
          <c:showPercent val="0"/>
          <c:showBubbleSize val="0"/>
        </c:dLbls>
        <c:smooth val="0"/>
        <c:axId val="863704256"/>
        <c:axId val="863702576"/>
      </c:lineChart>
      <c:catAx>
        <c:axId val="863704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3702576"/>
        <c:crosses val="autoZero"/>
        <c:auto val="1"/>
        <c:lblAlgn val="ctr"/>
        <c:lblOffset val="100"/>
        <c:noMultiLvlLbl val="0"/>
      </c:catAx>
      <c:valAx>
        <c:axId val="86370257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3704256"/>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Writing</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Readiness'!$B$61</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Readiness'!$C$61:$E$61</c:f>
              <c:numCache>
                <c:formatCode>0.0%</c:formatCode>
                <c:ptCount val="3"/>
                <c:pt idx="0">
                  <c:v>0.77300000000000002</c:v>
                </c:pt>
                <c:pt idx="1">
                  <c:v>0.77828845684535919</c:v>
                </c:pt>
                <c:pt idx="2">
                  <c:v>0.85554995019855895</c:v>
                </c:pt>
              </c:numCache>
            </c:numRef>
          </c:val>
          <c:smooth val="0"/>
          <c:extLst>
            <c:ext xmlns:c16="http://schemas.microsoft.com/office/drawing/2014/chart" uri="{C3380CC4-5D6E-409C-BE32-E72D297353CC}">
              <c16:uniqueId val="{00000000-F274-4CB0-9028-31CAF953BC48}"/>
            </c:ext>
          </c:extLst>
        </c:ser>
        <c:ser>
          <c:idx val="1"/>
          <c:order val="1"/>
          <c:tx>
            <c:strRef>
              <c:f>'HS to Coll - College Readiness'!$B$62</c:f>
              <c:strCache>
                <c:ptCount val="1"/>
                <c:pt idx="0">
                  <c:v>High Plains</c:v>
                </c:pt>
              </c:strCache>
            </c:strRef>
          </c:tx>
          <c:spPr>
            <a:ln w="28575" cap="rnd">
              <a:solidFill>
                <a:srgbClr val="F26B31"/>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Readiness'!$C$62:$E$62</c:f>
              <c:numCache>
                <c:formatCode>0.0%</c:formatCode>
                <c:ptCount val="3"/>
                <c:pt idx="0">
                  <c:v>0.71799999999999997</c:v>
                </c:pt>
                <c:pt idx="1">
                  <c:v>0.69635717458907154</c:v>
                </c:pt>
                <c:pt idx="2">
                  <c:v>0.78096908572681401</c:v>
                </c:pt>
              </c:numCache>
            </c:numRef>
          </c:val>
          <c:smooth val="0"/>
          <c:extLst>
            <c:ext xmlns:c16="http://schemas.microsoft.com/office/drawing/2014/chart" uri="{C3380CC4-5D6E-409C-BE32-E72D297353CC}">
              <c16:uniqueId val="{00000001-F274-4CB0-9028-31CAF953BC48}"/>
            </c:ext>
          </c:extLst>
        </c:ser>
        <c:dLbls>
          <c:showLegendKey val="0"/>
          <c:showVal val="0"/>
          <c:showCatName val="0"/>
          <c:showSerName val="0"/>
          <c:showPercent val="0"/>
          <c:showBubbleSize val="0"/>
        </c:dLbls>
        <c:smooth val="0"/>
        <c:axId val="863686896"/>
        <c:axId val="926000496"/>
      </c:lineChart>
      <c:catAx>
        <c:axId val="863686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00496"/>
        <c:crosses val="autoZero"/>
        <c:auto val="1"/>
        <c:lblAlgn val="ctr"/>
        <c:lblOffset val="100"/>
        <c:noMultiLvlLbl val="0"/>
      </c:catAx>
      <c:valAx>
        <c:axId val="92600049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3686896"/>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Reading</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Readiness'!$B$63</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Readiness'!$C$63:$E$63</c:f>
              <c:numCache>
                <c:formatCode>0.0%</c:formatCode>
                <c:ptCount val="3"/>
                <c:pt idx="0">
                  <c:v>0.75800000000000001</c:v>
                </c:pt>
                <c:pt idx="1">
                  <c:v>0.75913799181105779</c:v>
                </c:pt>
                <c:pt idx="2">
                  <c:v>0.78695978371945596</c:v>
                </c:pt>
              </c:numCache>
            </c:numRef>
          </c:val>
          <c:smooth val="0"/>
          <c:extLst>
            <c:ext xmlns:c16="http://schemas.microsoft.com/office/drawing/2014/chart" uri="{C3380CC4-5D6E-409C-BE32-E72D297353CC}">
              <c16:uniqueId val="{00000000-FFCC-42FD-97D4-D4DC530E465D}"/>
            </c:ext>
          </c:extLst>
        </c:ser>
        <c:ser>
          <c:idx val="1"/>
          <c:order val="1"/>
          <c:tx>
            <c:strRef>
              <c:f>'HS to Coll - College Readiness'!$B$64</c:f>
              <c:strCache>
                <c:ptCount val="1"/>
                <c:pt idx="0">
                  <c:v>High Plains</c:v>
                </c:pt>
              </c:strCache>
            </c:strRef>
          </c:tx>
          <c:spPr>
            <a:ln w="28575" cap="rnd">
              <a:solidFill>
                <a:srgbClr val="F26B31"/>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Readiness'!$C$64:$E$64</c:f>
              <c:numCache>
                <c:formatCode>0.0%</c:formatCode>
                <c:ptCount val="3"/>
                <c:pt idx="0">
                  <c:v>0.70599999999999996</c:v>
                </c:pt>
                <c:pt idx="1">
                  <c:v>0.68702798756108396</c:v>
                </c:pt>
                <c:pt idx="2">
                  <c:v>0.71212453409340104</c:v>
                </c:pt>
              </c:numCache>
            </c:numRef>
          </c:val>
          <c:smooth val="0"/>
          <c:extLst>
            <c:ext xmlns:c16="http://schemas.microsoft.com/office/drawing/2014/chart" uri="{C3380CC4-5D6E-409C-BE32-E72D297353CC}">
              <c16:uniqueId val="{00000001-FFCC-42FD-97D4-D4DC530E465D}"/>
            </c:ext>
          </c:extLst>
        </c:ser>
        <c:dLbls>
          <c:showLegendKey val="0"/>
          <c:showVal val="0"/>
          <c:showCatName val="0"/>
          <c:showSerName val="0"/>
          <c:showPercent val="0"/>
          <c:showBubbleSize val="0"/>
        </c:dLbls>
        <c:smooth val="0"/>
        <c:axId val="925988176"/>
        <c:axId val="925985936"/>
      </c:lineChart>
      <c:catAx>
        <c:axId val="925988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5936"/>
        <c:crosses val="autoZero"/>
        <c:auto val="1"/>
        <c:lblAlgn val="ctr"/>
        <c:lblOffset val="100"/>
        <c:noMultiLvlLbl val="0"/>
      </c:catAx>
      <c:valAx>
        <c:axId val="92598593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8176"/>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 8th Grade Cohort (FY2006) that Graduate from HS, Enroll in HE &amp; Complete HE (FY2017)</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053496236946993"/>
          <c:h val="0.54721656535604057"/>
        </c:manualLayout>
      </c:layout>
      <c:barChart>
        <c:barDir val="col"/>
        <c:grouping val="clustered"/>
        <c:varyColors val="0"/>
        <c:ser>
          <c:idx val="0"/>
          <c:order val="0"/>
          <c:tx>
            <c:v>High School Graduate in FY10-12</c:v>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196E-497E-AA0D-8EC1F398873D}"/>
              </c:ext>
            </c:extLst>
          </c:dPt>
          <c:dPt>
            <c:idx val="1"/>
            <c:invertIfNegative val="0"/>
            <c:bubble3D val="0"/>
            <c:spPr>
              <a:solidFill>
                <a:srgbClr val="00B189"/>
              </a:solidFill>
              <a:ln>
                <a:noFill/>
              </a:ln>
              <a:effectLst/>
            </c:spPr>
            <c:extLst>
              <c:ext xmlns:c16="http://schemas.microsoft.com/office/drawing/2014/chart" uri="{C3380CC4-5D6E-409C-BE32-E72D297353CC}">
                <c16:uniqueId val="{00000003-196E-497E-AA0D-8EC1F398873D}"/>
              </c:ext>
            </c:extLst>
          </c:dPt>
          <c:dPt>
            <c:idx val="2"/>
            <c:invertIfNegative val="0"/>
            <c:bubble3D val="0"/>
            <c:spPr>
              <a:solidFill>
                <a:srgbClr val="F6B11A"/>
              </a:solidFill>
              <a:ln>
                <a:noFill/>
              </a:ln>
              <a:effectLst/>
            </c:spPr>
            <c:extLst>
              <c:ext xmlns:c16="http://schemas.microsoft.com/office/drawing/2014/chart" uri="{C3380CC4-5D6E-409C-BE32-E72D297353CC}">
                <c16:uniqueId val="{00000005-196E-497E-AA0D-8EC1F398873D}"/>
              </c:ext>
            </c:extLst>
          </c:dPt>
          <c:dPt>
            <c:idx val="3"/>
            <c:invertIfNegative val="0"/>
            <c:bubble3D val="0"/>
            <c:spPr>
              <a:solidFill>
                <a:srgbClr val="8BD1E5"/>
              </a:solidFill>
              <a:ln>
                <a:noFill/>
              </a:ln>
              <a:effectLst/>
            </c:spPr>
            <c:extLst>
              <c:ext xmlns:c16="http://schemas.microsoft.com/office/drawing/2014/chart" uri="{C3380CC4-5D6E-409C-BE32-E72D297353CC}">
                <c16:uniqueId val="{00000007-196E-497E-AA0D-8EC1F398873D}"/>
              </c:ext>
            </c:extLst>
          </c:dPt>
          <c:dLbls>
            <c:dLbl>
              <c:idx val="1"/>
              <c:layout>
                <c:manualLayout>
                  <c:x val="0"/>
                  <c:y val="2.1715526601520128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196E-497E-AA0D-8EC1F398873D}"/>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0.82765224052087327</c:v>
              </c:pt>
              <c:pt idx="1">
                <c:v>0.73374870197300102</c:v>
              </c:pt>
              <c:pt idx="2">
                <c:v>0.71151515151515154</c:v>
              </c:pt>
              <c:pt idx="3">
                <c:v>0.79289940828402372</c:v>
              </c:pt>
            </c:numLit>
          </c:val>
          <c:extLst>
            <c:ext xmlns:c16="http://schemas.microsoft.com/office/drawing/2014/chart" uri="{C3380CC4-5D6E-409C-BE32-E72D297353CC}">
              <c16:uniqueId val="{00000008-196E-497E-AA0D-8EC1F398873D}"/>
            </c:ext>
          </c:extLst>
        </c:ser>
        <c:ser>
          <c:idx val="1"/>
          <c:order val="1"/>
          <c:tx>
            <c:v>Enrolled in HE</c:v>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c:ext xmlns:c16="http://schemas.microsoft.com/office/drawing/2014/chart" uri="{C3380CC4-5D6E-409C-BE32-E72D297353CC}">
                <c16:uniqueId val="{0000000A-196E-497E-AA0D-8EC1F398873D}"/>
              </c:ext>
            </c:extLst>
          </c:dPt>
          <c:dPt>
            <c:idx val="1"/>
            <c:invertIfNegative val="0"/>
            <c:bubble3D val="0"/>
            <c:spPr>
              <a:pattFill prst="dkDnDiag">
                <a:fgClr>
                  <a:srgbClr val="00B189"/>
                </a:fgClr>
                <a:bgClr>
                  <a:schemeClr val="bg1"/>
                </a:bgClr>
              </a:pattFill>
              <a:ln>
                <a:noFill/>
              </a:ln>
              <a:effectLst/>
            </c:spPr>
            <c:extLst>
              <c:ext xmlns:c16="http://schemas.microsoft.com/office/drawing/2014/chart" uri="{C3380CC4-5D6E-409C-BE32-E72D297353CC}">
                <c16:uniqueId val="{0000000C-196E-497E-AA0D-8EC1F398873D}"/>
              </c:ext>
            </c:extLst>
          </c:dPt>
          <c:dPt>
            <c:idx val="2"/>
            <c:invertIfNegative val="0"/>
            <c:bubble3D val="0"/>
            <c:spPr>
              <a:pattFill prst="dkDnDiag">
                <a:fgClr>
                  <a:srgbClr val="F6B11A"/>
                </a:fgClr>
                <a:bgClr>
                  <a:schemeClr val="bg1"/>
                </a:bgClr>
              </a:pattFill>
              <a:ln>
                <a:noFill/>
              </a:ln>
              <a:effectLst/>
            </c:spPr>
            <c:extLst>
              <c:ext xmlns:c16="http://schemas.microsoft.com/office/drawing/2014/chart" uri="{C3380CC4-5D6E-409C-BE32-E72D297353CC}">
                <c16:uniqueId val="{0000000E-196E-497E-AA0D-8EC1F398873D}"/>
              </c:ext>
            </c:extLst>
          </c:dPt>
          <c:dPt>
            <c:idx val="3"/>
            <c:invertIfNegative val="0"/>
            <c:bubble3D val="0"/>
            <c:spPr>
              <a:pattFill prst="dkDnDiag">
                <a:fgClr>
                  <a:srgbClr val="8BD1E5"/>
                </a:fgClr>
                <a:bgClr>
                  <a:schemeClr val="bg1"/>
                </a:bgClr>
              </a:pattFill>
              <a:ln>
                <a:noFill/>
              </a:ln>
              <a:effectLst/>
            </c:spPr>
            <c:extLst>
              <c:ext xmlns:c16="http://schemas.microsoft.com/office/drawing/2014/chart" uri="{C3380CC4-5D6E-409C-BE32-E72D297353CC}">
                <c16:uniqueId val="{00000010-196E-497E-AA0D-8EC1F398873D}"/>
              </c:ext>
            </c:extLst>
          </c:dPt>
          <c:dLbls>
            <c:dLbl>
              <c:idx val="0"/>
              <c:layout>
                <c:manualLayout>
                  <c:x val="5.5555555555555809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196E-497E-AA0D-8EC1F398873D}"/>
                </c:ext>
              </c:extLst>
            </c:dLbl>
            <c:dLbl>
              <c:idx val="1"/>
              <c:layout>
                <c:manualLayout>
                  <c:x val="8.3332565885404202E-3"/>
                  <c:y val="2.605863192182410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196E-497E-AA0D-8EC1F398873D}"/>
                </c:ext>
              </c:extLst>
            </c:dLbl>
            <c:dLbl>
              <c:idx val="2"/>
              <c:layout>
                <c:manualLayout>
                  <c:x val="5.5555043923603119E-3"/>
                  <c:y val="1.73724212812159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196E-497E-AA0D-8EC1F398873D}"/>
                </c:ext>
              </c:extLst>
            </c:dLbl>
            <c:dLbl>
              <c:idx val="3"/>
              <c:layout>
                <c:manualLayout>
                  <c:x val="5.5555555555555558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196E-497E-AA0D-8EC1F398873D}"/>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0.62906932209881272</c:v>
              </c:pt>
              <c:pt idx="1">
                <c:v>0.42803738317757012</c:v>
              </c:pt>
              <c:pt idx="2">
                <c:v>0.45696969696969697</c:v>
              </c:pt>
              <c:pt idx="3">
                <c:v>0.59171597633136097</c:v>
              </c:pt>
            </c:numLit>
          </c:val>
          <c:extLst>
            <c:ext xmlns:c16="http://schemas.microsoft.com/office/drawing/2014/chart" uri="{C3380CC4-5D6E-409C-BE32-E72D297353CC}">
              <c16:uniqueId val="{00000011-196E-497E-AA0D-8EC1F398873D}"/>
            </c:ext>
          </c:extLst>
        </c:ser>
        <c:ser>
          <c:idx val="2"/>
          <c:order val="2"/>
          <c:tx>
            <c:v>HE Degree or Certificate in Texas</c:v>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c:ext xmlns:c16="http://schemas.microsoft.com/office/drawing/2014/chart" uri="{C3380CC4-5D6E-409C-BE32-E72D297353CC}">
                <c16:uniqueId val="{00000013-196E-497E-AA0D-8EC1F398873D}"/>
              </c:ext>
            </c:extLst>
          </c:dPt>
          <c:dPt>
            <c:idx val="2"/>
            <c:invertIfNegative val="0"/>
            <c:bubble3D val="0"/>
            <c:spPr>
              <a:pattFill prst="pct90">
                <a:fgClr>
                  <a:srgbClr val="F6B11A"/>
                </a:fgClr>
                <a:bgClr>
                  <a:schemeClr val="bg1"/>
                </a:bgClr>
              </a:pattFill>
              <a:ln>
                <a:noFill/>
              </a:ln>
              <a:effectLst/>
            </c:spPr>
            <c:extLst>
              <c:ext xmlns:c16="http://schemas.microsoft.com/office/drawing/2014/chart" uri="{C3380CC4-5D6E-409C-BE32-E72D297353CC}">
                <c16:uniqueId val="{00000015-196E-497E-AA0D-8EC1F398873D}"/>
              </c:ext>
            </c:extLst>
          </c:dPt>
          <c:dPt>
            <c:idx val="3"/>
            <c:invertIfNegative val="0"/>
            <c:bubble3D val="0"/>
            <c:spPr>
              <a:pattFill prst="pct90">
                <a:fgClr>
                  <a:srgbClr val="8BD1E5"/>
                </a:fgClr>
                <a:bgClr>
                  <a:schemeClr val="bg1"/>
                </a:bgClr>
              </a:pattFill>
              <a:ln>
                <a:noFill/>
              </a:ln>
              <a:effectLst/>
            </c:spPr>
            <c:extLst>
              <c:ext xmlns:c16="http://schemas.microsoft.com/office/drawing/2014/chart" uri="{C3380CC4-5D6E-409C-BE32-E72D297353CC}">
                <c16:uniqueId val="{00000017-196E-497E-AA0D-8EC1F398873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0.29605515128303334</c:v>
              </c:pt>
              <c:pt idx="1">
                <c:v>0.1391484942886812</c:v>
              </c:pt>
              <c:pt idx="2">
                <c:v>8.2424242424242428E-2</c:v>
              </c:pt>
              <c:pt idx="3">
                <c:v>0.29585798816568049</c:v>
              </c:pt>
            </c:numLit>
          </c:val>
          <c:extLst>
            <c:ext xmlns:c16="http://schemas.microsoft.com/office/drawing/2014/chart" uri="{C3380CC4-5D6E-409C-BE32-E72D297353CC}">
              <c16:uniqueId val="{00000018-196E-497E-AA0D-8EC1F398873D}"/>
            </c:ext>
          </c:extLst>
        </c:ser>
        <c:dLbls>
          <c:dLblPos val="outEnd"/>
          <c:showLegendKey val="0"/>
          <c:showVal val="1"/>
          <c:showCatName val="0"/>
          <c:showSerName val="0"/>
          <c:showPercent val="0"/>
          <c:showBubbleSize val="0"/>
        </c:dLbls>
        <c:gapWidth val="219"/>
        <c:axId val="925979216"/>
        <c:axId val="925982576"/>
      </c:barChart>
      <c:catAx>
        <c:axId val="925979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2576"/>
        <c:crosses val="autoZero"/>
        <c:auto val="1"/>
        <c:lblAlgn val="ctr"/>
        <c:lblOffset val="100"/>
        <c:noMultiLvlLbl val="0"/>
      </c:catAx>
      <c:valAx>
        <c:axId val="92598257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9216"/>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baseline="0">
                <a:effectLst/>
              </a:rPr>
              <a:t>FY 2017 High School Graduates in Higher Ed-  Performance on TSI Readiness Measures</a:t>
            </a:r>
            <a:endParaRPr lang="en-US" sz="1400">
              <a:effectLst/>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8653206114557912E-2"/>
          <c:y val="0.32523129525694427"/>
          <c:w val="0.88462788244893875"/>
          <c:h val="0.59375253046282883"/>
        </c:manualLayout>
      </c:layout>
      <c:barChart>
        <c:barDir val="col"/>
        <c:grouping val="clustered"/>
        <c:varyColors val="0"/>
        <c:ser>
          <c:idx val="0"/>
          <c:order val="0"/>
          <c:tx>
            <c:v>High Plains</c:v>
          </c:tx>
          <c:spPr>
            <a:solidFill>
              <a:srgbClr val="F26B3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0.526200394650296</c:v>
              </c:pt>
              <c:pt idx="1">
                <c:v>0.59482569611927205</c:v>
              </c:pt>
              <c:pt idx="2">
                <c:v>0.78096908572681401</c:v>
              </c:pt>
              <c:pt idx="3">
                <c:v>0.71212453409340104</c:v>
              </c:pt>
            </c:numLit>
          </c:val>
          <c:extLst>
            <c:ext xmlns:c16="http://schemas.microsoft.com/office/drawing/2014/chart" uri="{C3380CC4-5D6E-409C-BE32-E72D297353CC}">
              <c16:uniqueId val="{00000000-9CFD-4254-9B1E-A75F336F9343}"/>
            </c:ext>
          </c:extLst>
        </c:ser>
        <c:ser>
          <c:idx val="1"/>
          <c:order val="1"/>
          <c:tx>
            <c:v>Statewide</c:v>
          </c:tx>
          <c:spPr>
            <a:solidFill>
              <a:schemeClr val="tx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0.61031989341198101</c:v>
              </c:pt>
              <c:pt idx="1">
                <c:v>0.65267052142755499</c:v>
              </c:pt>
              <c:pt idx="2">
                <c:v>0.85554995019855895</c:v>
              </c:pt>
              <c:pt idx="3">
                <c:v>0.78695978371945596</c:v>
              </c:pt>
            </c:numLit>
          </c:val>
          <c:extLst>
            <c:ext xmlns:c16="http://schemas.microsoft.com/office/drawing/2014/chart" uri="{C3380CC4-5D6E-409C-BE32-E72D297353CC}">
              <c16:uniqueId val="{00000001-9CFD-4254-9B1E-A75F336F9343}"/>
            </c:ext>
          </c:extLst>
        </c:ser>
        <c:dLbls>
          <c:showLegendKey val="0"/>
          <c:showVal val="0"/>
          <c:showCatName val="0"/>
          <c:showSerName val="0"/>
          <c:showPercent val="0"/>
          <c:showBubbleSize val="0"/>
        </c:dLbls>
        <c:gapWidth val="219"/>
        <c:overlap val="-27"/>
        <c:axId val="925976416"/>
        <c:axId val="925970256"/>
      </c:barChart>
      <c:catAx>
        <c:axId val="92597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0256"/>
        <c:crosses val="autoZero"/>
        <c:auto val="1"/>
        <c:lblAlgn val="ctr"/>
        <c:lblOffset val="100"/>
        <c:noMultiLvlLbl val="0"/>
      </c:catAx>
      <c:valAx>
        <c:axId val="925970256"/>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6416"/>
        <c:crosses val="autoZero"/>
        <c:crossBetween val="between"/>
        <c:majorUnit val="0.2"/>
      </c:valAx>
      <c:spPr>
        <a:noFill/>
        <a:ln>
          <a:noFill/>
        </a:ln>
        <a:effectLst/>
      </c:spPr>
    </c:plotArea>
    <c:legend>
      <c:legendPos val="b"/>
      <c:layout>
        <c:manualLayout>
          <c:xMode val="edge"/>
          <c:yMode val="edge"/>
          <c:x val="0.32760268143255183"/>
          <c:y val="0.22148012839590303"/>
          <c:w val="0.32250275521955857"/>
          <c:h val="7.512569498997280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Residence'!$D$12:$D$15</c:f>
              <c:numCache>
                <c:formatCode>_(* #,##0_);_(* \(#,##0\);_(* "-"??_);_(@_)</c:formatCode>
                <c:ptCount val="4"/>
                <c:pt idx="0">
                  <c:v>13060</c:v>
                </c:pt>
                <c:pt idx="1">
                  <c:v>12194</c:v>
                </c:pt>
                <c:pt idx="2">
                  <c:v>10077</c:v>
                </c:pt>
                <c:pt idx="3">
                  <c:v>8372</c:v>
                </c:pt>
              </c:numCache>
            </c:numRef>
          </c:val>
          <c:extLs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Residence'!$E$12:$E$15</c:f>
              <c:numCache>
                <c:formatCode>_(* #,##0_);_(* \(#,##0\);_(* "-"??_);_(@_)</c:formatCode>
                <c:ptCount val="4"/>
                <c:pt idx="0">
                  <c:v>1954</c:v>
                </c:pt>
                <c:pt idx="1">
                  <c:v>3683</c:v>
                </c:pt>
                <c:pt idx="2">
                  <c:v>4760</c:v>
                </c:pt>
                <c:pt idx="3">
                  <c:v>7574</c:v>
                </c:pt>
              </c:numCache>
            </c:numRef>
          </c:val>
          <c:extLs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Residence'!$F$12:$F$15</c:f>
              <c:numCache>
                <c:formatCode>_(* #,##0_);_(* \(#,##0\);_(* "-"??_);_(@_)</c:formatCode>
                <c:ptCount val="4"/>
                <c:pt idx="0">
                  <c:v>502</c:v>
                </c:pt>
                <c:pt idx="1">
                  <c:v>743</c:v>
                </c:pt>
                <c:pt idx="2">
                  <c:v>778</c:v>
                </c:pt>
                <c:pt idx="3">
                  <c:v>1085</c:v>
                </c:pt>
              </c:numCache>
            </c:numRef>
          </c:val>
          <c:extLs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Residence'!$G$12:$G$15</c:f>
              <c:numCache>
                <c:formatCode>_(* #,##0_);_(* \(#,##0\);_(* "-"??_);_(@_)</c:formatCode>
                <c:ptCount val="4"/>
                <c:pt idx="0">
                  <c:v>466</c:v>
                </c:pt>
                <c:pt idx="1">
                  <c:v>709</c:v>
                </c:pt>
                <c:pt idx="2">
                  <c:v>1341</c:v>
                </c:pt>
                <c:pt idx="3">
                  <c:v>1298</c:v>
                </c:pt>
              </c:numCache>
            </c:numRef>
          </c:val>
          <c:extLs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925982016"/>
        <c:axId val="925998816"/>
      </c:barChart>
      <c:catAx>
        <c:axId val="925982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8816"/>
        <c:crosses val="autoZero"/>
        <c:auto val="1"/>
        <c:lblAlgn val="ctr"/>
        <c:lblOffset val="100"/>
        <c:noMultiLvlLbl val="0"/>
      </c:catAx>
      <c:valAx>
        <c:axId val="925998816"/>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2016"/>
        <c:crosses val="autoZero"/>
        <c:crossBetween val="between"/>
      </c:valAx>
      <c:spPr>
        <a:noFill/>
        <a:ln>
          <a:noFill/>
        </a:ln>
        <a:effectLst/>
      </c:spPr>
    </c:plotArea>
    <c:legend>
      <c:legendPos val="b"/>
      <c:layout>
        <c:manualLayout>
          <c:xMode val="edge"/>
          <c:yMode val="edge"/>
          <c:x val="0.21616666666666667"/>
          <c:y val="0.22282592099810239"/>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 of Public Higher Ed Enrollment by Gender and Race/Ethnicity, Fall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Region'!$C$35</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c:ext xmlns:c16="http://schemas.microsoft.com/office/drawing/2014/chart" uri="{C3380CC4-5D6E-409C-BE32-E72D297353CC}">
                <c16:uniqueId val="{00000001-BE57-41B1-8E36-DC57673039DC}"/>
              </c:ext>
            </c:extLst>
          </c:dPt>
          <c:dPt>
            <c:idx val="3"/>
            <c:invertIfNegative val="0"/>
            <c:bubble3D val="0"/>
            <c:spPr>
              <a:solidFill>
                <a:srgbClr val="00B189"/>
              </a:solidFill>
              <a:ln>
                <a:noFill/>
              </a:ln>
              <a:effectLst/>
            </c:spPr>
            <c:extLst>
              <c:ext xmlns:c16="http://schemas.microsoft.com/office/drawing/2014/chart" uri="{C3380CC4-5D6E-409C-BE32-E72D297353CC}">
                <c16:uniqueId val="{00000003-BE57-41B1-8E36-DC57673039DC}"/>
              </c:ext>
            </c:extLst>
          </c:dPt>
          <c:dPt>
            <c:idx val="4"/>
            <c:invertIfNegative val="0"/>
            <c:bubble3D val="0"/>
            <c:spPr>
              <a:solidFill>
                <a:srgbClr val="F6B11A"/>
              </a:solidFill>
              <a:ln>
                <a:noFill/>
              </a:ln>
              <a:effectLst/>
            </c:spPr>
            <c:extLst>
              <c:ext xmlns:c16="http://schemas.microsoft.com/office/drawing/2014/chart" uri="{C3380CC4-5D6E-409C-BE32-E72D297353CC}">
                <c16:uniqueId val="{00000005-BE57-41B1-8E36-DC57673039DC}"/>
              </c:ext>
            </c:extLst>
          </c:dPt>
          <c:dPt>
            <c:idx val="5"/>
            <c:invertIfNegative val="0"/>
            <c:bubble3D val="0"/>
            <c:spPr>
              <a:solidFill>
                <a:srgbClr val="F6B11A"/>
              </a:solidFill>
              <a:ln>
                <a:noFill/>
              </a:ln>
              <a:effectLst/>
            </c:spPr>
            <c:extLst>
              <c:ext xmlns:c16="http://schemas.microsoft.com/office/drawing/2014/chart" uri="{C3380CC4-5D6E-409C-BE32-E72D297353CC}">
                <c16:uniqueId val="{00000007-BE57-41B1-8E36-DC57673039DC}"/>
              </c:ext>
            </c:extLst>
          </c:dPt>
          <c:dPt>
            <c:idx val="6"/>
            <c:invertIfNegative val="0"/>
            <c:bubble3D val="0"/>
            <c:spPr>
              <a:solidFill>
                <a:srgbClr val="8BD1E5"/>
              </a:solidFill>
              <a:ln>
                <a:noFill/>
              </a:ln>
              <a:effectLst/>
            </c:spPr>
            <c:extLst>
              <c:ext xmlns:c16="http://schemas.microsoft.com/office/drawing/2014/chart" uri="{C3380CC4-5D6E-409C-BE32-E72D297353CC}">
                <c16:uniqueId val="{00000009-BE57-41B1-8E36-DC57673039DC}"/>
              </c:ext>
            </c:extLst>
          </c:dPt>
          <c:dPt>
            <c:idx val="7"/>
            <c:invertIfNegative val="0"/>
            <c:bubble3D val="0"/>
            <c:spPr>
              <a:solidFill>
                <a:srgbClr val="8BD1E5"/>
              </a:solidFill>
              <a:ln>
                <a:noFill/>
              </a:ln>
              <a:effectLst/>
            </c:spPr>
            <c:extLst>
              <c:ext xmlns:c16="http://schemas.microsoft.com/office/drawing/2014/chart" uri="{C3380CC4-5D6E-409C-BE32-E72D297353CC}">
                <c16:uniqueId val="{0000000B-BE57-41B1-8E36-DC57673039DC}"/>
              </c:ext>
            </c:extLst>
          </c:dPt>
          <c:dLbls>
            <c:dLbl>
              <c:idx val="0"/>
              <c:layout>
                <c:manualLayout>
                  <c:x val="0"/>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BE57-41B1-8E36-DC57673039DC}"/>
                </c:ext>
              </c:extLst>
            </c:dLbl>
            <c:dLbl>
              <c:idx val="1"/>
              <c:layout>
                <c:manualLayout>
                  <c:x val="-2.5462668816039986E-17"/>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E57-41B1-8E36-DC57673039DC}"/>
                </c:ext>
              </c:extLst>
            </c:dLbl>
            <c:dLbl>
              <c:idx val="2"/>
              <c:layout>
                <c:manualLayout>
                  <c:x val="2.7777777777777779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E57-41B1-8E36-DC57673039DC}"/>
                </c:ext>
              </c:extLst>
            </c:dLbl>
            <c:dLbl>
              <c:idx val="3"/>
              <c:layout>
                <c:manualLayout>
                  <c:x val="2.7777777777777267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E57-41B1-8E36-DC57673039DC}"/>
                </c:ext>
              </c:extLst>
            </c:dLbl>
            <c:dLbl>
              <c:idx val="4"/>
              <c:layout>
                <c:manualLayout>
                  <c:x val="-8.3333333333334356E-3"/>
                  <c:y val="1.38888888888888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E57-41B1-8E36-DC57673039DC}"/>
                </c:ext>
              </c:extLst>
            </c:dLbl>
            <c:dLbl>
              <c:idx val="5"/>
              <c:layout>
                <c:manualLayout>
                  <c:x val="-1.0185067526415994E-16"/>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E57-41B1-8E36-DC57673039DC}"/>
                </c:ext>
              </c:extLst>
            </c:dLbl>
            <c:dLbl>
              <c:idx val="6"/>
              <c:layout>
                <c:manualLayout>
                  <c:x val="-8.3333333333333332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E57-41B1-8E36-DC57673039DC}"/>
                </c:ext>
              </c:extLst>
            </c:dLbl>
            <c:dLbl>
              <c:idx val="7"/>
              <c:layout>
                <c:manualLayout>
                  <c:x val="-1.0185067526415994E-16"/>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E57-41B1-8E36-DC57673039DC}"/>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Region'!$C$36:$C$43</c:f>
              <c:numCache>
                <c:formatCode>0.0%</c:formatCode>
                <c:ptCount val="8"/>
                <c:pt idx="0">
                  <c:v>0.51310103173058208</c:v>
                </c:pt>
                <c:pt idx="1">
                  <c:v>0.59359258512996171</c:v>
                </c:pt>
                <c:pt idx="2">
                  <c:v>0.52891986062717766</c:v>
                </c:pt>
                <c:pt idx="3">
                  <c:v>0.62256074531033612</c:v>
                </c:pt>
                <c:pt idx="4">
                  <c:v>0.47914285714285715</c:v>
                </c:pt>
                <c:pt idx="5">
                  <c:v>0.58818834796488428</c:v>
                </c:pt>
                <c:pt idx="6">
                  <c:v>0.49891753591812638</c:v>
                </c:pt>
                <c:pt idx="7">
                  <c:v>0.56313993174061439</c:v>
                </c:pt>
              </c:numCache>
            </c:numRef>
          </c:val>
          <c:extLst>
            <c:ext xmlns:c16="http://schemas.microsoft.com/office/drawing/2014/chart" uri="{C3380CC4-5D6E-409C-BE32-E72D297353CC}">
              <c16:uniqueId val="{0000000E-BE57-41B1-8E36-DC57673039DC}"/>
            </c:ext>
          </c:extLst>
        </c:ser>
        <c:ser>
          <c:idx val="1"/>
          <c:order val="1"/>
          <c:tx>
            <c:strRef>
              <c:f>'Enrollment at Inst in Region'!$D$35</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0-BE57-41B1-8E36-DC57673039DC}"/>
              </c:ext>
            </c:extLst>
          </c:dPt>
          <c:dPt>
            <c:idx val="1"/>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2-BE57-41B1-8E36-DC57673039DC}"/>
              </c:ext>
            </c:extLst>
          </c:dPt>
          <c:dPt>
            <c:idx val="2"/>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4-BE57-41B1-8E36-DC57673039DC}"/>
              </c:ext>
            </c:extLst>
          </c:dPt>
          <c:dPt>
            <c:idx val="3"/>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6-BE57-41B1-8E36-DC57673039DC}"/>
              </c:ext>
            </c:extLst>
          </c:dPt>
          <c:dPt>
            <c:idx val="4"/>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8-BE57-41B1-8E36-DC57673039DC}"/>
              </c:ext>
            </c:extLst>
          </c:dPt>
          <c:dPt>
            <c:idx val="5"/>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A-BE57-41B1-8E36-DC57673039DC}"/>
              </c:ext>
            </c:extLst>
          </c:dPt>
          <c:dPt>
            <c:idx val="6"/>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C-BE57-41B1-8E36-DC57673039DC}"/>
              </c:ext>
            </c:extLst>
          </c:dPt>
          <c:dPt>
            <c:idx val="7"/>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E-BE57-41B1-8E36-DC57673039DC}"/>
              </c:ext>
            </c:extLst>
          </c:dPt>
          <c:dLbls>
            <c:dLbl>
              <c:idx val="0"/>
              <c:layout>
                <c:manualLayout>
                  <c:x val="1.3888888888888902E-2"/>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E57-41B1-8E36-DC57673039DC}"/>
                </c:ext>
              </c:extLst>
            </c:dLbl>
            <c:dLbl>
              <c:idx val="1"/>
              <c:layout>
                <c:manualLayout>
                  <c:x val="8.3333333333333072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E57-41B1-8E36-DC57673039DC}"/>
                </c:ext>
              </c:extLst>
            </c:dLbl>
            <c:dLbl>
              <c:idx val="2"/>
              <c:layout>
                <c:manualLayout>
                  <c:x val="8.3333333333332829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E57-41B1-8E36-DC57673039DC}"/>
                </c:ext>
              </c:extLst>
            </c:dLbl>
            <c:dLbl>
              <c:idx val="3"/>
              <c:layout>
                <c:manualLayout>
                  <c:x val="8.3333333333333332E-3"/>
                  <c:y val="9.259259259259258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BE57-41B1-8E36-DC57673039DC}"/>
                </c:ext>
              </c:extLst>
            </c:dLbl>
            <c:dLbl>
              <c:idx val="4"/>
              <c:layout>
                <c:manualLayout>
                  <c:x val="8.3333333333333332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BE57-41B1-8E36-DC57673039DC}"/>
                </c:ext>
              </c:extLst>
            </c:dLbl>
            <c:dLbl>
              <c:idx val="5"/>
              <c:layout>
                <c:manualLayout>
                  <c:x val="5.5555555555555558E-3"/>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BE57-41B1-8E36-DC57673039DC}"/>
                </c:ext>
              </c:extLst>
            </c:dLbl>
            <c:dLbl>
              <c:idx val="6"/>
              <c:layout>
                <c:manualLayout>
                  <c:x val="0"/>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BE57-41B1-8E36-DC57673039DC}"/>
                </c:ext>
              </c:extLst>
            </c:dLbl>
            <c:dLbl>
              <c:idx val="7"/>
              <c:layout>
                <c:manualLayout>
                  <c:x val="1.1111111111111112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BE57-41B1-8E36-DC57673039DC}"/>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Region'!$D$36:$D$43</c:f>
              <c:numCache>
                <c:formatCode>0.0%</c:formatCode>
                <c:ptCount val="8"/>
                <c:pt idx="0">
                  <c:v>0.48689896826941798</c:v>
                </c:pt>
                <c:pt idx="1">
                  <c:v>0.40640741487003829</c:v>
                </c:pt>
                <c:pt idx="2">
                  <c:v>0.47108013937282228</c:v>
                </c:pt>
                <c:pt idx="3">
                  <c:v>0.37743925468966383</c:v>
                </c:pt>
                <c:pt idx="4">
                  <c:v>0.52085714285714291</c:v>
                </c:pt>
                <c:pt idx="5">
                  <c:v>0.41181165203511572</c:v>
                </c:pt>
                <c:pt idx="6">
                  <c:v>0.50108246408187362</c:v>
                </c:pt>
                <c:pt idx="7">
                  <c:v>0.43686006825938567</c:v>
                </c:pt>
              </c:numCache>
            </c:numRef>
          </c:val>
          <c:extLst>
            <c:ext xmlns:c16="http://schemas.microsoft.com/office/drawing/2014/chart" uri="{C3380CC4-5D6E-409C-BE32-E72D297353CC}">
              <c16:uniqueId val="{0000001F-BE57-41B1-8E36-DC57673039DC}"/>
            </c:ext>
          </c:extLst>
        </c:ser>
        <c:dLbls>
          <c:showLegendKey val="0"/>
          <c:showVal val="0"/>
          <c:showCatName val="0"/>
          <c:showSerName val="0"/>
          <c:showPercent val="0"/>
          <c:showBubbleSize val="0"/>
        </c:dLbls>
        <c:gapWidth val="219"/>
        <c:overlap val="-27"/>
        <c:axId val="925997696"/>
        <c:axId val="925998256"/>
      </c:barChart>
      <c:catAx>
        <c:axId val="925997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8256"/>
        <c:crosses val="autoZero"/>
        <c:auto val="1"/>
        <c:lblAlgn val="ctr"/>
        <c:lblOffset val="100"/>
        <c:noMultiLvlLbl val="0"/>
      </c:catAx>
      <c:valAx>
        <c:axId val="925998256"/>
        <c:scaling>
          <c:orientation val="minMax"/>
        </c:scaling>
        <c:delete val="1"/>
        <c:axPos val="l"/>
        <c:numFmt formatCode="0.0%" sourceLinked="1"/>
        <c:majorTickMark val="none"/>
        <c:minorTickMark val="none"/>
        <c:tickLblPos val="nextTo"/>
        <c:crossAx val="9259976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In&amp;Out'!$E$34</c:f>
              <c:strCache>
                <c:ptCount val="1"/>
                <c:pt idx="0">
                  <c:v>In Region</c:v>
                </c:pt>
              </c:strCache>
            </c:strRef>
          </c:tx>
          <c:spPr>
            <a:solidFill>
              <a:srgbClr val="F26B31"/>
            </a:solidFill>
            <a:ln>
              <a:noFill/>
            </a:ln>
            <a:effectLst/>
          </c:spPr>
          <c:invertIfNegative val="0"/>
          <c:cat>
            <c:strRef>
              <c:f>'Enrollment In&amp;Out'!$A$35:$A$38</c:f>
              <c:strCache>
                <c:ptCount val="4"/>
                <c:pt idx="0">
                  <c:v>Public 4-yr</c:v>
                </c:pt>
                <c:pt idx="1">
                  <c:v>Public 2-yr</c:v>
                </c:pt>
                <c:pt idx="2">
                  <c:v>Independent</c:v>
                </c:pt>
                <c:pt idx="3">
                  <c:v>Total</c:v>
                </c:pt>
              </c:strCache>
            </c:strRef>
          </c:cat>
          <c:val>
            <c:numRef>
              <c:f>'Enrollment In&amp;Out'!$E$35:$E$38</c:f>
              <c:numCache>
                <c:formatCode>0.0%</c:formatCode>
                <c:ptCount val="4"/>
                <c:pt idx="0">
                  <c:v>0.75442321302193915</c:v>
                </c:pt>
                <c:pt idx="1">
                  <c:v>0.95905184211966932</c:v>
                </c:pt>
                <c:pt idx="2">
                  <c:v>0.74579652322599033</c:v>
                </c:pt>
                <c:pt idx="3">
                  <c:v>0.85014974697924195</c:v>
                </c:pt>
              </c:numCache>
            </c:numRef>
          </c:val>
          <c:extLst>
            <c:ext xmlns:c16="http://schemas.microsoft.com/office/drawing/2014/chart" uri="{C3380CC4-5D6E-409C-BE32-E72D297353CC}">
              <c16:uniqueId val="{00000000-7659-4962-A93C-5E8708FA39D7}"/>
            </c:ext>
          </c:extLst>
        </c:ser>
        <c:ser>
          <c:idx val="1"/>
          <c:order val="1"/>
          <c:tx>
            <c:strRef>
              <c:f>'Enrollment In&amp;Out'!$F$34</c:f>
              <c:strCache>
                <c:ptCount val="1"/>
                <c:pt idx="0">
                  <c:v>Out of Region</c:v>
                </c:pt>
              </c:strCache>
            </c:strRef>
          </c:tx>
          <c:spPr>
            <a:solidFill>
              <a:schemeClr val="tx1">
                <a:lumMod val="75000"/>
                <a:lumOff val="25000"/>
              </a:schemeClr>
            </a:solidFill>
            <a:ln>
              <a:noFill/>
            </a:ln>
            <a:effectLst/>
          </c:spPr>
          <c:invertIfNegative val="0"/>
          <c:cat>
            <c:strRef>
              <c:f>'Enrollment In&amp;Out'!$A$35:$A$38</c:f>
              <c:strCache>
                <c:ptCount val="4"/>
                <c:pt idx="0">
                  <c:v>Public 4-yr</c:v>
                </c:pt>
                <c:pt idx="1">
                  <c:v>Public 2-yr</c:v>
                </c:pt>
                <c:pt idx="2">
                  <c:v>Independent</c:v>
                </c:pt>
                <c:pt idx="3">
                  <c:v>Total</c:v>
                </c:pt>
              </c:strCache>
            </c:strRef>
          </c:cat>
          <c:val>
            <c:numRef>
              <c:f>'Enrollment In&amp;Out'!$F$35:$F$38</c:f>
              <c:numCache>
                <c:formatCode>0.0%</c:formatCode>
                <c:ptCount val="4"/>
                <c:pt idx="0">
                  <c:v>0.24557678697806087</c:v>
                </c:pt>
                <c:pt idx="1">
                  <c:v>4.0948157880330648E-2</c:v>
                </c:pt>
                <c:pt idx="2">
                  <c:v>0.25420347677400967</c:v>
                </c:pt>
                <c:pt idx="3">
                  <c:v>0.14985025302075802</c:v>
                </c:pt>
              </c:numCache>
            </c:numRef>
          </c:val>
          <c:extLs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925984256"/>
        <c:axId val="925983696"/>
      </c:barChart>
      <c:catAx>
        <c:axId val="925984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3696"/>
        <c:crosses val="autoZero"/>
        <c:auto val="1"/>
        <c:lblAlgn val="ctr"/>
        <c:lblOffset val="100"/>
        <c:noMultiLvlLbl val="0"/>
      </c:catAx>
      <c:valAx>
        <c:axId val="9259836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42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96475</c:v>
                </c:pt>
                <c:pt idx="1">
                  <c:v>97229</c:v>
                </c:pt>
                <c:pt idx="2">
                  <c:v>98095</c:v>
                </c:pt>
                <c:pt idx="3">
                  <c:v>96529</c:v>
                </c:pt>
                <c:pt idx="5">
                  <c:v>47685</c:v>
                </c:pt>
                <c:pt idx="6">
                  <c:v>46709</c:v>
                </c:pt>
                <c:pt idx="7">
                  <c:v>46031</c:v>
                </c:pt>
                <c:pt idx="8">
                  <c:v>46666</c:v>
                </c:pt>
                <c:pt idx="10">
                  <c:v>62698</c:v>
                </c:pt>
                <c:pt idx="11">
                  <c:v>61453</c:v>
                </c:pt>
                <c:pt idx="12">
                  <c:v>58205</c:v>
                </c:pt>
                <c:pt idx="13">
                  <c:v>55248</c:v>
                </c:pt>
              </c:numCache>
            </c:numRef>
          </c:val>
          <c:extLst>
            <c:ext xmlns:c16="http://schemas.microsoft.com/office/drawing/2014/chart" uri="{C3380CC4-5D6E-409C-BE32-E72D297353CC}">
              <c16:uniqueId val="{00000000-4759-4460-86E9-F6799E330C49}"/>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114712</c:v>
                </c:pt>
                <c:pt idx="1">
                  <c:v>118552</c:v>
                </c:pt>
                <c:pt idx="2">
                  <c:v>125307</c:v>
                </c:pt>
                <c:pt idx="3">
                  <c:v>134644</c:v>
                </c:pt>
                <c:pt idx="5">
                  <c:v>42406</c:v>
                </c:pt>
                <c:pt idx="6">
                  <c:v>45102</c:v>
                </c:pt>
                <c:pt idx="7">
                  <c:v>50090</c:v>
                </c:pt>
                <c:pt idx="8">
                  <c:v>52256</c:v>
                </c:pt>
                <c:pt idx="10">
                  <c:v>51497</c:v>
                </c:pt>
                <c:pt idx="11">
                  <c:v>54944</c:v>
                </c:pt>
                <c:pt idx="12">
                  <c:v>61772</c:v>
                </c:pt>
                <c:pt idx="13">
                  <c:v>68187</c:v>
                </c:pt>
              </c:numCache>
            </c:numRef>
          </c:val>
          <c:extLst>
            <c:ext xmlns:c16="http://schemas.microsoft.com/office/drawing/2014/chart" uri="{C3380CC4-5D6E-409C-BE32-E72D297353CC}">
              <c16:uniqueId val="{00000001-4759-4460-86E9-F6799E330C49}"/>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12127</c:v>
                </c:pt>
                <c:pt idx="1">
                  <c:v>12118</c:v>
                </c:pt>
                <c:pt idx="2">
                  <c:v>12018</c:v>
                </c:pt>
                <c:pt idx="3">
                  <c:v>12083</c:v>
                </c:pt>
                <c:pt idx="5">
                  <c:v>5899</c:v>
                </c:pt>
                <c:pt idx="6">
                  <c:v>5818</c:v>
                </c:pt>
                <c:pt idx="7">
                  <c:v>6151</c:v>
                </c:pt>
                <c:pt idx="8">
                  <c:v>6003</c:v>
                </c:pt>
                <c:pt idx="10">
                  <c:v>8156</c:v>
                </c:pt>
                <c:pt idx="11">
                  <c:v>8400</c:v>
                </c:pt>
                <c:pt idx="12">
                  <c:v>8243</c:v>
                </c:pt>
                <c:pt idx="13">
                  <c:v>8107</c:v>
                </c:pt>
              </c:numCache>
            </c:numRef>
          </c:val>
          <c:extLst>
            <c:ext xmlns:c16="http://schemas.microsoft.com/office/drawing/2014/chart" uri="{C3380CC4-5D6E-409C-BE32-E72D297353CC}">
              <c16:uniqueId val="{00000002-4759-4460-86E9-F6799E330C49}"/>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formatCode="General">
                  <c:v>10025</c:v>
                </c:pt>
                <c:pt idx="1">
                  <c:v>10508</c:v>
                </c:pt>
                <c:pt idx="2">
                  <c:v>11137</c:v>
                </c:pt>
                <c:pt idx="3">
                  <c:v>11804</c:v>
                </c:pt>
                <c:pt idx="5">
                  <c:v>4079</c:v>
                </c:pt>
                <c:pt idx="6">
                  <c:v>4411</c:v>
                </c:pt>
                <c:pt idx="7">
                  <c:v>5134</c:v>
                </c:pt>
                <c:pt idx="8">
                  <c:v>5814</c:v>
                </c:pt>
                <c:pt idx="10">
                  <c:v>5470</c:v>
                </c:pt>
                <c:pt idx="11">
                  <c:v>5710</c:v>
                </c:pt>
                <c:pt idx="12">
                  <c:v>6074</c:v>
                </c:pt>
                <c:pt idx="13">
                  <c:v>6941</c:v>
                </c:pt>
              </c:numCache>
            </c:numRef>
          </c:val>
          <c:extLst>
            <c:ext xmlns:c16="http://schemas.microsoft.com/office/drawing/2014/chart" uri="{C3380CC4-5D6E-409C-BE32-E72D297353CC}">
              <c16:uniqueId val="{00000003-4759-4460-86E9-F6799E330C49}"/>
            </c:ext>
          </c:extLst>
        </c:ser>
        <c:dLbls>
          <c:showLegendKey val="0"/>
          <c:showVal val="0"/>
          <c:showCatName val="0"/>
          <c:showSerName val="0"/>
          <c:showPercent val="0"/>
          <c:showBubbleSize val="0"/>
        </c:dLbls>
        <c:gapWidth val="50"/>
        <c:overlap val="100"/>
        <c:axId val="919828640"/>
        <c:axId val="919823040"/>
      </c:barChart>
      <c:catAx>
        <c:axId val="919828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23040"/>
        <c:crosses val="autoZero"/>
        <c:auto val="1"/>
        <c:lblAlgn val="ctr"/>
        <c:lblOffset val="100"/>
        <c:noMultiLvlLbl val="0"/>
      </c:catAx>
      <c:valAx>
        <c:axId val="91982304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28640"/>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Reg-percent'!$C$44</c:f>
              <c:strCache>
                <c:ptCount val="1"/>
                <c:pt idx="0">
                  <c:v>White</c:v>
                </c:pt>
              </c:strCache>
            </c:strRef>
          </c:tx>
          <c:spPr>
            <a:solidFill>
              <a:srgbClr val="005F84"/>
            </a:solidFill>
            <a:ln>
              <a:noFill/>
            </a:ln>
            <a:effectLst/>
          </c:spPr>
          <c:invertIfNegative val="0"/>
          <c:cat>
            <c:strRef>
              <c:f>'Comp by Inst Reg-percent'!$A$45:$A$48</c:f>
              <c:strCache>
                <c:ptCount val="4"/>
                <c:pt idx="0">
                  <c:v>Certificate</c:v>
                </c:pt>
                <c:pt idx="1">
                  <c:v>Associate</c:v>
                </c:pt>
                <c:pt idx="2">
                  <c:v>Bachelor's</c:v>
                </c:pt>
                <c:pt idx="3">
                  <c:v>Master's</c:v>
                </c:pt>
              </c:strCache>
            </c:strRef>
          </c:cat>
          <c:val>
            <c:numRef>
              <c:f>'Comp by Inst Reg-percent'!$C$45:$C$48</c:f>
              <c:numCache>
                <c:formatCode>0.0%</c:formatCode>
                <c:ptCount val="4"/>
                <c:pt idx="0">
                  <c:v>0.46643109540636041</c:v>
                </c:pt>
                <c:pt idx="1">
                  <c:v>0.47552447552447552</c:v>
                </c:pt>
                <c:pt idx="2">
                  <c:v>0.6173480194873967</c:v>
                </c:pt>
                <c:pt idx="3">
                  <c:v>0.55158607945796123</c:v>
                </c:pt>
              </c:numCache>
            </c:numRef>
          </c:val>
          <c:extLst>
            <c:ext xmlns:c16="http://schemas.microsoft.com/office/drawing/2014/chart" uri="{C3380CC4-5D6E-409C-BE32-E72D297353CC}">
              <c16:uniqueId val="{00000000-03A1-4A33-8F80-4F60006AA57C}"/>
            </c:ext>
          </c:extLst>
        </c:ser>
        <c:ser>
          <c:idx val="1"/>
          <c:order val="1"/>
          <c:tx>
            <c:strRef>
              <c:f>'Comp by Inst Reg-percent'!$D$44</c:f>
              <c:strCache>
                <c:ptCount val="1"/>
                <c:pt idx="0">
                  <c:v>Hispanic</c:v>
                </c:pt>
              </c:strCache>
            </c:strRef>
          </c:tx>
          <c:spPr>
            <a:solidFill>
              <a:srgbClr val="00B189"/>
            </a:solidFill>
            <a:ln>
              <a:noFill/>
            </a:ln>
            <a:effectLst/>
          </c:spPr>
          <c:invertIfNegative val="0"/>
          <c:cat>
            <c:strRef>
              <c:f>'Comp by Inst Reg-percent'!$A$45:$A$48</c:f>
              <c:strCache>
                <c:ptCount val="4"/>
                <c:pt idx="0">
                  <c:v>Certificate</c:v>
                </c:pt>
                <c:pt idx="1">
                  <c:v>Associate</c:v>
                </c:pt>
                <c:pt idx="2">
                  <c:v>Bachelor's</c:v>
                </c:pt>
                <c:pt idx="3">
                  <c:v>Master's</c:v>
                </c:pt>
              </c:strCache>
            </c:strRef>
          </c:cat>
          <c:val>
            <c:numRef>
              <c:f>'Comp by Inst Reg-percent'!$D$45:$D$48</c:f>
              <c:numCache>
                <c:formatCode>0.0%</c:formatCode>
                <c:ptCount val="4"/>
                <c:pt idx="0">
                  <c:v>0.42352347299343768</c:v>
                </c:pt>
                <c:pt idx="1">
                  <c:v>0.40515734265734266</c:v>
                </c:pt>
                <c:pt idx="2">
                  <c:v>0.21775047659394195</c:v>
                </c:pt>
                <c:pt idx="3">
                  <c:v>0.18170619032953494</c:v>
                </c:pt>
              </c:numCache>
            </c:numRef>
          </c:val>
          <c:extLst>
            <c:ext xmlns:c16="http://schemas.microsoft.com/office/drawing/2014/chart" uri="{C3380CC4-5D6E-409C-BE32-E72D297353CC}">
              <c16:uniqueId val="{00000001-03A1-4A33-8F80-4F60006AA57C}"/>
            </c:ext>
          </c:extLst>
        </c:ser>
        <c:ser>
          <c:idx val="2"/>
          <c:order val="2"/>
          <c:tx>
            <c:strRef>
              <c:f>'Comp by Inst Reg-percent'!$E$44</c:f>
              <c:strCache>
                <c:ptCount val="1"/>
                <c:pt idx="0">
                  <c:v>African American</c:v>
                </c:pt>
              </c:strCache>
            </c:strRef>
          </c:tx>
          <c:spPr>
            <a:solidFill>
              <a:srgbClr val="F6B11A"/>
            </a:solidFill>
            <a:ln>
              <a:noFill/>
            </a:ln>
            <a:effectLst/>
          </c:spPr>
          <c:invertIfNegative val="0"/>
          <c:cat>
            <c:strRef>
              <c:f>'Comp by Inst Reg-percent'!$A$45:$A$48</c:f>
              <c:strCache>
                <c:ptCount val="4"/>
                <c:pt idx="0">
                  <c:v>Certificate</c:v>
                </c:pt>
                <c:pt idx="1">
                  <c:v>Associate</c:v>
                </c:pt>
                <c:pt idx="2">
                  <c:v>Bachelor's</c:v>
                </c:pt>
                <c:pt idx="3">
                  <c:v>Master's</c:v>
                </c:pt>
              </c:strCache>
            </c:strRef>
          </c:cat>
          <c:val>
            <c:numRef>
              <c:f>'Comp by Inst Reg-percent'!$E$45:$E$48</c:f>
              <c:numCache>
                <c:formatCode>0.0%</c:formatCode>
                <c:ptCount val="4"/>
                <c:pt idx="0">
                  <c:v>4.3917213528520946E-2</c:v>
                </c:pt>
                <c:pt idx="1">
                  <c:v>5.8129370629370632E-2</c:v>
                </c:pt>
                <c:pt idx="2">
                  <c:v>7.2230459648379583E-2</c:v>
                </c:pt>
                <c:pt idx="3">
                  <c:v>8.0073914382506925E-2</c:v>
                </c:pt>
              </c:numCache>
            </c:numRef>
          </c:val>
          <c:extLst>
            <c:ext xmlns:c16="http://schemas.microsoft.com/office/drawing/2014/chart" uri="{C3380CC4-5D6E-409C-BE32-E72D297353CC}">
              <c16:uniqueId val="{00000002-03A1-4A33-8F80-4F60006AA57C}"/>
            </c:ext>
          </c:extLst>
        </c:ser>
        <c:ser>
          <c:idx val="3"/>
          <c:order val="3"/>
          <c:tx>
            <c:strRef>
              <c:f>'Comp by Inst Reg-percent'!$F$44</c:f>
              <c:strCache>
                <c:ptCount val="1"/>
                <c:pt idx="0">
                  <c:v>Other</c:v>
                </c:pt>
              </c:strCache>
            </c:strRef>
          </c:tx>
          <c:spPr>
            <a:solidFill>
              <a:srgbClr val="8BD1E5"/>
            </a:solidFill>
            <a:ln>
              <a:noFill/>
            </a:ln>
            <a:effectLst/>
          </c:spPr>
          <c:invertIfNegative val="0"/>
          <c:cat>
            <c:strRef>
              <c:f>'Comp by Inst Reg-percent'!$A$45:$A$48</c:f>
              <c:strCache>
                <c:ptCount val="4"/>
                <c:pt idx="0">
                  <c:v>Certificate</c:v>
                </c:pt>
                <c:pt idx="1">
                  <c:v>Associate</c:v>
                </c:pt>
                <c:pt idx="2">
                  <c:v>Bachelor's</c:v>
                </c:pt>
                <c:pt idx="3">
                  <c:v>Master's</c:v>
                </c:pt>
              </c:strCache>
            </c:strRef>
          </c:cat>
          <c:val>
            <c:numRef>
              <c:f>'Comp by Inst Reg-percent'!$F$45:$F$48</c:f>
              <c:numCache>
                <c:formatCode>0.0%</c:formatCode>
                <c:ptCount val="4"/>
                <c:pt idx="0">
                  <c:v>6.6128218071680969E-2</c:v>
                </c:pt>
                <c:pt idx="1">
                  <c:v>6.1188811188811192E-2</c:v>
                </c:pt>
                <c:pt idx="2">
                  <c:v>9.2671044270281722E-2</c:v>
                </c:pt>
                <c:pt idx="3">
                  <c:v>0.18663381582999691</c:v>
                </c:pt>
              </c:numCache>
            </c:numRef>
          </c:val>
          <c:extLs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919804560"/>
        <c:axId val="919806800"/>
      </c:barChart>
      <c:catAx>
        <c:axId val="919804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06800"/>
        <c:crosses val="autoZero"/>
        <c:auto val="1"/>
        <c:lblAlgn val="ctr"/>
        <c:lblOffset val="100"/>
        <c:noMultiLvlLbl val="0"/>
      </c:catAx>
      <c:valAx>
        <c:axId val="91980680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0456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Reg-percent'!$G$44</c:f>
              <c:strCache>
                <c:ptCount val="1"/>
                <c:pt idx="0">
                  <c:v>Male</c:v>
                </c:pt>
              </c:strCache>
            </c:strRef>
          </c:tx>
          <c:spPr>
            <a:solidFill>
              <a:srgbClr val="005F84"/>
            </a:solidFill>
            <a:ln>
              <a:noFill/>
            </a:ln>
            <a:effectLst/>
          </c:spPr>
          <c:invertIfNegative val="0"/>
          <c:cat>
            <c:strRef>
              <c:f>'Comp by Inst Reg-percent'!$A$45:$A$48</c:f>
              <c:strCache>
                <c:ptCount val="4"/>
                <c:pt idx="0">
                  <c:v>Certificate</c:v>
                </c:pt>
                <c:pt idx="1">
                  <c:v>Associate</c:v>
                </c:pt>
                <c:pt idx="2">
                  <c:v>Bachelor's</c:v>
                </c:pt>
                <c:pt idx="3">
                  <c:v>Master's</c:v>
                </c:pt>
              </c:strCache>
            </c:strRef>
          </c:cat>
          <c:val>
            <c:numRef>
              <c:f>'Comp by Inst Reg-percent'!$G$45:$G$48</c:f>
              <c:numCache>
                <c:formatCode>0.0%</c:formatCode>
                <c:ptCount val="4"/>
                <c:pt idx="0">
                  <c:v>0.65572942958101965</c:v>
                </c:pt>
                <c:pt idx="1">
                  <c:v>0.34790209790209792</c:v>
                </c:pt>
                <c:pt idx="2">
                  <c:v>0.4321118407117136</c:v>
                </c:pt>
                <c:pt idx="3">
                  <c:v>0.4305512781028642</c:v>
                </c:pt>
              </c:numCache>
            </c:numRef>
          </c:val>
          <c:extLst>
            <c:ext xmlns:c16="http://schemas.microsoft.com/office/drawing/2014/chart" uri="{C3380CC4-5D6E-409C-BE32-E72D297353CC}">
              <c16:uniqueId val="{00000000-A212-4DF6-B2AA-D684A532A621}"/>
            </c:ext>
          </c:extLst>
        </c:ser>
        <c:ser>
          <c:idx val="1"/>
          <c:order val="1"/>
          <c:tx>
            <c:strRef>
              <c:f>'Comp by Inst Reg-percent'!$H$44</c:f>
              <c:strCache>
                <c:ptCount val="1"/>
                <c:pt idx="0">
                  <c:v>Female</c:v>
                </c:pt>
              </c:strCache>
            </c:strRef>
          </c:tx>
          <c:spPr>
            <a:solidFill>
              <a:srgbClr val="F8E0A4"/>
            </a:solidFill>
            <a:ln>
              <a:noFill/>
            </a:ln>
            <a:effectLst/>
          </c:spPr>
          <c:invertIfNegative val="0"/>
          <c:cat>
            <c:strRef>
              <c:f>'Comp by Inst Reg-percent'!$A$45:$A$48</c:f>
              <c:strCache>
                <c:ptCount val="4"/>
                <c:pt idx="0">
                  <c:v>Certificate</c:v>
                </c:pt>
                <c:pt idx="1">
                  <c:v>Associate</c:v>
                </c:pt>
                <c:pt idx="2">
                  <c:v>Bachelor's</c:v>
                </c:pt>
                <c:pt idx="3">
                  <c:v>Master's</c:v>
                </c:pt>
              </c:strCache>
            </c:strRef>
          </c:cat>
          <c:val>
            <c:numRef>
              <c:f>'Comp by Inst Reg-percent'!$H$45:$H$48</c:f>
              <c:numCache>
                <c:formatCode>0.0%</c:formatCode>
                <c:ptCount val="4"/>
                <c:pt idx="0">
                  <c:v>0.34427057041898029</c:v>
                </c:pt>
                <c:pt idx="1">
                  <c:v>0.65209790209790208</c:v>
                </c:pt>
                <c:pt idx="2">
                  <c:v>0.5678881592882864</c:v>
                </c:pt>
                <c:pt idx="3">
                  <c:v>0.5694487218971358</c:v>
                </c:pt>
              </c:numCache>
            </c:numRef>
          </c:val>
          <c:extLs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919825280"/>
        <c:axId val="919824720"/>
      </c:barChart>
      <c:catAx>
        <c:axId val="919825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24720"/>
        <c:crosses val="autoZero"/>
        <c:auto val="1"/>
        <c:lblAlgn val="ctr"/>
        <c:lblOffset val="100"/>
        <c:noMultiLvlLbl val="0"/>
      </c:catAx>
      <c:valAx>
        <c:axId val="91982472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2528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Reg-percent'!$J$44</c:f>
              <c:strCache>
                <c:ptCount val="1"/>
                <c:pt idx="0">
                  <c:v>*Economically Disadvantaged</c:v>
                </c:pt>
              </c:strCache>
            </c:strRef>
          </c:tx>
          <c:spPr>
            <a:solidFill>
              <a:srgbClr val="8BD1E5"/>
            </a:solidFill>
            <a:ln>
              <a:noFill/>
            </a:ln>
            <a:effectLst/>
          </c:spPr>
          <c:invertIfNegative val="0"/>
          <c:cat>
            <c:strRef>
              <c:f>'Comp by Inst Reg-percent'!$A$45:$A$47</c:f>
              <c:strCache>
                <c:ptCount val="3"/>
                <c:pt idx="0">
                  <c:v>Certificate</c:v>
                </c:pt>
                <c:pt idx="1">
                  <c:v>Associate</c:v>
                </c:pt>
                <c:pt idx="2">
                  <c:v>Bachelor's</c:v>
                </c:pt>
              </c:strCache>
            </c:strRef>
          </c:cat>
          <c:val>
            <c:numRef>
              <c:f>'Comp by Inst Reg-percent'!$J$45:$J$47</c:f>
              <c:numCache>
                <c:formatCode>0.0%</c:formatCode>
                <c:ptCount val="3"/>
                <c:pt idx="0">
                  <c:v>0.41948510853104493</c:v>
                </c:pt>
                <c:pt idx="1">
                  <c:v>0.63723776223776218</c:v>
                </c:pt>
                <c:pt idx="2">
                  <c:v>0.45848337216691382</c:v>
                </c:pt>
              </c:numCache>
            </c:numRef>
          </c:val>
          <c:extLs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919810160"/>
        <c:axId val="919798960"/>
        <c:extLst>
          <c:ext xmlns:c15="http://schemas.microsoft.com/office/drawing/2012/chart" uri="{02D57815-91ED-43cb-92C2-25804820EDAC}">
            <c15:filteredBarSeries>
              <c15:ser>
                <c:idx val="1"/>
                <c:order val="1"/>
                <c:tx>
                  <c:strRef>
                    <c:extLst>
                      <c:ext uri="{02D57815-91ED-43cb-92C2-25804820EDAC}">
                        <c15:formulaRef>
                          <c15:sqref>'Comp by Inst Reg-percent'!$K$44</c15:sqref>
                        </c15:formulaRef>
                      </c:ext>
                    </c:extLst>
                    <c:strCache>
                      <c:ptCount val="1"/>
                    </c:strCache>
                  </c:strRef>
                </c:tx>
                <c:spPr>
                  <a:solidFill>
                    <a:srgbClr val="00B189"/>
                  </a:solidFill>
                  <a:ln>
                    <a:noFill/>
                  </a:ln>
                  <a:effectLst/>
                </c:spPr>
                <c:invertIfNegative val="0"/>
                <c:cat>
                  <c:strRef>
                    <c:extLst>
                      <c:ext uri="{02D57815-91ED-43cb-92C2-25804820EDAC}">
                        <c15:formulaRef>
                          <c15:sqref>'Comp by Inst Reg-percent'!$A$45:$A$47</c15:sqref>
                        </c15:formulaRef>
                      </c:ext>
                    </c:extLst>
                    <c:strCache>
                      <c:ptCount val="3"/>
                      <c:pt idx="0">
                        <c:v>Certificate</c:v>
                      </c:pt>
                      <c:pt idx="1">
                        <c:v>Associate</c:v>
                      </c:pt>
                      <c:pt idx="2">
                        <c:v>Bachelor's</c:v>
                      </c:pt>
                    </c:strCache>
                  </c:strRef>
                </c:cat>
                <c:val>
                  <c:numRef>
                    <c:extLst>
                      <c:ext uri="{02D57815-91ED-43cb-92C2-25804820EDAC}">
                        <c15:formulaRef>
                          <c15:sqref>'Comp by Inst Reg-percent'!$K$45:$K$47</c15:sqref>
                        </c15:formulaRef>
                      </c:ext>
                    </c:extLst>
                    <c:numCache>
                      <c:formatCode>0.0%</c:formatCode>
                      <c:ptCount val="3"/>
                    </c:numCache>
                  </c:numRef>
                </c:val>
                <c:extLst>
                  <c:ext xmlns:c16="http://schemas.microsoft.com/office/drawing/2014/chart" uri="{C3380CC4-5D6E-409C-BE32-E72D297353CC}">
                    <c16:uniqueId val="{00000001-9C51-4BBD-AB9F-5458E9A48891}"/>
                  </c:ext>
                </c:extLst>
              </c15:ser>
            </c15:filteredBarSeries>
          </c:ext>
        </c:extLst>
      </c:barChart>
      <c:catAx>
        <c:axId val="919810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798960"/>
        <c:crosses val="autoZero"/>
        <c:auto val="1"/>
        <c:lblAlgn val="ctr"/>
        <c:lblOffset val="100"/>
        <c:noMultiLvlLbl val="0"/>
      </c:catAx>
      <c:valAx>
        <c:axId val="91979896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1016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DC51-47DF-A93B-935E4E70D86E}"/>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DC51-47DF-A93B-935E4E70D86E}"/>
              </c:ext>
            </c:extLst>
          </c:dPt>
          <c:dPt>
            <c:idx val="2"/>
            <c:invertIfNegative val="0"/>
            <c:bubble3D val="0"/>
            <c:spPr>
              <a:solidFill>
                <a:srgbClr val="00B189"/>
              </a:solidFill>
              <a:ln>
                <a:noFill/>
              </a:ln>
              <a:effectLst/>
            </c:spPr>
            <c:extLst>
              <c:ext xmlns:c16="http://schemas.microsoft.com/office/drawing/2014/chart" uri="{C3380CC4-5D6E-409C-BE32-E72D297353CC}">
                <c16:uniqueId val="{00000005-DC51-47DF-A93B-935E4E70D86E}"/>
              </c:ext>
            </c:extLst>
          </c:dPt>
          <c:dPt>
            <c:idx val="3"/>
            <c:invertIfNegative val="0"/>
            <c:bubble3D val="0"/>
            <c:spPr>
              <a:solidFill>
                <a:srgbClr val="00B189"/>
              </a:solidFill>
              <a:ln>
                <a:noFill/>
              </a:ln>
              <a:effectLst/>
            </c:spPr>
            <c:extLst>
              <c:ext xmlns:c16="http://schemas.microsoft.com/office/drawing/2014/chart" uri="{C3380CC4-5D6E-409C-BE32-E72D297353CC}">
                <c16:uniqueId val="{00000007-DC51-47DF-A93B-935E4E70D86E}"/>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DC51-47DF-A93B-935E4E70D86E}"/>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DC51-47DF-A93B-935E4E70D86E}"/>
              </c:ext>
            </c:extLst>
          </c:dPt>
          <c:dPt>
            <c:idx val="6"/>
            <c:invertIfNegative val="0"/>
            <c:bubble3D val="0"/>
            <c:spPr>
              <a:solidFill>
                <a:srgbClr val="F6B11A"/>
              </a:solidFill>
              <a:ln>
                <a:noFill/>
              </a:ln>
              <a:effectLst/>
            </c:spPr>
            <c:extLst>
              <c:ext xmlns:c16="http://schemas.microsoft.com/office/drawing/2014/chart" uri="{C3380CC4-5D6E-409C-BE32-E72D297353CC}">
                <c16:uniqueId val="{0000000D-DC51-47DF-A93B-935E4E70D86E}"/>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DC51-47DF-A93B-935E4E70D86E}"/>
              </c:ext>
            </c:extLst>
          </c:dPt>
          <c:dPt>
            <c:idx val="10"/>
            <c:invertIfNegative val="0"/>
            <c:bubble3D val="0"/>
            <c:spPr>
              <a:pattFill prst="pct50">
                <a:fgClr>
                  <a:schemeClr val="accent1"/>
                </a:fgClr>
                <a:bgClr>
                  <a:schemeClr val="bg1"/>
                </a:bgClr>
              </a:pattFill>
              <a:ln>
                <a:noFill/>
              </a:ln>
              <a:effectLst/>
            </c:spPr>
            <c:extLst>
              <c:ext xmlns:c16="http://schemas.microsoft.com/office/drawing/2014/chart" uri="{C3380CC4-5D6E-409C-BE32-E72D297353CC}">
                <c16:uniqueId val="{00000010-16AC-413A-84E5-4920078536F1}"/>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'6-Year Grad Rates'!$D$44:$D$54</c:f>
              <c:numCache>
                <c:formatCode>0.0%</c:formatCode>
                <c:ptCount val="11"/>
                <c:pt idx="0">
                  <c:v>0.40473807140473805</c:v>
                </c:pt>
                <c:pt idx="1">
                  <c:v>0.35261044176706829</c:v>
                </c:pt>
                <c:pt idx="3">
                  <c:v>0.35637240987794494</c:v>
                </c:pt>
                <c:pt idx="4">
                  <c:v>0.31103934732727118</c:v>
                </c:pt>
                <c:pt idx="6">
                  <c:v>0.21193287756370416</c:v>
                </c:pt>
                <c:pt idx="7">
                  <c:v>0.17188219052001841</c:v>
                </c:pt>
                <c:pt idx="9">
                  <c:v>0.41366102776891156</c:v>
                </c:pt>
                <c:pt idx="10">
                  <c:v>0.34108040201005024</c:v>
                </c:pt>
              </c:numCache>
            </c:numRef>
          </c:val>
          <c:extLst>
            <c:ext xmlns:c16="http://schemas.microsoft.com/office/drawing/2014/chart" uri="{C3380CC4-5D6E-409C-BE32-E72D297353CC}">
              <c16:uniqueId val="{00000010-DC51-47DF-A93B-935E4E70D86E}"/>
            </c:ext>
          </c:extLst>
        </c:ser>
        <c:dLbls>
          <c:dLblPos val="outEnd"/>
          <c:showLegendKey val="0"/>
          <c:showVal val="1"/>
          <c:showCatName val="0"/>
          <c:showSerName val="0"/>
          <c:showPercent val="0"/>
          <c:showBubbleSize val="0"/>
        </c:dLbls>
        <c:gapWidth val="75"/>
        <c:axId val="919822480"/>
        <c:axId val="919799520"/>
      </c:barChart>
      <c:catAx>
        <c:axId val="919822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19799520"/>
        <c:crosses val="autoZero"/>
        <c:auto val="1"/>
        <c:lblAlgn val="ctr"/>
        <c:lblOffset val="100"/>
        <c:noMultiLvlLbl val="0"/>
      </c:catAx>
      <c:valAx>
        <c:axId val="919799520"/>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19822480"/>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2011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224E-4112-8F04-579F9F6CF3D9}"/>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224E-4112-8F04-579F9F6CF3D9}"/>
              </c:ext>
            </c:extLst>
          </c:dPt>
          <c:dPt>
            <c:idx val="2"/>
            <c:invertIfNegative val="0"/>
            <c:bubble3D val="0"/>
            <c:spPr>
              <a:solidFill>
                <a:srgbClr val="00B189"/>
              </a:solidFill>
              <a:ln>
                <a:noFill/>
              </a:ln>
              <a:effectLst/>
            </c:spPr>
            <c:extLst>
              <c:ext xmlns:c16="http://schemas.microsoft.com/office/drawing/2014/chart" uri="{C3380CC4-5D6E-409C-BE32-E72D297353CC}">
                <c16:uniqueId val="{00000005-224E-4112-8F04-579F9F6CF3D9}"/>
              </c:ext>
            </c:extLst>
          </c:dPt>
          <c:dPt>
            <c:idx val="3"/>
            <c:invertIfNegative val="0"/>
            <c:bubble3D val="0"/>
            <c:spPr>
              <a:solidFill>
                <a:srgbClr val="00B189"/>
              </a:solidFill>
              <a:ln>
                <a:noFill/>
              </a:ln>
              <a:effectLst/>
            </c:spPr>
            <c:extLst>
              <c:ext xmlns:c16="http://schemas.microsoft.com/office/drawing/2014/chart" uri="{C3380CC4-5D6E-409C-BE32-E72D297353CC}">
                <c16:uniqueId val="{00000007-224E-4112-8F04-579F9F6CF3D9}"/>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224E-4112-8F04-579F9F6CF3D9}"/>
              </c:ext>
            </c:extLst>
          </c:dPt>
          <c:dPt>
            <c:idx val="5"/>
            <c:invertIfNegative val="0"/>
            <c:bubble3D val="0"/>
            <c:spPr>
              <a:pattFill prst="pct50">
                <a:fgClr>
                  <a:srgbClr val="FFC000"/>
                </a:fgClr>
                <a:bgClr>
                  <a:schemeClr val="bg1"/>
                </a:bgClr>
              </a:pattFill>
              <a:ln>
                <a:noFill/>
              </a:ln>
              <a:effectLst/>
            </c:spPr>
            <c:extLst>
              <c:ext xmlns:c16="http://schemas.microsoft.com/office/drawing/2014/chart" uri="{C3380CC4-5D6E-409C-BE32-E72D297353CC}">
                <c16:uniqueId val="{0000000B-224E-4112-8F04-579F9F6CF3D9}"/>
              </c:ext>
            </c:extLst>
          </c:dPt>
          <c:dPt>
            <c:idx val="6"/>
            <c:invertIfNegative val="0"/>
            <c:bubble3D val="0"/>
            <c:spPr>
              <a:solidFill>
                <a:srgbClr val="F6B11A"/>
              </a:solidFill>
              <a:ln>
                <a:noFill/>
              </a:ln>
              <a:effectLst/>
            </c:spPr>
            <c:extLst>
              <c:ext xmlns:c16="http://schemas.microsoft.com/office/drawing/2014/chart" uri="{C3380CC4-5D6E-409C-BE32-E72D297353CC}">
                <c16:uniqueId val="{0000000D-224E-4112-8F04-579F9F6CF3D9}"/>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224E-4112-8F04-579F9F6CF3D9}"/>
              </c:ext>
            </c:extLst>
          </c:dPt>
          <c:dPt>
            <c:idx val="8"/>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11-224E-4112-8F04-579F9F6CF3D9}"/>
              </c:ext>
            </c:extLst>
          </c:dPt>
          <c:dPt>
            <c:idx val="10"/>
            <c:invertIfNegative val="0"/>
            <c:bubble3D val="0"/>
            <c:spPr>
              <a:pattFill prst="pct50">
                <a:fgClr>
                  <a:schemeClr val="accent1"/>
                </a:fgClr>
                <a:bgClr>
                  <a:schemeClr val="bg1"/>
                </a:bgClr>
              </a:pattFill>
              <a:ln>
                <a:noFill/>
              </a:ln>
              <a:effectLst/>
            </c:spPr>
            <c:extLst>
              <c:ext xmlns:c16="http://schemas.microsoft.com/office/drawing/2014/chart" uri="{C3380CC4-5D6E-409C-BE32-E72D297353CC}">
                <c16:uniqueId val="{00000012-A200-4FA3-B11F-AA30E0AE773C}"/>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High Plains</c:v>
                  </c:pt>
                </c:lvl>
              </c:multiLvlStrCache>
            </c:multiLvlStrRef>
          </c:cat>
          <c:val>
            <c:numRef>
              <c:f>'6-Year Grad Rates'!$D$55:$D$65</c:f>
              <c:numCache>
                <c:formatCode>0.0%</c:formatCode>
                <c:ptCount val="11"/>
                <c:pt idx="0">
                  <c:v>0.43809523809523809</c:v>
                </c:pt>
                <c:pt idx="1">
                  <c:v>0.35483870967741937</c:v>
                </c:pt>
                <c:pt idx="3">
                  <c:v>0.34235668789808915</c:v>
                </c:pt>
                <c:pt idx="4">
                  <c:v>0.3131115459882583</c:v>
                </c:pt>
                <c:pt idx="6">
                  <c:v>0.21621621621621623</c:v>
                </c:pt>
                <c:pt idx="7">
                  <c:v>0.18947368421052632</c:v>
                </c:pt>
                <c:pt idx="9">
                  <c:v>0.375</c:v>
                </c:pt>
                <c:pt idx="10">
                  <c:v>0.35483870967741937</c:v>
                </c:pt>
              </c:numCache>
            </c:numRef>
          </c:val>
          <c:extLst>
            <c:ext xmlns:c16="http://schemas.microsoft.com/office/drawing/2014/chart" uri="{C3380CC4-5D6E-409C-BE32-E72D297353CC}">
              <c16:uniqueId val="{00000012-224E-4112-8F04-579F9F6CF3D9}"/>
            </c:ext>
          </c:extLst>
        </c:ser>
        <c:dLbls>
          <c:dLblPos val="outEnd"/>
          <c:showLegendKey val="0"/>
          <c:showVal val="1"/>
          <c:showCatName val="0"/>
          <c:showSerName val="0"/>
          <c:showPercent val="0"/>
          <c:showBubbleSize val="0"/>
        </c:dLbls>
        <c:gapWidth val="75"/>
        <c:axId val="863707056"/>
        <c:axId val="863699776"/>
      </c:barChart>
      <c:catAx>
        <c:axId val="863707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863699776"/>
        <c:crosses val="autoZero"/>
        <c:auto val="1"/>
        <c:lblAlgn val="ctr"/>
        <c:lblOffset val="100"/>
        <c:noMultiLvlLbl val="0"/>
      </c:catAx>
      <c:valAx>
        <c:axId val="86369977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370705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896C-49AC-9AEA-B1887A4E98B7}"/>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896C-49AC-9AEA-B1887A4E98B7}"/>
              </c:ext>
            </c:extLst>
          </c:dPt>
          <c:dPt>
            <c:idx val="2"/>
            <c:invertIfNegative val="0"/>
            <c:bubble3D val="0"/>
            <c:spPr>
              <a:solidFill>
                <a:srgbClr val="00B189"/>
              </a:solidFill>
              <a:ln>
                <a:noFill/>
              </a:ln>
              <a:effectLst/>
            </c:spPr>
            <c:extLst>
              <c:ext xmlns:c16="http://schemas.microsoft.com/office/drawing/2014/chart" uri="{C3380CC4-5D6E-409C-BE32-E72D297353CC}">
                <c16:uniqueId val="{00000005-896C-49AC-9AEA-B1887A4E98B7}"/>
              </c:ext>
            </c:extLst>
          </c:dPt>
          <c:dPt>
            <c:idx val="3"/>
            <c:invertIfNegative val="0"/>
            <c:bubble3D val="0"/>
            <c:spPr>
              <a:solidFill>
                <a:srgbClr val="00B189"/>
              </a:solidFill>
              <a:ln>
                <a:noFill/>
              </a:ln>
              <a:effectLst/>
            </c:spPr>
            <c:extLst>
              <c:ext xmlns:c16="http://schemas.microsoft.com/office/drawing/2014/chart" uri="{C3380CC4-5D6E-409C-BE32-E72D297353CC}">
                <c16:uniqueId val="{00000007-896C-49AC-9AEA-B1887A4E98B7}"/>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896C-49AC-9AEA-B1887A4E98B7}"/>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896C-49AC-9AEA-B1887A4E98B7}"/>
              </c:ext>
            </c:extLst>
          </c:dPt>
          <c:dPt>
            <c:idx val="6"/>
            <c:invertIfNegative val="0"/>
            <c:bubble3D val="0"/>
            <c:spPr>
              <a:solidFill>
                <a:srgbClr val="F6B11A"/>
              </a:solidFill>
              <a:ln>
                <a:noFill/>
              </a:ln>
              <a:effectLst/>
            </c:spPr>
            <c:extLst>
              <c:ext xmlns:c16="http://schemas.microsoft.com/office/drawing/2014/chart" uri="{C3380CC4-5D6E-409C-BE32-E72D297353CC}">
                <c16:uniqueId val="{0000000D-896C-49AC-9AEA-B1887A4E98B7}"/>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896C-49AC-9AEA-B1887A4E98B7}"/>
              </c:ext>
            </c:extLst>
          </c:dPt>
          <c:dPt>
            <c:idx val="10"/>
            <c:invertIfNegative val="0"/>
            <c:bubble3D val="0"/>
            <c:spPr>
              <a:pattFill prst="pct50">
                <a:fgClr>
                  <a:schemeClr val="accent1"/>
                </a:fgClr>
                <a:bgClr>
                  <a:schemeClr val="bg1"/>
                </a:bgClr>
              </a:pattFill>
              <a:ln>
                <a:noFill/>
              </a:ln>
              <a:effectLst/>
            </c:spPr>
            <c:extLst>
              <c:ext xmlns:c16="http://schemas.microsoft.com/office/drawing/2014/chart" uri="{C3380CC4-5D6E-409C-BE32-E72D297353CC}">
                <c16:uniqueId val="{00000010-90CE-481D-81D0-AA40BE1174A8}"/>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'6-Year Grad Rates'!$D$13:$D$23</c:f>
              <c:numCache>
                <c:formatCode>0.0%</c:formatCode>
                <c:ptCount val="11"/>
                <c:pt idx="0">
                  <c:v>0.74314430244941421</c:v>
                </c:pt>
                <c:pt idx="1">
                  <c:v>0.64131328995587467</c:v>
                </c:pt>
                <c:pt idx="3">
                  <c:v>0.58735191056232272</c:v>
                </c:pt>
                <c:pt idx="4">
                  <c:v>0.47233914612146727</c:v>
                </c:pt>
                <c:pt idx="6">
                  <c:v>0.48476936466492604</c:v>
                </c:pt>
                <c:pt idx="7">
                  <c:v>0.36019952743502232</c:v>
                </c:pt>
                <c:pt idx="9">
                  <c:v>0.76011701608971238</c:v>
                </c:pt>
                <c:pt idx="10">
                  <c:v>0.66257526632700325</c:v>
                </c:pt>
              </c:numCache>
            </c:numRef>
          </c:val>
          <c:extLst>
            <c:ext xmlns:c16="http://schemas.microsoft.com/office/drawing/2014/chart" uri="{C3380CC4-5D6E-409C-BE32-E72D297353CC}">
              <c16:uniqueId val="{00000010-896C-49AC-9AEA-B1887A4E98B7}"/>
            </c:ext>
          </c:extLst>
        </c:ser>
        <c:dLbls>
          <c:showLegendKey val="0"/>
          <c:showVal val="0"/>
          <c:showCatName val="0"/>
          <c:showSerName val="0"/>
          <c:showPercent val="0"/>
          <c:showBubbleSize val="0"/>
        </c:dLbls>
        <c:gapWidth val="75"/>
        <c:axId val="863708176"/>
        <c:axId val="863693056"/>
      </c:barChart>
      <c:catAx>
        <c:axId val="863708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863693056"/>
        <c:crosses val="autoZero"/>
        <c:auto val="1"/>
        <c:lblAlgn val="ctr"/>
        <c:lblOffset val="100"/>
        <c:noMultiLvlLbl val="0"/>
      </c:catAx>
      <c:valAx>
        <c:axId val="86369305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3708176"/>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2011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A93A-45B5-8B81-595DF64CDCBE}"/>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A93A-45B5-8B81-595DF64CDCBE}"/>
              </c:ext>
            </c:extLst>
          </c:dPt>
          <c:dPt>
            <c:idx val="2"/>
            <c:invertIfNegative val="0"/>
            <c:bubble3D val="0"/>
            <c:spPr>
              <a:solidFill>
                <a:srgbClr val="00B189"/>
              </a:solidFill>
              <a:ln>
                <a:noFill/>
              </a:ln>
              <a:effectLst/>
            </c:spPr>
            <c:extLst>
              <c:ext xmlns:c16="http://schemas.microsoft.com/office/drawing/2014/chart" uri="{C3380CC4-5D6E-409C-BE32-E72D297353CC}">
                <c16:uniqueId val="{00000005-A93A-45B5-8B81-595DF64CDCBE}"/>
              </c:ext>
            </c:extLst>
          </c:dPt>
          <c:dPt>
            <c:idx val="3"/>
            <c:invertIfNegative val="0"/>
            <c:bubble3D val="0"/>
            <c:spPr>
              <a:solidFill>
                <a:srgbClr val="00B189"/>
              </a:solidFill>
              <a:ln>
                <a:noFill/>
              </a:ln>
              <a:effectLst/>
            </c:spPr>
            <c:extLst>
              <c:ext xmlns:c16="http://schemas.microsoft.com/office/drawing/2014/chart" uri="{C3380CC4-5D6E-409C-BE32-E72D297353CC}">
                <c16:uniqueId val="{00000007-A93A-45B5-8B81-595DF64CDCBE}"/>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A93A-45B5-8B81-595DF64CDCBE}"/>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A93A-45B5-8B81-595DF64CDCBE}"/>
              </c:ext>
            </c:extLst>
          </c:dPt>
          <c:dPt>
            <c:idx val="6"/>
            <c:invertIfNegative val="0"/>
            <c:bubble3D val="0"/>
            <c:spPr>
              <a:solidFill>
                <a:srgbClr val="F6B11A"/>
              </a:solidFill>
              <a:ln>
                <a:noFill/>
              </a:ln>
              <a:effectLst/>
            </c:spPr>
            <c:extLst>
              <c:ext xmlns:c16="http://schemas.microsoft.com/office/drawing/2014/chart" uri="{C3380CC4-5D6E-409C-BE32-E72D297353CC}">
                <c16:uniqueId val="{0000000D-A93A-45B5-8B81-595DF64CDCBE}"/>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A93A-45B5-8B81-595DF64CDCBE}"/>
              </c:ext>
            </c:extLst>
          </c:dPt>
          <c:dPt>
            <c:idx val="10"/>
            <c:invertIfNegative val="0"/>
            <c:bubble3D val="0"/>
            <c:spPr>
              <a:pattFill prst="pct50">
                <a:fgClr>
                  <a:schemeClr val="accent1"/>
                </a:fgClr>
                <a:bgClr>
                  <a:schemeClr val="bg1"/>
                </a:bgClr>
              </a:pattFill>
              <a:ln>
                <a:noFill/>
              </a:ln>
              <a:effectLst/>
            </c:spPr>
            <c:extLst>
              <c:ext xmlns:c16="http://schemas.microsoft.com/office/drawing/2014/chart" uri="{C3380CC4-5D6E-409C-BE32-E72D297353CC}">
                <c16:uniqueId val="{00000010-1797-412F-BA87-16CDCC0FC7E3}"/>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High Plains</c:v>
                  </c:pt>
                </c:lvl>
              </c:multiLvlStrCache>
            </c:multiLvlStrRef>
          </c:cat>
          <c:val>
            <c:numRef>
              <c:f>'6-Year Grad Rates'!$D$24:$D$34</c:f>
              <c:numCache>
                <c:formatCode>0.0%</c:formatCode>
                <c:ptCount val="11"/>
                <c:pt idx="0">
                  <c:v>0.75936123348017626</c:v>
                </c:pt>
                <c:pt idx="1">
                  <c:v>0.62927650028042625</c:v>
                </c:pt>
                <c:pt idx="3">
                  <c:v>0.6152512998266898</c:v>
                </c:pt>
                <c:pt idx="4">
                  <c:v>0.46890756302521008</c:v>
                </c:pt>
                <c:pt idx="6">
                  <c:v>0.68918918918918926</c:v>
                </c:pt>
                <c:pt idx="7">
                  <c:v>0.47747747747747749</c:v>
                </c:pt>
                <c:pt idx="9">
                  <c:v>0.68062827225130884</c:v>
                </c:pt>
                <c:pt idx="10">
                  <c:v>0.52189781021897808</c:v>
                </c:pt>
              </c:numCache>
            </c:numRef>
          </c:val>
          <c:extLst>
            <c:ext xmlns:c16="http://schemas.microsoft.com/office/drawing/2014/chart" uri="{C3380CC4-5D6E-409C-BE32-E72D297353CC}">
              <c16:uniqueId val="{00000010-A93A-45B5-8B81-595DF64CDCBE}"/>
            </c:ext>
          </c:extLst>
        </c:ser>
        <c:dLbls>
          <c:showLegendKey val="0"/>
          <c:showVal val="0"/>
          <c:showCatName val="0"/>
          <c:showSerName val="0"/>
          <c:showPercent val="0"/>
          <c:showBubbleSize val="0"/>
        </c:dLbls>
        <c:gapWidth val="75"/>
        <c:axId val="863694176"/>
        <c:axId val="863691936"/>
      </c:barChart>
      <c:catAx>
        <c:axId val="863694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863691936"/>
        <c:crosses val="autoZero"/>
        <c:auto val="1"/>
        <c:lblAlgn val="ctr"/>
        <c:lblOffset val="100"/>
        <c:noMultiLvlLbl val="0"/>
      </c:catAx>
      <c:valAx>
        <c:axId val="863691936"/>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369417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19051</xdr:colOff>
      <xdr:row>10</xdr:row>
      <xdr:rowOff>4318</xdr:rowOff>
    </xdr:from>
    <xdr:to>
      <xdr:col>3</xdr:col>
      <xdr:colOff>218962</xdr:colOff>
      <xdr:row>16</xdr:row>
      <xdr:rowOff>190499</xdr:rowOff>
    </xdr:to>
    <xdr:pic>
      <xdr:nvPicPr>
        <xdr:cNvPr id="3" name="Picture 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657476" y="1909318"/>
          <a:ext cx="2190636" cy="1329181"/>
        </a:xfrm>
        <a:prstGeom prst="rect">
          <a:avLst/>
        </a:prstGeom>
        <a:noFill/>
        <a:ln w="9525">
          <a:solidFill>
            <a:srgbClr val="F26B31"/>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962025</xdr:colOff>
      <xdr:row>20</xdr:row>
      <xdr:rowOff>147637</xdr:rowOff>
    </xdr:from>
    <xdr:to>
      <xdr:col>3</xdr:col>
      <xdr:colOff>485775</xdr:colOff>
      <xdr:row>36</xdr:row>
      <xdr:rowOff>71437</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609600</xdr:colOff>
      <xdr:row>20</xdr:row>
      <xdr:rowOff>142875</xdr:rowOff>
    </xdr:from>
    <xdr:to>
      <xdr:col>6</xdr:col>
      <xdr:colOff>381000</xdr:colOff>
      <xdr:row>36</xdr:row>
      <xdr:rowOff>66675</xdr:rowOff>
    </xdr:to>
    <xdr:graphicFrame macro="">
      <xdr:nvGraphicFramePr>
        <xdr:cNvPr id="9" name="Chart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962025</xdr:colOff>
      <xdr:row>37</xdr:row>
      <xdr:rowOff>9525</xdr:rowOff>
    </xdr:from>
    <xdr:to>
      <xdr:col>3</xdr:col>
      <xdr:colOff>485775</xdr:colOff>
      <xdr:row>52</xdr:row>
      <xdr:rowOff>95250</xdr:rowOff>
    </xdr:to>
    <xdr:graphicFrame macro="">
      <xdr:nvGraphicFramePr>
        <xdr:cNvPr id="10" name="Chart 9">
          <a:extLst>
            <a:ext uri="{FF2B5EF4-FFF2-40B4-BE49-F238E27FC236}">
              <a16:creationId xmlns:a16="http://schemas.microsoft.com/office/drawing/2014/main"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609600</xdr:colOff>
      <xdr:row>37</xdr:row>
      <xdr:rowOff>9525</xdr:rowOff>
    </xdr:from>
    <xdr:to>
      <xdr:col>6</xdr:col>
      <xdr:colOff>381000</xdr:colOff>
      <xdr:row>52</xdr:row>
      <xdr:rowOff>95250</xdr:rowOff>
    </xdr:to>
    <xdr:graphicFrame macro="">
      <xdr:nvGraphicFramePr>
        <xdr:cNvPr id="12" name="Chart 11">
          <a:extLst>
            <a:ext uri="{FF2B5EF4-FFF2-40B4-BE49-F238E27FC236}">
              <a16:creationId xmlns:a16="http://schemas.microsoft.com/office/drawing/2014/main" id="{00000000-0008-0000-0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47625</xdr:colOff>
      <xdr:row>8</xdr:row>
      <xdr:rowOff>76200</xdr:rowOff>
    </xdr:from>
    <xdr:to>
      <xdr:col>3</xdr:col>
      <xdr:colOff>561975</xdr:colOff>
      <xdr:row>20</xdr:row>
      <xdr:rowOff>0</xdr:rowOff>
    </xdr:to>
    <xdr:graphicFrame macro="">
      <xdr:nvGraphicFramePr>
        <xdr:cNvPr id="14" name="Chart 13">
          <a:extLst>
            <a:ext uri="{FF2B5EF4-FFF2-40B4-BE49-F238E27FC236}">
              <a16:creationId xmlns:a16="http://schemas.microsoft.com/office/drawing/2014/main" id="{00000000-0008-0000-09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19050</xdr:colOff>
      <xdr:row>8</xdr:row>
      <xdr:rowOff>66676</xdr:rowOff>
    </xdr:from>
    <xdr:to>
      <xdr:col>9</xdr:col>
      <xdr:colOff>276225</xdr:colOff>
      <xdr:row>19</xdr:row>
      <xdr:rowOff>114300</xdr:rowOff>
    </xdr:to>
    <xdr:graphicFrame macro="">
      <xdr:nvGraphicFramePr>
        <xdr:cNvPr id="11" name="Chart 10">
          <a:extLst>
            <a:ext uri="{FF2B5EF4-FFF2-40B4-BE49-F238E27FC236}">
              <a16:creationId xmlns:a16="http://schemas.microsoft.com/office/drawing/2014/main"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99059</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290511</xdr:colOff>
      <xdr:row>18</xdr:row>
      <xdr:rowOff>9525</xdr:rowOff>
    </xdr:from>
    <xdr:to>
      <xdr:col>6</xdr:col>
      <xdr:colOff>276224</xdr:colOff>
      <xdr:row>33</xdr:row>
      <xdr:rowOff>47625</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304800</xdr:colOff>
      <xdr:row>20</xdr:row>
      <xdr:rowOff>161925</xdr:rowOff>
    </xdr:from>
    <xdr:to>
      <xdr:col>4</xdr:col>
      <xdr:colOff>285750</xdr:colOff>
      <xdr:row>22</xdr:row>
      <xdr:rowOff>38100</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1866900" y="3981450"/>
          <a:ext cx="1543050" cy="257175"/>
          <a:chOff x="1981200" y="4171950"/>
          <a:chExt cx="1543050" cy="257175"/>
        </a:xfrm>
      </xdr:grpSpPr>
      <xdr:sp macro="" textlink="">
        <xdr:nvSpPr>
          <xdr:cNvPr id="5" name="TextBox 4">
            <a:extLst>
              <a:ext uri="{FF2B5EF4-FFF2-40B4-BE49-F238E27FC236}">
                <a16:creationId xmlns:a16="http://schemas.microsoft.com/office/drawing/2014/main" id="{00000000-0008-0000-0B00-000005000000}"/>
              </a:ext>
            </a:extLst>
          </xdr:cNvPr>
          <xdr:cNvSpPr txBox="1"/>
        </xdr:nvSpPr>
        <xdr:spPr>
          <a:xfrm>
            <a:off x="1981200" y="4171950"/>
            <a:ext cx="15430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Tahoma" panose="020B0604030504040204" pitchFamily="34" charset="0"/>
                <a:ea typeface="Tahoma" panose="020B0604030504040204" pitchFamily="34" charset="0"/>
                <a:cs typeface="Tahoma" panose="020B0604030504040204" pitchFamily="34" charset="0"/>
              </a:rPr>
              <a:t>    Female            Male</a:t>
            </a:r>
          </a:p>
        </xdr:txBody>
      </xdr:sp>
      <xdr:sp macro="" textlink="">
        <xdr:nvSpPr>
          <xdr:cNvPr id="4" name="Rectangle 3">
            <a:extLst>
              <a:ext uri="{FF2B5EF4-FFF2-40B4-BE49-F238E27FC236}">
                <a16:creationId xmlns:a16="http://schemas.microsoft.com/office/drawing/2014/main" id="{00000000-0008-0000-0B00-000004000000}"/>
              </a:ext>
            </a:extLst>
          </xdr:cNvPr>
          <xdr:cNvSpPr/>
        </xdr:nvSpPr>
        <xdr:spPr>
          <a:xfrm>
            <a:off x="2895600" y="4219575"/>
            <a:ext cx="161925" cy="161925"/>
          </a:xfrm>
          <a:prstGeom prst="rect">
            <a:avLst/>
          </a:prstGeom>
          <a:pattFill prst="pct60">
            <a:fgClr>
              <a:schemeClr val="tx1">
                <a:lumMod val="65000"/>
                <a:lumOff val="35000"/>
              </a:schemeClr>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 name="Rectangle 5">
            <a:extLst>
              <a:ext uri="{FF2B5EF4-FFF2-40B4-BE49-F238E27FC236}">
                <a16:creationId xmlns:a16="http://schemas.microsoft.com/office/drawing/2014/main" id="{00000000-0008-0000-0B00-000006000000}"/>
              </a:ext>
            </a:extLst>
          </xdr:cNvPr>
          <xdr:cNvSpPr/>
        </xdr:nvSpPr>
        <xdr:spPr>
          <a:xfrm>
            <a:off x="2038350" y="4219575"/>
            <a:ext cx="161925" cy="161925"/>
          </a:xfrm>
          <a:prstGeom prst="rect">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28575</xdr:colOff>
      <xdr:row>39</xdr:row>
      <xdr:rowOff>19049</xdr:rowOff>
    </xdr:from>
    <xdr:to>
      <xdr:col>3</xdr:col>
      <xdr:colOff>238125</xdr:colOff>
      <xdr:row>53</xdr:row>
      <xdr:rowOff>95249</xdr:rowOff>
    </xdr:to>
    <xdr:graphicFrame macro="">
      <xdr:nvGraphicFramePr>
        <xdr:cNvPr id="4" name="Chart 3">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9</xdr:row>
      <xdr:rowOff>0</xdr:rowOff>
    </xdr:from>
    <xdr:to>
      <xdr:col>8</xdr:col>
      <xdr:colOff>9525</xdr:colOff>
      <xdr:row>43</xdr:row>
      <xdr:rowOff>7359</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1905000"/>
          <a:ext cx="8391525" cy="6484359"/>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38</xdr:row>
      <xdr:rowOff>9526</xdr:rowOff>
    </xdr:from>
    <xdr:to>
      <xdr:col>4</xdr:col>
      <xdr:colOff>66673</xdr:colOff>
      <xdr:row>54</xdr:row>
      <xdr:rowOff>161926</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0.31323</cdr:x>
      <cdr:y>0.89504</cdr:y>
    </cdr:from>
    <cdr:to>
      <cdr:x>0.64148</cdr:x>
      <cdr:y>0.97878</cdr:y>
    </cdr:to>
    <cdr:sp macro="" textlink="">
      <cdr:nvSpPr>
        <cdr:cNvPr id="3" name="TextBox 2"/>
        <cdr:cNvSpPr txBox="1"/>
      </cdr:nvSpPr>
      <cdr:spPr>
        <a:xfrm xmlns:a="http://schemas.openxmlformats.org/drawingml/2006/main">
          <a:off x="1781173" y="2873005"/>
          <a:ext cx="1866555" cy="26879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rPr>
            <a:t>Highest</a:t>
          </a:r>
          <a:r>
            <a:rPr lang="en-US" sz="1000" baseline="0">
              <a:solidFill>
                <a:schemeClr val="tx1">
                  <a:lumMod val="65000"/>
                  <a:lumOff val="35000"/>
                </a:schemeClr>
              </a:solidFill>
            </a:rPr>
            <a:t> degree or award earned</a:t>
          </a:r>
          <a:endParaRPr lang="en-US" sz="1000">
            <a:solidFill>
              <a:schemeClr val="tx1">
                <a:lumMod val="65000"/>
                <a:lumOff val="35000"/>
              </a:schemeClr>
            </a:solidFill>
          </a:endParaRPr>
        </a:p>
      </cdr:txBody>
    </cdr:sp>
  </cdr:relSizeAnchor>
  <cdr:relSizeAnchor xmlns:cdr="http://schemas.openxmlformats.org/drawingml/2006/chartDrawing">
    <cdr:from>
      <cdr:x>0.86087</cdr:x>
      <cdr:y>0.68774</cdr:y>
    </cdr:from>
    <cdr:to>
      <cdr:x>1</cdr:x>
      <cdr:y>0.83779</cdr:y>
    </cdr:to>
    <cdr:sp macro="" textlink="">
      <cdr:nvSpPr>
        <cdr:cNvPr id="4" name="TextBox 3"/>
        <cdr:cNvSpPr txBox="1"/>
      </cdr:nvSpPr>
      <cdr:spPr>
        <a:xfrm xmlns:a="http://schemas.openxmlformats.org/drawingml/2006/main">
          <a:off x="4936290" y="2201031"/>
          <a:ext cx="797758" cy="4802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rPr>
            <a:t>(Years after</a:t>
          </a:r>
          <a:r>
            <a:rPr lang="en-US" sz="900" baseline="0">
              <a:solidFill>
                <a:schemeClr val="tx1">
                  <a:lumMod val="65000"/>
                  <a:lumOff val="35000"/>
                </a:schemeClr>
              </a:solidFill>
            </a:rPr>
            <a:t> graduation)</a:t>
          </a:r>
          <a:endParaRPr lang="en-US" sz="900">
            <a:solidFill>
              <a:schemeClr val="tx1">
                <a:lumMod val="65000"/>
                <a:lumOff val="35000"/>
              </a:schemeClr>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11206</xdr:rowOff>
    </xdr:from>
    <xdr:to>
      <xdr:col>5</xdr:col>
      <xdr:colOff>777674</xdr:colOff>
      <xdr:row>50</xdr:row>
      <xdr:rowOff>78441</xdr:rowOff>
    </xdr:to>
    <xdr:pic>
      <xdr:nvPicPr>
        <xdr:cNvPr id="4" name="Picture 3">
          <a:extLst>
            <a:ext uri="{FF2B5EF4-FFF2-40B4-BE49-F238E27FC236}">
              <a16:creationId xmlns:a16="http://schemas.microsoft.com/office/drawing/2014/main" id="{A533542B-0EF3-473F-B7FB-EC65D9718822}"/>
            </a:ext>
          </a:extLst>
        </xdr:cNvPr>
        <xdr:cNvPicPr>
          <a:picLocks noChangeAspect="1"/>
        </xdr:cNvPicPr>
      </xdr:nvPicPr>
      <xdr:blipFill>
        <a:blip xmlns:r="http://schemas.openxmlformats.org/officeDocument/2006/relationships" r:embed="rId1"/>
        <a:stretch>
          <a:fillRect/>
        </a:stretch>
      </xdr:blipFill>
      <xdr:spPr>
        <a:xfrm>
          <a:off x="605118" y="6196853"/>
          <a:ext cx="7333115" cy="38324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48</xdr:row>
      <xdr:rowOff>176211</xdr:rowOff>
    </xdr:from>
    <xdr:to>
      <xdr:col>2</xdr:col>
      <xdr:colOff>480058</xdr:colOff>
      <xdr:row>61</xdr:row>
      <xdr:rowOff>176211</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48</xdr:row>
      <xdr:rowOff>171450</xdr:rowOff>
    </xdr:from>
    <xdr:to>
      <xdr:col>6</xdr:col>
      <xdr:colOff>394334</xdr:colOff>
      <xdr:row>61</xdr:row>
      <xdr:rowOff>171450</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48</xdr:row>
      <xdr:rowOff>171450</xdr:rowOff>
    </xdr:from>
    <xdr:to>
      <xdr:col>10</xdr:col>
      <xdr:colOff>1013459</xdr:colOff>
      <xdr:row>61</xdr:row>
      <xdr:rowOff>171450</xdr:rowOff>
    </xdr:to>
    <xdr:graphicFrame macro="">
      <xdr:nvGraphicFramePr>
        <xdr:cNvPr id="4" name="Chart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304799</xdr:colOff>
      <xdr:row>42</xdr:row>
      <xdr:rowOff>14286</xdr:rowOff>
    </xdr:from>
    <xdr:to>
      <xdr:col>12</xdr:col>
      <xdr:colOff>609599</xdr:colOff>
      <xdr:row>55</xdr:row>
      <xdr:rowOff>138111</xdr:rowOff>
    </xdr:to>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323849</xdr:colOff>
      <xdr:row>10</xdr:row>
      <xdr:rowOff>42862</xdr:rowOff>
    </xdr:from>
    <xdr:to>
      <xdr:col>13</xdr:col>
      <xdr:colOff>19049</xdr:colOff>
      <xdr:row>23</xdr:row>
      <xdr:rowOff>166687</xdr:rowOff>
    </xdr:to>
    <xdr:graphicFrame macro="">
      <xdr:nvGraphicFramePr>
        <xdr:cNvPr id="4" name="Chart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652462</xdr:colOff>
      <xdr:row>24</xdr:row>
      <xdr:rowOff>71437</xdr:rowOff>
    </xdr:from>
    <xdr:to>
      <xdr:col>5</xdr:col>
      <xdr:colOff>242887</xdr:colOff>
      <xdr:row>39</xdr:row>
      <xdr:rowOff>100012</xdr:rowOff>
    </xdr:to>
    <xdr:graphicFrame macro="">
      <xdr:nvGraphicFramePr>
        <xdr:cNvPr id="9" name="Chart 8">
          <a:extLst>
            <a:ext uri="{FF2B5EF4-FFF2-40B4-BE49-F238E27FC236}">
              <a16:creationId xmlns:a16="http://schemas.microsoft.com/office/drawing/2014/main" id="{00000000-0008-0000-08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ullinanJR\AppData\Local\Microsoft\Windows\INetCache\Content.Outlook\UI91D73L\Copy%20of%20Part%203%20-%20Reg1_High_Plains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ullinanJR\AppData\Local\Microsoft\Windows\INetCache\Content.Outlook\UI91D73L\dESK%20Part%203%20-%20Reg1_High_Plains_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ullinanJR\AppData\Local\Microsoft\Windows\INetCache\Content.Outlook\UI91D73L\Copy%20of%20Part%203%20-%20Reg9_WestTexas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Regional%20Workbooks/Updated%20Workbooks_October2018/Copy%20of%20Part%203%20-%20Reg9_WestTexas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by Region of Fice FY"/>
      <sheetName val="Completion Pell By Level Region"/>
      <sheetName val="Comp by Inst Reg-counts"/>
      <sheetName val="Comp by Inst Reg-percent"/>
      <sheetName val="6-Year Grad Rates"/>
      <sheetName val="HS to Coll - College Readiness"/>
      <sheetName val="HS to Coll."/>
      <sheetName val="Enrollment-Region of Residence"/>
      <sheetName val="Enrollment at Inst in Region"/>
      <sheetName val="Enrollment In&amp;Out"/>
    </sheetNames>
    <sheetDataSet>
      <sheetData sheetId="0"/>
      <sheetData sheetId="1"/>
      <sheetData sheetId="2"/>
      <sheetData sheetId="3"/>
      <sheetData sheetId="4"/>
      <sheetData sheetId="5">
        <row r="2">
          <cell r="C2" t="str">
            <v>AMARILLO COLLEGE</v>
          </cell>
          <cell r="H2">
            <v>92</v>
          </cell>
        </row>
        <row r="3">
          <cell r="C3" t="str">
            <v>CLARENDON COLLEGE</v>
          </cell>
          <cell r="H3">
            <v>15</v>
          </cell>
        </row>
        <row r="4">
          <cell r="C4" t="str">
            <v>FRANK PHILLIPS COLLEGE</v>
          </cell>
          <cell r="H4">
            <v>9</v>
          </cell>
        </row>
        <row r="5">
          <cell r="C5" t="str">
            <v>LUBBOCK CHRISTIAN UNIVERSITY</v>
          </cell>
          <cell r="H5">
            <v>30</v>
          </cell>
        </row>
        <row r="6">
          <cell r="C6" t="str">
            <v>SOUTH PLAINS COLLEGE</v>
          </cell>
          <cell r="H6">
            <v>83</v>
          </cell>
        </row>
        <row r="7">
          <cell r="C7" t="str">
            <v>TEXAS TECH UNIV HLTH SCI CTR</v>
          </cell>
          <cell r="H7">
            <v>167</v>
          </cell>
        </row>
        <row r="8">
          <cell r="C8" t="str">
            <v>TEXAS TECH UNIVERSITY</v>
          </cell>
          <cell r="H8">
            <v>451</v>
          </cell>
        </row>
        <row r="9">
          <cell r="C9" t="str">
            <v>WAYLAND BAPTIST UNIVERSITY</v>
          </cell>
          <cell r="H9">
            <v>203</v>
          </cell>
        </row>
        <row r="10">
          <cell r="C10" t="str">
            <v>WEST TEXAS A&amp;M UNIVERSITY</v>
          </cell>
          <cell r="H10">
            <v>112</v>
          </cell>
        </row>
        <row r="11">
          <cell r="C11" t="str">
            <v>ABILENE CHRISTIAN UNIVERSITY</v>
          </cell>
          <cell r="H11">
            <v>108</v>
          </cell>
        </row>
        <row r="12">
          <cell r="C12" t="str">
            <v>CISCO COLLEGE</v>
          </cell>
          <cell r="H12">
            <v>54</v>
          </cell>
        </row>
        <row r="13">
          <cell r="C13" t="str">
            <v>HARDIN-SIMMONS UNIVERSITY</v>
          </cell>
          <cell r="H13">
            <v>19</v>
          </cell>
        </row>
        <row r="14">
          <cell r="C14" t="str">
            <v>HOWARD PAYNE UNIVERSITY</v>
          </cell>
          <cell r="H14">
            <v>9</v>
          </cell>
        </row>
        <row r="15">
          <cell r="C15" t="str">
            <v>MCMURRY UNIVERSITY</v>
          </cell>
          <cell r="H15">
            <v>30</v>
          </cell>
        </row>
        <row r="16">
          <cell r="C16" t="str">
            <v>MIDWESTERN STATE UNIVERSITY</v>
          </cell>
          <cell r="H16">
            <v>179</v>
          </cell>
        </row>
        <row r="17">
          <cell r="C17" t="str">
            <v>RANGER COLLEGE</v>
          </cell>
          <cell r="H17">
            <v>11</v>
          </cell>
        </row>
        <row r="18">
          <cell r="C18" t="str">
            <v>TEXAS STATE T. C. WEST TEXAS</v>
          </cell>
          <cell r="H18">
            <v>22</v>
          </cell>
        </row>
        <row r="19">
          <cell r="C19" t="str">
            <v>VERNON COLLEGE</v>
          </cell>
          <cell r="H19">
            <v>64</v>
          </cell>
        </row>
        <row r="20">
          <cell r="C20" t="str">
            <v>WESTERN TEXAS COLLEGE</v>
          </cell>
          <cell r="H20">
            <v>44</v>
          </cell>
        </row>
        <row r="21">
          <cell r="C21" t="str">
            <v>AUSTIN COLLEGE</v>
          </cell>
          <cell r="H21">
            <v>19</v>
          </cell>
        </row>
        <row r="22">
          <cell r="C22" t="str">
            <v>COLLIN CO COMM COLL DISTRICT</v>
          </cell>
          <cell r="H22">
            <v>397</v>
          </cell>
        </row>
        <row r="23">
          <cell r="C23" t="str">
            <v>DALLAS BAPTIST UNIVERSITY</v>
          </cell>
          <cell r="H23">
            <v>226</v>
          </cell>
        </row>
        <row r="24">
          <cell r="C24" t="str">
            <v>DCCCD BROOKHAVEN COLLEGE</v>
          </cell>
          <cell r="H24">
            <v>190</v>
          </cell>
        </row>
        <row r="25">
          <cell r="C25" t="str">
            <v>DCCCD CEDAR VALLEY COLLEGE</v>
          </cell>
          <cell r="H25">
            <v>624</v>
          </cell>
        </row>
        <row r="26">
          <cell r="C26" t="str">
            <v>DCCCD EASTFIELD COLLEGE</v>
          </cell>
          <cell r="H26">
            <v>317</v>
          </cell>
        </row>
        <row r="27">
          <cell r="C27" t="str">
            <v>DCCCD EL CENTRO COLLEGE</v>
          </cell>
          <cell r="H27">
            <v>398</v>
          </cell>
        </row>
        <row r="28">
          <cell r="C28" t="str">
            <v>DCCCD MOUNTAIN VIEW COLLEGE</v>
          </cell>
          <cell r="H28">
            <v>256</v>
          </cell>
        </row>
        <row r="29">
          <cell r="C29" t="str">
            <v>DCCCD NORTH LAKE COLLEGE</v>
          </cell>
          <cell r="H29">
            <v>262</v>
          </cell>
        </row>
        <row r="30">
          <cell r="C30" t="str">
            <v>DCCCD RICHLAND COLLEGE</v>
          </cell>
          <cell r="H30">
            <v>422</v>
          </cell>
        </row>
        <row r="31">
          <cell r="C31" t="str">
            <v>GRAYSON COLLEGE</v>
          </cell>
          <cell r="H31">
            <v>88</v>
          </cell>
        </row>
        <row r="32">
          <cell r="C32" t="str">
            <v>NAVARRO COLLEGE</v>
          </cell>
          <cell r="H32">
            <v>182</v>
          </cell>
        </row>
        <row r="33">
          <cell r="C33" t="str">
            <v>NORTH CENTRAL TEXAS COLLEGE</v>
          </cell>
          <cell r="H33">
            <v>84</v>
          </cell>
        </row>
        <row r="34">
          <cell r="C34" t="str">
            <v>PARKER UNIVERSITY</v>
          </cell>
          <cell r="H34">
            <v>37</v>
          </cell>
        </row>
        <row r="35">
          <cell r="C35" t="str">
            <v>PAUL QUINN COLLEGE</v>
          </cell>
          <cell r="H35">
            <v>25</v>
          </cell>
        </row>
        <row r="36">
          <cell r="C36" t="str">
            <v>SOUTHERN METHODIST UNIVERSITY</v>
          </cell>
          <cell r="H36">
            <v>184</v>
          </cell>
        </row>
        <row r="37">
          <cell r="C37" t="str">
            <v>SOUTHWESTERN ADVENTIST UNIV</v>
          </cell>
          <cell r="H37">
            <v>20</v>
          </cell>
        </row>
        <row r="38">
          <cell r="C38" t="str">
            <v>SOUTHWESTERN ASSEM OF GOD UNIV</v>
          </cell>
          <cell r="H38">
            <v>62</v>
          </cell>
        </row>
        <row r="39">
          <cell r="C39" t="str">
            <v>SOUTHWESTERN CHRISTIAN COLLEGE</v>
          </cell>
          <cell r="H39">
            <v>18</v>
          </cell>
        </row>
        <row r="40">
          <cell r="C40" t="str">
            <v>TARLETON STATE UNIVERSITY</v>
          </cell>
          <cell r="H40">
            <v>215</v>
          </cell>
        </row>
        <row r="41">
          <cell r="C41" t="str">
            <v>TARRANT CO CONNECT CAMPUS</v>
          </cell>
          <cell r="H41">
            <v>20</v>
          </cell>
        </row>
        <row r="42">
          <cell r="C42" t="str">
            <v>TARRANT CO NORTHEAST CAMPUS</v>
          </cell>
          <cell r="H42">
            <v>269</v>
          </cell>
        </row>
        <row r="43">
          <cell r="C43" t="str">
            <v>TARRANT CO NORTHWEST CAMPUS</v>
          </cell>
          <cell r="H43">
            <v>163</v>
          </cell>
        </row>
        <row r="44">
          <cell r="C44" t="str">
            <v>TARRANT CO SOUTH CAMPUS</v>
          </cell>
          <cell r="H44">
            <v>309</v>
          </cell>
        </row>
        <row r="45">
          <cell r="C45" t="str">
            <v>TARRANT CO SOUTHEAST CAMPUS</v>
          </cell>
          <cell r="H45">
            <v>440</v>
          </cell>
        </row>
        <row r="46">
          <cell r="C46" t="str">
            <v>TARRANT CO TRINITY RIVR CAMPUS</v>
          </cell>
          <cell r="H46">
            <v>191</v>
          </cell>
        </row>
        <row r="47">
          <cell r="C47" t="str">
            <v>TEXAS A&amp;M UNIVERSITY-COMMERCE</v>
          </cell>
          <cell r="H47">
            <v>564</v>
          </cell>
        </row>
        <row r="48">
          <cell r="C48" t="str">
            <v>TEXAS CHRISTIAN UNIVERSITY</v>
          </cell>
          <cell r="H48">
            <v>115</v>
          </cell>
        </row>
        <row r="49">
          <cell r="C49" t="str">
            <v>TEXAS STATE T. C. NORTH TEXAS</v>
          </cell>
          <cell r="H49">
            <v>4</v>
          </cell>
        </row>
        <row r="50">
          <cell r="C50" t="str">
            <v>TEXAS WESLEYAN UNIVERSITY</v>
          </cell>
          <cell r="H50">
            <v>67</v>
          </cell>
        </row>
        <row r="51">
          <cell r="C51" t="str">
            <v>TEXAS WOMAN'S UNIVERSITY</v>
          </cell>
          <cell r="H51">
            <v>683</v>
          </cell>
        </row>
        <row r="52">
          <cell r="C52" t="str">
            <v>THE UT SOUTHWESTRN MED CTR</v>
          </cell>
          <cell r="H52">
            <v>7</v>
          </cell>
        </row>
        <row r="53">
          <cell r="C53" t="str">
            <v>U. OF TEXAS AT ARLINGTON</v>
          </cell>
          <cell r="H53">
            <v>1762</v>
          </cell>
        </row>
        <row r="54">
          <cell r="C54" t="str">
            <v>U. OF TEXAS AT DALLAS</v>
          </cell>
          <cell r="H54">
            <v>337</v>
          </cell>
        </row>
        <row r="55">
          <cell r="C55" t="str">
            <v>UNIV. OF NORTH TEXAS AT DALLAS</v>
          </cell>
          <cell r="H55">
            <v>240</v>
          </cell>
        </row>
        <row r="56">
          <cell r="C56" t="str">
            <v>UNIVERSITY OF DALLAS</v>
          </cell>
          <cell r="H56">
            <v>52</v>
          </cell>
        </row>
        <row r="57">
          <cell r="C57" t="str">
            <v>UNIVERSITY OF NORTH TEXAS</v>
          </cell>
          <cell r="H57">
            <v>1030</v>
          </cell>
        </row>
        <row r="58">
          <cell r="C58" t="str">
            <v>UNT HEALTH SCIENCE CENTER</v>
          </cell>
          <cell r="H58">
            <v>39</v>
          </cell>
        </row>
        <row r="59">
          <cell r="C59" t="str">
            <v>WEATHERFORD COLLEGE</v>
          </cell>
          <cell r="H59">
            <v>35</v>
          </cell>
        </row>
        <row r="60">
          <cell r="C60" t="str">
            <v>EAST TEXAS BAPTIST UNIVERSITY</v>
          </cell>
          <cell r="H60">
            <v>42</v>
          </cell>
        </row>
        <row r="61">
          <cell r="C61" t="str">
            <v>JACKSONVILLE COLLEGE</v>
          </cell>
          <cell r="H61">
            <v>12</v>
          </cell>
        </row>
        <row r="62">
          <cell r="C62" t="str">
            <v>JARVIS CHRISTIAN COLLEGE</v>
          </cell>
          <cell r="H62">
            <v>59</v>
          </cell>
        </row>
        <row r="63">
          <cell r="C63" t="str">
            <v>KILGORE COLLEGE</v>
          </cell>
          <cell r="H63">
            <v>212</v>
          </cell>
        </row>
        <row r="64">
          <cell r="C64" t="str">
            <v>LETOURNEAU UNIVERSITY</v>
          </cell>
          <cell r="H64">
            <v>100</v>
          </cell>
        </row>
        <row r="65">
          <cell r="C65" t="str">
            <v>NORTHEAST TEXAS COMM COLLEGE</v>
          </cell>
          <cell r="H65">
            <v>82</v>
          </cell>
        </row>
        <row r="66">
          <cell r="C66" t="str">
            <v>PANOLA COLLEGE</v>
          </cell>
          <cell r="H66">
            <v>150</v>
          </cell>
        </row>
        <row r="67">
          <cell r="C67" t="str">
            <v>PARIS JUNIOR COLLEGE</v>
          </cell>
          <cell r="H67">
            <v>95</v>
          </cell>
        </row>
        <row r="68">
          <cell r="C68" t="str">
            <v>TEXARKANA COLLEGE</v>
          </cell>
          <cell r="H68">
            <v>291</v>
          </cell>
        </row>
        <row r="69">
          <cell r="C69" t="str">
            <v>TEXAS A&amp;M UNIVERSITY-TEXARKANA</v>
          </cell>
          <cell r="H69">
            <v>85</v>
          </cell>
        </row>
        <row r="70">
          <cell r="C70" t="str">
            <v>TEXAS COLLEGE</v>
          </cell>
          <cell r="H70">
            <v>99</v>
          </cell>
        </row>
        <row r="71">
          <cell r="C71" t="str">
            <v>TEXAS STATE T. C. MARSHALL</v>
          </cell>
          <cell r="H71">
            <v>39</v>
          </cell>
        </row>
        <row r="72">
          <cell r="C72" t="str">
            <v>TRINITY VALLEY COMM COLLEGE</v>
          </cell>
          <cell r="H72">
            <v>365</v>
          </cell>
        </row>
        <row r="73">
          <cell r="C73" t="str">
            <v>TYLER JUNIOR COLLEGE</v>
          </cell>
          <cell r="H73">
            <v>349</v>
          </cell>
        </row>
        <row r="74">
          <cell r="C74" t="str">
            <v>U. OF TEXAS AT TYLER</v>
          </cell>
          <cell r="H74">
            <v>298</v>
          </cell>
        </row>
        <row r="75">
          <cell r="C75" t="str">
            <v>UT HEALTH SCI CTR AT TYLER</v>
          </cell>
          <cell r="H75">
            <v>1</v>
          </cell>
        </row>
        <row r="76">
          <cell r="C76" t="str">
            <v>WILEY COLLEGE</v>
          </cell>
          <cell r="H76">
            <v>224</v>
          </cell>
        </row>
        <row r="77">
          <cell r="C77" t="str">
            <v>ANGELINA COLLEGE</v>
          </cell>
          <cell r="H77">
            <v>141</v>
          </cell>
        </row>
        <row r="78">
          <cell r="C78" t="str">
            <v>LAMAR INSTITUTE OF TECHNOLOGY</v>
          </cell>
          <cell r="H78">
            <v>130</v>
          </cell>
        </row>
        <row r="79">
          <cell r="C79" t="str">
            <v>LAMAR STATE COLL-ORANGE</v>
          </cell>
          <cell r="H79">
            <v>122</v>
          </cell>
        </row>
        <row r="80">
          <cell r="C80" t="str">
            <v>LAMAR STATE COLL-PORT ARTHUR</v>
          </cell>
          <cell r="H80">
            <v>123</v>
          </cell>
        </row>
        <row r="81">
          <cell r="C81" t="str">
            <v>LAMAR UNIVERSITY</v>
          </cell>
          <cell r="H81">
            <v>706</v>
          </cell>
        </row>
        <row r="82">
          <cell r="C82" t="str">
            <v>STEPHEN F. AUSTIN STATE UNIV</v>
          </cell>
          <cell r="H82">
            <v>543</v>
          </cell>
        </row>
      </sheetData>
      <sheetData sheetId="6">
        <row r="269">
          <cell r="U269" t="str">
            <v>ABILENE CHRISTIAN UNIVERSITY</v>
          </cell>
          <cell r="V269">
            <v>257</v>
          </cell>
        </row>
        <row r="270">
          <cell r="U270" t="str">
            <v>ALAMO CCD NE LAKEVIEW COLLEGE</v>
          </cell>
          <cell r="V270">
            <v>30</v>
          </cell>
        </row>
        <row r="271">
          <cell r="U271" t="str">
            <v>ALAMO CCD NW VISTA COLLEGE</v>
          </cell>
          <cell r="V271">
            <v>1596</v>
          </cell>
        </row>
        <row r="272">
          <cell r="U272" t="str">
            <v>ALAMO CCD PALO ALTO COLLEGE</v>
          </cell>
          <cell r="V272">
            <v>897</v>
          </cell>
        </row>
        <row r="273">
          <cell r="U273" t="str">
            <v>ALAMO CCD SAN ANTONIO COLLEGE</v>
          </cell>
          <cell r="V273">
            <v>3130</v>
          </cell>
        </row>
        <row r="274">
          <cell r="U274" t="str">
            <v>ALAMO CCD ST. PHILIPS COLLEGE</v>
          </cell>
          <cell r="V274">
            <v>973</v>
          </cell>
        </row>
        <row r="275">
          <cell r="U275" t="str">
            <v>ALVIN COMMUNITY COLLEGE</v>
          </cell>
          <cell r="V275">
            <v>373</v>
          </cell>
        </row>
        <row r="276">
          <cell r="U276" t="str">
            <v>AMARILLO COLLEGE</v>
          </cell>
          <cell r="V276">
            <v>1187</v>
          </cell>
        </row>
        <row r="277">
          <cell r="U277" t="str">
            <v>ANGELINA COLLEGE</v>
          </cell>
          <cell r="V277">
            <v>495</v>
          </cell>
        </row>
        <row r="278">
          <cell r="U278" t="str">
            <v>ANGELO STATE UNIVERSITY</v>
          </cell>
          <cell r="V278">
            <v>566</v>
          </cell>
        </row>
        <row r="279">
          <cell r="U279" t="str">
            <v>AUSTIN COLLEGE</v>
          </cell>
          <cell r="V279">
            <v>112</v>
          </cell>
        </row>
        <row r="280">
          <cell r="U280" t="str">
            <v>AUSTIN COMMUNITY COLLEGE</v>
          </cell>
          <cell r="V280">
            <v>2106</v>
          </cell>
        </row>
        <row r="281">
          <cell r="U281" t="str">
            <v>BAYLOR UNIVERSITY</v>
          </cell>
          <cell r="V281">
            <v>811</v>
          </cell>
        </row>
        <row r="282">
          <cell r="U282" t="str">
            <v>BLINN COLLEGE DISTRICT</v>
          </cell>
          <cell r="V282">
            <v>931</v>
          </cell>
        </row>
        <row r="283">
          <cell r="U283" t="str">
            <v>BRAZOSPORT COLLEGE</v>
          </cell>
          <cell r="V283">
            <v>339</v>
          </cell>
        </row>
        <row r="284">
          <cell r="U284" t="str">
            <v>CENTRAL TEXAS COLLEGE</v>
          </cell>
          <cell r="V284">
            <v>1136</v>
          </cell>
        </row>
        <row r="285">
          <cell r="U285" t="str">
            <v>CISCO COLLEGE</v>
          </cell>
          <cell r="V285">
            <v>349</v>
          </cell>
        </row>
        <row r="286">
          <cell r="U286" t="str">
            <v>CLARENDON COLLEGE</v>
          </cell>
          <cell r="V286">
            <v>145</v>
          </cell>
        </row>
        <row r="287">
          <cell r="U287" t="str">
            <v>COASTAL BEND COLLEGE</v>
          </cell>
          <cell r="V287">
            <v>391</v>
          </cell>
        </row>
        <row r="288">
          <cell r="U288" t="str">
            <v>COLLEGE OF THE MAINLAND COMMUN</v>
          </cell>
          <cell r="V288">
            <v>336</v>
          </cell>
        </row>
        <row r="289">
          <cell r="U289" t="str">
            <v>COLLIN CO COMM COLL DISTRICT</v>
          </cell>
          <cell r="V289">
            <v>1267</v>
          </cell>
        </row>
        <row r="290">
          <cell r="U290" t="str">
            <v>CONCORDIA UNIVERSITY TEXAS</v>
          </cell>
          <cell r="V290">
            <v>154</v>
          </cell>
        </row>
        <row r="291">
          <cell r="U291" t="str">
            <v>DALLAS BAPTIST UNIVERSITY</v>
          </cell>
          <cell r="V291">
            <v>291</v>
          </cell>
        </row>
        <row r="292">
          <cell r="U292" t="str">
            <v>DCCCD BROOKHAVEN COLLEGE</v>
          </cell>
          <cell r="V292">
            <v>605</v>
          </cell>
        </row>
        <row r="293">
          <cell r="U293" t="str">
            <v>DCCCD CEDAR VALLEY COLLEGE</v>
          </cell>
          <cell r="V293">
            <v>604</v>
          </cell>
        </row>
        <row r="294">
          <cell r="U294" t="str">
            <v>DCCCD EASTFIELD COLLEGE</v>
          </cell>
          <cell r="V294">
            <v>759</v>
          </cell>
        </row>
        <row r="295">
          <cell r="U295" t="str">
            <v>DCCCD EL CENTRO COLLEGE</v>
          </cell>
          <cell r="V295">
            <v>829</v>
          </cell>
        </row>
        <row r="296">
          <cell r="U296" t="str">
            <v>DCCCD MOUNTAIN VIEW COLLEGE</v>
          </cell>
          <cell r="V296">
            <v>620</v>
          </cell>
        </row>
        <row r="297">
          <cell r="U297" t="str">
            <v>DCCCD NORTH LAKE COLLEGE</v>
          </cell>
          <cell r="V297">
            <v>603</v>
          </cell>
        </row>
        <row r="298">
          <cell r="U298" t="str">
            <v>DCCCD RICHLAND COLLEGE</v>
          </cell>
          <cell r="V298">
            <v>1069</v>
          </cell>
        </row>
        <row r="299">
          <cell r="U299" t="str">
            <v>DEL MAR COLLEGE</v>
          </cell>
          <cell r="V299">
            <v>913</v>
          </cell>
        </row>
        <row r="300">
          <cell r="U300" t="str">
            <v>EAST TEXAS BAPTIST UNIVERSITY</v>
          </cell>
          <cell r="V300">
            <v>133</v>
          </cell>
        </row>
        <row r="301">
          <cell r="U301" t="str">
            <v>EL PASO COMMUNITY COLLEGE DIST</v>
          </cell>
          <cell r="V301">
            <v>2785</v>
          </cell>
        </row>
        <row r="302">
          <cell r="U302" t="str">
            <v>FRANK PHILLIPS COLLEGE</v>
          </cell>
          <cell r="V302">
            <v>102</v>
          </cell>
        </row>
        <row r="303">
          <cell r="U303" t="str">
            <v>GALVESTON COLLEGE</v>
          </cell>
          <cell r="V303">
            <v>288</v>
          </cell>
        </row>
        <row r="304">
          <cell r="U304" t="str">
            <v>GRAYSON COLLEGE</v>
          </cell>
          <cell r="V304">
            <v>528</v>
          </cell>
        </row>
        <row r="305">
          <cell r="U305" t="str">
            <v>HARDIN-SIMMONS UNIVERSITY</v>
          </cell>
          <cell r="V305">
            <v>136</v>
          </cell>
        </row>
        <row r="306">
          <cell r="U306" t="str">
            <v>HILL COLLEGE</v>
          </cell>
          <cell r="V306">
            <v>292</v>
          </cell>
        </row>
        <row r="307">
          <cell r="U307" t="str">
            <v>HOUSTON BAPTIST UNIVERSITY</v>
          </cell>
          <cell r="V307">
            <v>217</v>
          </cell>
        </row>
        <row r="308">
          <cell r="U308" t="str">
            <v>HOUSTON COMMUNITY COLLEGE</v>
          </cell>
          <cell r="V308">
            <v>4020</v>
          </cell>
        </row>
        <row r="309">
          <cell r="U309" t="str">
            <v>HOWARD COLLEGE</v>
          </cell>
          <cell r="V309">
            <v>321</v>
          </cell>
        </row>
        <row r="310">
          <cell r="U310" t="str">
            <v>HOWARD PAYNE UNIVERSITY</v>
          </cell>
          <cell r="V310">
            <v>108</v>
          </cell>
        </row>
        <row r="311">
          <cell r="U311" t="str">
            <v>HUSTON-TILLOTSON UNIVERSITY</v>
          </cell>
          <cell r="V311">
            <v>142</v>
          </cell>
        </row>
        <row r="312">
          <cell r="U312" t="str">
            <v>JACKSONVILLE COLLEGE</v>
          </cell>
          <cell r="V312">
            <v>29</v>
          </cell>
        </row>
        <row r="313">
          <cell r="U313" t="str">
            <v>KILGORE COLLEGE</v>
          </cell>
          <cell r="V313">
            <v>624</v>
          </cell>
        </row>
        <row r="314">
          <cell r="U314" t="str">
            <v>LAMAR INSTITUTE OF TECHNOLOGY</v>
          </cell>
          <cell r="V314">
            <v>313</v>
          </cell>
        </row>
        <row r="315">
          <cell r="U315" t="str">
            <v>LAMAR STATE COLL-ORANGE</v>
          </cell>
          <cell r="V315">
            <v>328</v>
          </cell>
        </row>
        <row r="316">
          <cell r="U316" t="str">
            <v>LAMAR STATE COLL-PORT ARTHUR</v>
          </cell>
          <cell r="V316">
            <v>229</v>
          </cell>
        </row>
        <row r="317">
          <cell r="U317" t="str">
            <v>LAMAR UNIVERSITY</v>
          </cell>
          <cell r="V317">
            <v>940</v>
          </cell>
        </row>
        <row r="318">
          <cell r="U318" t="str">
            <v>LAREDO COLLEGE</v>
          </cell>
          <cell r="V318">
            <v>1094</v>
          </cell>
        </row>
        <row r="319">
          <cell r="U319" t="str">
            <v>LEE COLLEGE</v>
          </cell>
          <cell r="V319">
            <v>829</v>
          </cell>
        </row>
        <row r="320">
          <cell r="U320" t="str">
            <v>LETOURNEAU UNIVERSITY</v>
          </cell>
          <cell r="V320">
            <v>258</v>
          </cell>
        </row>
        <row r="321">
          <cell r="U321" t="str">
            <v>LONE STAR COLLEGE - CY-FAIR</v>
          </cell>
          <cell r="V321">
            <v>1163</v>
          </cell>
        </row>
        <row r="322">
          <cell r="U322" t="str">
            <v>LONE STAR COLLEGE - KINGWOOD</v>
          </cell>
          <cell r="V322">
            <v>659</v>
          </cell>
        </row>
        <row r="323">
          <cell r="U323" t="str">
            <v>LONE STAR COLLEGE - MONTGOMERY</v>
          </cell>
          <cell r="V323">
            <v>699</v>
          </cell>
        </row>
        <row r="324">
          <cell r="U324" t="str">
            <v>LONE STAR COLLEGE - N. HARRIS</v>
          </cell>
          <cell r="V324">
            <v>1235</v>
          </cell>
        </row>
        <row r="325">
          <cell r="U325" t="str">
            <v>LONE STAR COLLEGE - TOMBALL</v>
          </cell>
          <cell r="V325">
            <v>305</v>
          </cell>
        </row>
        <row r="326">
          <cell r="U326" t="str">
            <v>LONE STAR COLLEGE - UNIV PARK</v>
          </cell>
          <cell r="V326">
            <v>374</v>
          </cell>
        </row>
        <row r="327">
          <cell r="U327" t="str">
            <v>LUBBOCK CHRISTIAN UNIVERSITY</v>
          </cell>
          <cell r="V327">
            <v>169</v>
          </cell>
        </row>
        <row r="328">
          <cell r="U328" t="str">
            <v>MCLENNAN COMMUNITY COLLEGE</v>
          </cell>
          <cell r="V328">
            <v>1024</v>
          </cell>
        </row>
        <row r="329">
          <cell r="U329" t="str">
            <v>MCMURRY UNIVERSITY</v>
          </cell>
          <cell r="V329">
            <v>108</v>
          </cell>
        </row>
        <row r="330">
          <cell r="U330" t="str">
            <v>MIDLAND COLLEGE</v>
          </cell>
          <cell r="V330">
            <v>398</v>
          </cell>
        </row>
        <row r="331">
          <cell r="U331" t="str">
            <v>MIDWESTERN STATE UNIVERSITY</v>
          </cell>
          <cell r="V331">
            <v>586</v>
          </cell>
        </row>
        <row r="332">
          <cell r="U332" t="str">
            <v>NAVARRO COLLEGE</v>
          </cell>
          <cell r="V332">
            <v>764</v>
          </cell>
        </row>
        <row r="333">
          <cell r="U333" t="str">
            <v>NORTH CENTRAL TEXAS COLLEGE</v>
          </cell>
          <cell r="V333">
            <v>521</v>
          </cell>
        </row>
        <row r="334">
          <cell r="U334" t="str">
            <v>NORTHEAST TEXAS COMM COLLEGE</v>
          </cell>
          <cell r="V334">
            <v>377</v>
          </cell>
        </row>
        <row r="335">
          <cell r="U335" t="str">
            <v>ODESSA COLLEGE</v>
          </cell>
          <cell r="V335">
            <v>519</v>
          </cell>
        </row>
        <row r="336">
          <cell r="U336" t="str">
            <v>OUR LADY OF THE LAKE UNIV/SA</v>
          </cell>
          <cell r="V336">
            <v>241</v>
          </cell>
        </row>
        <row r="337">
          <cell r="U337" t="str">
            <v>PANOLA COLLEGE</v>
          </cell>
          <cell r="V337">
            <v>389</v>
          </cell>
        </row>
        <row r="338">
          <cell r="U338" t="str">
            <v>PARIS JUNIOR COLLEGE</v>
          </cell>
          <cell r="V338">
            <v>511</v>
          </cell>
        </row>
        <row r="339">
          <cell r="U339" t="str">
            <v>PARKER UNIVERSITY</v>
          </cell>
          <cell r="V339">
            <v>83</v>
          </cell>
        </row>
        <row r="340">
          <cell r="U340" t="str">
            <v>PAUL QUINN COLLEGE</v>
          </cell>
          <cell r="V340">
            <v>23</v>
          </cell>
        </row>
        <row r="341">
          <cell r="U341" t="str">
            <v>PRAIRIE VIEW A&amp;M UNIVERSITY</v>
          </cell>
          <cell r="V341">
            <v>841</v>
          </cell>
        </row>
        <row r="342">
          <cell r="U342" t="str">
            <v>RANGER COLLEGE</v>
          </cell>
          <cell r="V342">
            <v>159</v>
          </cell>
        </row>
        <row r="343">
          <cell r="U343" t="str">
            <v>RICE UNIVERSITY</v>
          </cell>
          <cell r="V343">
            <v>190</v>
          </cell>
        </row>
        <row r="344">
          <cell r="U344" t="str">
            <v>SAM HOUSTON STATE UNIVERSITY</v>
          </cell>
          <cell r="V344">
            <v>1957</v>
          </cell>
        </row>
        <row r="345">
          <cell r="U345" t="str">
            <v>SAN JACINTO COLLEGE CEN CAMPUS</v>
          </cell>
          <cell r="V345">
            <v>1267</v>
          </cell>
        </row>
        <row r="346">
          <cell r="U346" t="str">
            <v>SAN JACINTO COLLEGE N CAMPUS</v>
          </cell>
          <cell r="V346">
            <v>693</v>
          </cell>
        </row>
        <row r="347">
          <cell r="U347" t="str">
            <v>SAN JACINTO COLLEGE S CAMPUS</v>
          </cell>
          <cell r="V347">
            <v>849</v>
          </cell>
        </row>
        <row r="348">
          <cell r="U348" t="str">
            <v>SCHREINER UNIVERSITY</v>
          </cell>
          <cell r="V348">
            <v>151</v>
          </cell>
        </row>
        <row r="349">
          <cell r="U349" t="str">
            <v>SOUTH PLAINS COLLEGE</v>
          </cell>
          <cell r="V349">
            <v>839</v>
          </cell>
        </row>
        <row r="350">
          <cell r="U350" t="str">
            <v>SOUTH TEXAS COLLEGE</v>
          </cell>
          <cell r="V350">
            <v>3353</v>
          </cell>
        </row>
        <row r="351">
          <cell r="U351" t="str">
            <v>SOUTHERN METHODIST UNIVERSITY</v>
          </cell>
          <cell r="V351">
            <v>312</v>
          </cell>
        </row>
        <row r="352">
          <cell r="U352" t="str">
            <v>SOUTHWEST COLLEGIATE INSTITUTE</v>
          </cell>
          <cell r="V352">
            <v>11</v>
          </cell>
        </row>
        <row r="353">
          <cell r="U353" t="str">
            <v>SOUTHWEST TEXAS JUNIOR COLLEGE</v>
          </cell>
          <cell r="V353">
            <v>734</v>
          </cell>
        </row>
        <row r="354">
          <cell r="U354" t="str">
            <v>SOUTHWESTERN ADVENTIST UNIV</v>
          </cell>
          <cell r="V354">
            <v>90</v>
          </cell>
        </row>
        <row r="355">
          <cell r="U355" t="str">
            <v>SOUTHWESTERN ASSEM OF GOD UNIV</v>
          </cell>
          <cell r="V355">
            <v>208</v>
          </cell>
        </row>
        <row r="356">
          <cell r="U356" t="str">
            <v>SOUTHWESTERN CHRISTIAN COLLEGE</v>
          </cell>
          <cell r="V356">
            <v>15</v>
          </cell>
        </row>
        <row r="357">
          <cell r="U357" t="str">
            <v>SOUTHWESTERN UNIVERSITY</v>
          </cell>
          <cell r="V357">
            <v>131</v>
          </cell>
        </row>
        <row r="358">
          <cell r="U358" t="str">
            <v>ST. EDWARD'S UNIVERSITY</v>
          </cell>
          <cell r="V358">
            <v>384</v>
          </cell>
        </row>
        <row r="359">
          <cell r="U359" t="str">
            <v>ST. MARY'S UNIVERSITY</v>
          </cell>
          <cell r="V359">
            <v>275</v>
          </cell>
        </row>
        <row r="360">
          <cell r="U360" t="str">
            <v>STEPHEN F. AUSTIN STATE UNIV</v>
          </cell>
          <cell r="V360">
            <v>1194</v>
          </cell>
        </row>
        <row r="361">
          <cell r="U361" t="str">
            <v>SUL ROSS RIO GRANDE COLLEGE</v>
          </cell>
          <cell r="V361">
            <v>157</v>
          </cell>
        </row>
        <row r="362">
          <cell r="U362" t="str">
            <v>SUL ROSS STATE UNIVERSITY</v>
          </cell>
          <cell r="V362">
            <v>136</v>
          </cell>
        </row>
        <row r="363">
          <cell r="U363" t="str">
            <v>TAMU SYSTEM HLTH SCI CTR</v>
          </cell>
          <cell r="V363">
            <v>71</v>
          </cell>
        </row>
        <row r="364">
          <cell r="U364" t="str">
            <v>TARLETON STATE UNIVERSITY</v>
          </cell>
          <cell r="V364">
            <v>1435</v>
          </cell>
        </row>
        <row r="365">
          <cell r="U365" t="str">
            <v>TARRANT CO CONNECT CAMPUS</v>
          </cell>
          <cell r="V365">
            <v>35</v>
          </cell>
        </row>
        <row r="366">
          <cell r="U366" t="str">
            <v>TARRANT CO NORTHEAST CAMPUS</v>
          </cell>
          <cell r="V366">
            <v>854</v>
          </cell>
        </row>
        <row r="367">
          <cell r="U367" t="str">
            <v>TARRANT CO NORTHWEST CAMPUS</v>
          </cell>
          <cell r="V367">
            <v>638</v>
          </cell>
        </row>
        <row r="368">
          <cell r="U368" t="str">
            <v>TARRANT CO SOUTH CAMPUS</v>
          </cell>
          <cell r="V368">
            <v>808</v>
          </cell>
        </row>
        <row r="369">
          <cell r="U369" t="str">
            <v>TARRANT CO SOUTHEAST CAMPUS</v>
          </cell>
          <cell r="V369">
            <v>846</v>
          </cell>
        </row>
        <row r="370">
          <cell r="U370" t="str">
            <v>TARRANT CO TRINITY RIVR CAMPUS</v>
          </cell>
          <cell r="V370">
            <v>712</v>
          </cell>
        </row>
        <row r="371">
          <cell r="U371" t="str">
            <v>TEMPLE COLLEGE</v>
          </cell>
          <cell r="V371">
            <v>363</v>
          </cell>
        </row>
        <row r="372">
          <cell r="U372" t="str">
            <v>TEXARKANA COLLEGE</v>
          </cell>
          <cell r="V372">
            <v>652</v>
          </cell>
        </row>
        <row r="373">
          <cell r="U373" t="str">
            <v>TEXAS A&amp;M INTERNATIONAL UNIV</v>
          </cell>
          <cell r="V373">
            <v>903</v>
          </cell>
        </row>
        <row r="374">
          <cell r="U374" t="str">
            <v>TEXAS A&amp;M UNIV AT GALVESTON</v>
          </cell>
          <cell r="V374">
            <v>162</v>
          </cell>
        </row>
        <row r="375">
          <cell r="U375" t="str">
            <v>TEXAS A&amp;M UNIV-CENTRAL TEXAS</v>
          </cell>
          <cell r="V375">
            <v>401</v>
          </cell>
        </row>
        <row r="376">
          <cell r="U376" t="str">
            <v>TEXAS A&amp;M UNIV-CORPUS CHRISTI</v>
          </cell>
          <cell r="V376">
            <v>979</v>
          </cell>
        </row>
        <row r="377">
          <cell r="U377" t="str">
            <v>TEXAS A&amp;M UNIVERSITY</v>
          </cell>
          <cell r="V377">
            <v>3296</v>
          </cell>
        </row>
        <row r="378">
          <cell r="U378" t="str">
            <v>TEXAS A&amp;M UNIVERSITY-COMMERCE</v>
          </cell>
          <cell r="V378">
            <v>1136</v>
          </cell>
        </row>
        <row r="379">
          <cell r="U379" t="str">
            <v>TEXAS A&amp;M UNIVERSITY-TEXARKANA</v>
          </cell>
          <cell r="V379">
            <v>247</v>
          </cell>
        </row>
        <row r="380">
          <cell r="U380" t="str">
            <v>TEXAS A&amp;M UNIV-KINGSVILLE</v>
          </cell>
          <cell r="V380">
            <v>668</v>
          </cell>
        </row>
        <row r="381">
          <cell r="U381" t="str">
            <v>TEXAS A&amp;M UNIV-SAN ANTONIO</v>
          </cell>
          <cell r="V381">
            <v>867</v>
          </cell>
        </row>
        <row r="382">
          <cell r="U382" t="str">
            <v>TEXAS CHRISTIAN UNIVERSITY</v>
          </cell>
          <cell r="V382">
            <v>412</v>
          </cell>
        </row>
        <row r="383">
          <cell r="U383" t="str">
            <v>TEXAS COLLEGE</v>
          </cell>
          <cell r="V383">
            <v>111</v>
          </cell>
        </row>
        <row r="384">
          <cell r="U384" t="str">
            <v>TEXAS LUTHERAN UNIVERSITY</v>
          </cell>
          <cell r="V384">
            <v>99</v>
          </cell>
        </row>
        <row r="385">
          <cell r="U385" t="str">
            <v>TEXAS SOUTHERN UNIVERSITY</v>
          </cell>
          <cell r="V385">
            <v>753</v>
          </cell>
        </row>
        <row r="386">
          <cell r="U386" t="str">
            <v>TEXAS SOUTHMOST COLLEGE</v>
          </cell>
          <cell r="V386">
            <v>495</v>
          </cell>
        </row>
        <row r="387">
          <cell r="U387" t="str">
            <v>TEXAS STATE T. C. FORT BEND</v>
          </cell>
          <cell r="V387">
            <v>46</v>
          </cell>
        </row>
        <row r="388">
          <cell r="U388" t="str">
            <v>TEXAS STATE T. C. HARLINGEN</v>
          </cell>
          <cell r="V388">
            <v>727</v>
          </cell>
        </row>
        <row r="389">
          <cell r="U389" t="str">
            <v>TEXAS STATE T. C. MARSHALL</v>
          </cell>
          <cell r="V389">
            <v>97</v>
          </cell>
        </row>
        <row r="390">
          <cell r="U390" t="str">
            <v>TEXAS STATE T. C. NORTH TEXAS</v>
          </cell>
          <cell r="V390">
            <v>25</v>
          </cell>
        </row>
        <row r="391">
          <cell r="U391" t="str">
            <v>TEXAS STATE T. C. WACO</v>
          </cell>
          <cell r="V391">
            <v>625</v>
          </cell>
        </row>
        <row r="392">
          <cell r="U392" t="str">
            <v>TEXAS STATE T. C. WEST TEXAS</v>
          </cell>
          <cell r="V392">
            <v>279</v>
          </cell>
        </row>
        <row r="393">
          <cell r="U393" t="str">
            <v>TEXAS STATE UNIVERSITY</v>
          </cell>
          <cell r="V393">
            <v>3487</v>
          </cell>
        </row>
        <row r="394">
          <cell r="U394" t="str">
            <v>TEXAS TECH UNIV HLTH SCI CTR</v>
          </cell>
          <cell r="V394">
            <v>619</v>
          </cell>
        </row>
        <row r="395">
          <cell r="U395" t="str">
            <v>TEXAS TECH UNIVERSITY</v>
          </cell>
          <cell r="V395">
            <v>2294</v>
          </cell>
        </row>
        <row r="396">
          <cell r="U396" t="str">
            <v>TEXAS WESLEYAN UNIVERSITY</v>
          </cell>
          <cell r="V396">
            <v>211</v>
          </cell>
        </row>
        <row r="397">
          <cell r="U397" t="str">
            <v>TEXAS WOMAN'S UNIVERSITY</v>
          </cell>
          <cell r="V397">
            <v>1376</v>
          </cell>
        </row>
        <row r="398">
          <cell r="U398" t="str">
            <v>TRINITY UNIVERSITY</v>
          </cell>
          <cell r="V398">
            <v>87</v>
          </cell>
        </row>
        <row r="399">
          <cell r="U399" t="str">
            <v>TRINITY VALLEY COMM COLLEGE</v>
          </cell>
          <cell r="V399">
            <v>745</v>
          </cell>
        </row>
        <row r="400">
          <cell r="U400" t="str">
            <v>TX TECH HSC-EL PASO</v>
          </cell>
          <cell r="V400">
            <v>90</v>
          </cell>
        </row>
        <row r="401">
          <cell r="U401" t="str">
            <v>TYLER JUNIOR COLLEGE</v>
          </cell>
          <cell r="V401">
            <v>987</v>
          </cell>
        </row>
        <row r="402">
          <cell r="U402" t="str">
            <v>U. OF HOUSTON-CLEAR LAKE</v>
          </cell>
          <cell r="V402">
            <v>834</v>
          </cell>
        </row>
        <row r="403">
          <cell r="U403" t="str">
            <v>U. OF HOUSTON-DOWNTOWN</v>
          </cell>
          <cell r="V403">
            <v>2060</v>
          </cell>
        </row>
        <row r="404">
          <cell r="U404" t="str">
            <v>U. OF HOUSTON-VICTORIA</v>
          </cell>
          <cell r="V404">
            <v>386</v>
          </cell>
        </row>
        <row r="405">
          <cell r="U405" t="str">
            <v>U. OF TEXAS AT ARLINGTON</v>
          </cell>
          <cell r="V405">
            <v>4288</v>
          </cell>
        </row>
        <row r="406">
          <cell r="U406" t="str">
            <v>U. OF TEXAS AT AUSTIN</v>
          </cell>
          <cell r="V406">
            <v>3201</v>
          </cell>
        </row>
        <row r="407">
          <cell r="U407" t="str">
            <v>U. OF TEXAS AT DALLAS</v>
          </cell>
          <cell r="V407">
            <v>1568</v>
          </cell>
        </row>
        <row r="408">
          <cell r="U408" t="str">
            <v>U. OF TEXAS AT EL PASO</v>
          </cell>
          <cell r="V408">
            <v>2561</v>
          </cell>
        </row>
        <row r="409">
          <cell r="U409" t="str">
            <v>U. OF TEXAS AT SAN ANTONIO</v>
          </cell>
          <cell r="V409">
            <v>2837</v>
          </cell>
        </row>
        <row r="410">
          <cell r="U410" t="str">
            <v>U. OF TEXAS AT TYLER</v>
          </cell>
          <cell r="V410">
            <v>830</v>
          </cell>
        </row>
        <row r="411">
          <cell r="U411" t="str">
            <v>U. OF TEXAS-PERMIAN BASIN</v>
          </cell>
          <cell r="V411">
            <v>499</v>
          </cell>
        </row>
        <row r="412">
          <cell r="U412" t="str">
            <v>U. OF TEXAS-RIO GRANDE VALLEY</v>
          </cell>
          <cell r="V412">
            <v>3223</v>
          </cell>
        </row>
        <row r="413">
          <cell r="U413" t="str">
            <v>UNIV OF MARY HARDIN-BAYLOR</v>
          </cell>
          <cell r="V413">
            <v>379</v>
          </cell>
        </row>
        <row r="414">
          <cell r="U414" t="str">
            <v>UNIV OF THE INCARNATE WORD</v>
          </cell>
          <cell r="V414">
            <v>847</v>
          </cell>
        </row>
        <row r="415">
          <cell r="U415" t="str">
            <v>UNIV. OF NORTH TEXAS AT DALLAS</v>
          </cell>
          <cell r="V415">
            <v>330</v>
          </cell>
        </row>
        <row r="416">
          <cell r="U416" t="str">
            <v>UNIVERSITY OF DALLAS</v>
          </cell>
          <cell r="V416">
            <v>84</v>
          </cell>
        </row>
        <row r="417">
          <cell r="U417" t="str">
            <v>UNIVERSITY OF HOUSTON</v>
          </cell>
          <cell r="V417">
            <v>3667</v>
          </cell>
        </row>
        <row r="418">
          <cell r="U418" t="str">
            <v>UNIVERSITY OF NORTH TEXAS</v>
          </cell>
          <cell r="V418">
            <v>3571</v>
          </cell>
        </row>
        <row r="419">
          <cell r="U419" t="str">
            <v>UNIVERSITY OF ST THOMAS</v>
          </cell>
          <cell r="V419">
            <v>149</v>
          </cell>
        </row>
        <row r="420">
          <cell r="U420" t="str">
            <v>UT HEALTH SCI CENTER-HOUSTON</v>
          </cell>
          <cell r="V420">
            <v>215</v>
          </cell>
        </row>
        <row r="421">
          <cell r="U421" t="str">
            <v>UT HEALTH SCIENCE CTR/SA</v>
          </cell>
          <cell r="V421">
            <v>275</v>
          </cell>
        </row>
        <row r="422">
          <cell r="U422" t="str">
            <v>UT M.D. ANDERSON CANCER CENTER</v>
          </cell>
          <cell r="V422">
            <v>75</v>
          </cell>
        </row>
        <row r="423">
          <cell r="U423" t="str">
            <v>UT MEDICAL BRANCH GALVESTON</v>
          </cell>
          <cell r="V423">
            <v>183</v>
          </cell>
        </row>
        <row r="424">
          <cell r="U424" t="str">
            <v>VERNON COLLEGE</v>
          </cell>
          <cell r="V424">
            <v>353</v>
          </cell>
        </row>
        <row r="425">
          <cell r="U425" t="str">
            <v>VICTORIA COLLEGE</v>
          </cell>
          <cell r="V425">
            <v>331</v>
          </cell>
        </row>
        <row r="426">
          <cell r="U426" t="str">
            <v>WAYLAND BAPTIST UNIVERSITY</v>
          </cell>
          <cell r="V426">
            <v>409</v>
          </cell>
        </row>
        <row r="427">
          <cell r="U427" t="str">
            <v>WEATHERFORD COLLEGE</v>
          </cell>
          <cell r="V427">
            <v>496</v>
          </cell>
        </row>
        <row r="428">
          <cell r="U428" t="str">
            <v>WEST TEXAS A&amp;M UNIVERSITY</v>
          </cell>
          <cell r="V428">
            <v>854</v>
          </cell>
        </row>
        <row r="429">
          <cell r="U429" t="str">
            <v>WESTERN TEXAS COLLEGE</v>
          </cell>
          <cell r="V429">
            <v>122</v>
          </cell>
        </row>
        <row r="430">
          <cell r="U430" t="str">
            <v>WHARTON COUNTY JUNIOR COLLEGE</v>
          </cell>
          <cell r="V430">
            <v>455</v>
          </cell>
        </row>
        <row r="431">
          <cell r="U431" t="str">
            <v>WILEY COLLEGE</v>
          </cell>
          <cell r="V431">
            <v>217</v>
          </cell>
        </row>
      </sheetData>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by Region of Fice FY"/>
      <sheetName val="Completion Pell By Level Region"/>
      <sheetName val="Comp by Inst Reg-counts"/>
      <sheetName val="Comp by Inst Reg-percent"/>
      <sheetName val="6-Year Grad Rates"/>
      <sheetName val="HS to Coll - College Readiness"/>
      <sheetName val="Reg College summary"/>
      <sheetName val="HS to Coll."/>
      <sheetName val="Enrollment-Region of Residence"/>
      <sheetName val="Enrollment at Inst in Region"/>
      <sheetName val="Enrollment In&amp;Out"/>
    </sheetNames>
    <sheetDataSet>
      <sheetData sheetId="0"/>
      <sheetData sheetId="1"/>
      <sheetData sheetId="2"/>
      <sheetData sheetId="3"/>
      <sheetData sheetId="4"/>
      <sheetData sheetId="5">
        <row r="2">
          <cell r="C2" t="str">
            <v>AMARILLO COLLEGE</v>
          </cell>
          <cell r="H2">
            <v>92</v>
          </cell>
        </row>
        <row r="3">
          <cell r="C3" t="str">
            <v>CLARENDON COLLEGE</v>
          </cell>
          <cell r="H3">
            <v>15</v>
          </cell>
        </row>
        <row r="4">
          <cell r="C4" t="str">
            <v>FRANK PHILLIPS COLLEGE</v>
          </cell>
          <cell r="H4">
            <v>9</v>
          </cell>
        </row>
        <row r="5">
          <cell r="C5" t="str">
            <v>LUBBOCK CHRISTIAN UNIVERSITY</v>
          </cell>
          <cell r="H5">
            <v>30</v>
          </cell>
        </row>
        <row r="6">
          <cell r="C6" t="str">
            <v>SOUTH PLAINS COLLEGE</v>
          </cell>
          <cell r="H6">
            <v>83</v>
          </cell>
        </row>
        <row r="7">
          <cell r="C7" t="str">
            <v>TEXAS TECH UNIV HLTH SCI CTR</v>
          </cell>
          <cell r="H7">
            <v>167</v>
          </cell>
        </row>
        <row r="8">
          <cell r="C8" t="str">
            <v>TEXAS TECH UNIVERSITY</v>
          </cell>
          <cell r="H8">
            <v>451</v>
          </cell>
        </row>
        <row r="9">
          <cell r="C9" t="str">
            <v>WAYLAND BAPTIST UNIVERSITY</v>
          </cell>
          <cell r="H9">
            <v>203</v>
          </cell>
        </row>
        <row r="10">
          <cell r="C10" t="str">
            <v>WEST TEXAS A&amp;M UNIVERSITY</v>
          </cell>
          <cell r="H10">
            <v>112</v>
          </cell>
        </row>
        <row r="11">
          <cell r="C11" t="str">
            <v>ABILENE CHRISTIAN UNIVERSITY</v>
          </cell>
          <cell r="H11">
            <v>108</v>
          </cell>
        </row>
        <row r="12">
          <cell r="C12" t="str">
            <v>CISCO COLLEGE</v>
          </cell>
          <cell r="H12">
            <v>54</v>
          </cell>
        </row>
        <row r="13">
          <cell r="C13" t="str">
            <v>HARDIN-SIMMONS UNIVERSITY</v>
          </cell>
          <cell r="H13">
            <v>19</v>
          </cell>
        </row>
        <row r="14">
          <cell r="C14" t="str">
            <v>HOWARD PAYNE UNIVERSITY</v>
          </cell>
          <cell r="H14">
            <v>9</v>
          </cell>
        </row>
        <row r="15">
          <cell r="C15" t="str">
            <v>MCMURRY UNIVERSITY</v>
          </cell>
          <cell r="H15">
            <v>30</v>
          </cell>
        </row>
        <row r="16">
          <cell r="C16" t="str">
            <v>MIDWESTERN STATE UNIVERSITY</v>
          </cell>
          <cell r="H16">
            <v>179</v>
          </cell>
        </row>
        <row r="17">
          <cell r="C17" t="str">
            <v>RANGER COLLEGE</v>
          </cell>
          <cell r="H17">
            <v>11</v>
          </cell>
        </row>
        <row r="18">
          <cell r="C18" t="str">
            <v>TEXAS STATE T. C. WEST TEXAS</v>
          </cell>
          <cell r="H18">
            <v>22</v>
          </cell>
        </row>
        <row r="19">
          <cell r="C19" t="str">
            <v>VERNON COLLEGE</v>
          </cell>
          <cell r="H19">
            <v>64</v>
          </cell>
        </row>
        <row r="20">
          <cell r="C20" t="str">
            <v>WESTERN TEXAS COLLEGE</v>
          </cell>
          <cell r="H20">
            <v>44</v>
          </cell>
        </row>
        <row r="21">
          <cell r="C21" t="str">
            <v>AUSTIN COLLEGE</v>
          </cell>
          <cell r="H21">
            <v>19</v>
          </cell>
        </row>
        <row r="22">
          <cell r="C22" t="str">
            <v>COLLIN CO COMM COLL DISTRICT</v>
          </cell>
          <cell r="H22">
            <v>397</v>
          </cell>
        </row>
        <row r="23">
          <cell r="C23" t="str">
            <v>DALLAS BAPTIST UNIVERSITY</v>
          </cell>
          <cell r="H23">
            <v>226</v>
          </cell>
        </row>
        <row r="24">
          <cell r="C24" t="str">
            <v>DCCCD BROOKHAVEN COLLEGE</v>
          </cell>
          <cell r="H24">
            <v>190</v>
          </cell>
        </row>
        <row r="25">
          <cell r="C25" t="str">
            <v>DCCCD CEDAR VALLEY COLLEGE</v>
          </cell>
          <cell r="H25">
            <v>624</v>
          </cell>
        </row>
        <row r="26">
          <cell r="C26" t="str">
            <v>DCCCD EASTFIELD COLLEGE</v>
          </cell>
          <cell r="H26">
            <v>317</v>
          </cell>
        </row>
        <row r="27">
          <cell r="C27" t="str">
            <v>DCCCD EL CENTRO COLLEGE</v>
          </cell>
          <cell r="H27">
            <v>398</v>
          </cell>
        </row>
        <row r="28">
          <cell r="C28" t="str">
            <v>DCCCD MOUNTAIN VIEW COLLEGE</v>
          </cell>
          <cell r="H28">
            <v>256</v>
          </cell>
        </row>
        <row r="29">
          <cell r="C29" t="str">
            <v>DCCCD NORTH LAKE COLLEGE</v>
          </cell>
          <cell r="H29">
            <v>262</v>
          </cell>
        </row>
        <row r="30">
          <cell r="C30" t="str">
            <v>DCCCD RICHLAND COLLEGE</v>
          </cell>
          <cell r="H30">
            <v>422</v>
          </cell>
        </row>
        <row r="31">
          <cell r="C31" t="str">
            <v>GRAYSON COLLEGE</v>
          </cell>
          <cell r="H31">
            <v>88</v>
          </cell>
        </row>
        <row r="32">
          <cell r="C32" t="str">
            <v>NAVARRO COLLEGE</v>
          </cell>
          <cell r="H32">
            <v>182</v>
          </cell>
        </row>
        <row r="33">
          <cell r="C33" t="str">
            <v>NORTH CENTRAL TEXAS COLLEGE</v>
          </cell>
          <cell r="H33">
            <v>84</v>
          </cell>
        </row>
        <row r="34">
          <cell r="C34" t="str">
            <v>PARKER UNIVERSITY</v>
          </cell>
          <cell r="H34">
            <v>37</v>
          </cell>
        </row>
        <row r="35">
          <cell r="C35" t="str">
            <v>PAUL QUINN COLLEGE</v>
          </cell>
          <cell r="H35">
            <v>25</v>
          </cell>
        </row>
        <row r="36">
          <cell r="C36" t="str">
            <v>SOUTHERN METHODIST UNIVERSITY</v>
          </cell>
          <cell r="H36">
            <v>184</v>
          </cell>
        </row>
        <row r="37">
          <cell r="C37" t="str">
            <v>SOUTHWESTERN ADVENTIST UNIV</v>
          </cell>
          <cell r="H37">
            <v>20</v>
          </cell>
        </row>
        <row r="38">
          <cell r="C38" t="str">
            <v>SOUTHWESTERN ASSEM OF GOD UNIV</v>
          </cell>
          <cell r="H38">
            <v>62</v>
          </cell>
        </row>
        <row r="39">
          <cell r="C39" t="str">
            <v>SOUTHWESTERN CHRISTIAN COLLEGE</v>
          </cell>
          <cell r="H39">
            <v>18</v>
          </cell>
        </row>
        <row r="40">
          <cell r="C40" t="str">
            <v>TARLETON STATE UNIVERSITY</v>
          </cell>
          <cell r="H40">
            <v>215</v>
          </cell>
        </row>
        <row r="41">
          <cell r="C41" t="str">
            <v>TARRANT CO CONNECT CAMPUS</v>
          </cell>
          <cell r="H41">
            <v>20</v>
          </cell>
        </row>
        <row r="42">
          <cell r="C42" t="str">
            <v>TARRANT CO NORTHEAST CAMPUS</v>
          </cell>
          <cell r="H42">
            <v>269</v>
          </cell>
        </row>
        <row r="43">
          <cell r="C43" t="str">
            <v>TARRANT CO NORTHWEST CAMPUS</v>
          </cell>
          <cell r="H43">
            <v>163</v>
          </cell>
        </row>
        <row r="44">
          <cell r="C44" t="str">
            <v>TARRANT CO SOUTH CAMPUS</v>
          </cell>
          <cell r="H44">
            <v>309</v>
          </cell>
        </row>
        <row r="45">
          <cell r="C45" t="str">
            <v>TARRANT CO SOUTHEAST CAMPUS</v>
          </cell>
          <cell r="H45">
            <v>440</v>
          </cell>
        </row>
        <row r="46">
          <cell r="C46" t="str">
            <v>TARRANT CO TRINITY RIVR CAMPUS</v>
          </cell>
          <cell r="H46">
            <v>191</v>
          </cell>
        </row>
        <row r="47">
          <cell r="C47" t="str">
            <v>TEXAS A&amp;M UNIVERSITY-COMMERCE</v>
          </cell>
          <cell r="H47">
            <v>564</v>
          </cell>
        </row>
        <row r="48">
          <cell r="C48" t="str">
            <v>TEXAS CHRISTIAN UNIVERSITY</v>
          </cell>
          <cell r="H48">
            <v>115</v>
          </cell>
        </row>
        <row r="49">
          <cell r="C49" t="str">
            <v>TEXAS STATE T. C. NORTH TEXAS</v>
          </cell>
          <cell r="H49">
            <v>4</v>
          </cell>
        </row>
        <row r="50">
          <cell r="C50" t="str">
            <v>TEXAS WESLEYAN UNIVERSITY</v>
          </cell>
          <cell r="H50">
            <v>67</v>
          </cell>
        </row>
        <row r="51">
          <cell r="C51" t="str">
            <v>TEXAS WOMAN'S UNIVERSITY</v>
          </cell>
          <cell r="H51">
            <v>683</v>
          </cell>
        </row>
        <row r="52">
          <cell r="C52" t="str">
            <v>THE UT SOUTHWESTRN MED CTR</v>
          </cell>
          <cell r="H52">
            <v>7</v>
          </cell>
        </row>
        <row r="53">
          <cell r="C53" t="str">
            <v>U. OF TEXAS AT ARLINGTON</v>
          </cell>
          <cell r="H53">
            <v>1762</v>
          </cell>
        </row>
        <row r="54">
          <cell r="C54" t="str">
            <v>U. OF TEXAS AT DALLAS</v>
          </cell>
          <cell r="H54">
            <v>337</v>
          </cell>
        </row>
        <row r="55">
          <cell r="C55" t="str">
            <v>UNIV. OF NORTH TEXAS AT DALLAS</v>
          </cell>
          <cell r="H55">
            <v>240</v>
          </cell>
        </row>
        <row r="56">
          <cell r="C56" t="str">
            <v>UNIVERSITY OF DALLAS</v>
          </cell>
          <cell r="H56">
            <v>52</v>
          </cell>
        </row>
        <row r="57">
          <cell r="C57" t="str">
            <v>UNIVERSITY OF NORTH TEXAS</v>
          </cell>
          <cell r="H57">
            <v>1030</v>
          </cell>
        </row>
        <row r="58">
          <cell r="C58" t="str">
            <v>UNT HEALTH SCIENCE CENTER</v>
          </cell>
          <cell r="H58">
            <v>39</v>
          </cell>
        </row>
        <row r="59">
          <cell r="C59" t="str">
            <v>WEATHERFORD COLLEGE</v>
          </cell>
          <cell r="H59">
            <v>35</v>
          </cell>
        </row>
        <row r="60">
          <cell r="C60" t="str">
            <v>EAST TEXAS BAPTIST UNIVERSITY</v>
          </cell>
          <cell r="H60">
            <v>42</v>
          </cell>
        </row>
        <row r="61">
          <cell r="C61" t="str">
            <v>JACKSONVILLE COLLEGE</v>
          </cell>
          <cell r="H61">
            <v>12</v>
          </cell>
        </row>
        <row r="62">
          <cell r="C62" t="str">
            <v>JARVIS CHRISTIAN COLLEGE</v>
          </cell>
          <cell r="H62">
            <v>59</v>
          </cell>
        </row>
        <row r="63">
          <cell r="C63" t="str">
            <v>KILGORE COLLEGE</v>
          </cell>
          <cell r="H63">
            <v>212</v>
          </cell>
        </row>
        <row r="64">
          <cell r="C64" t="str">
            <v>LETOURNEAU UNIVERSITY</v>
          </cell>
          <cell r="H64">
            <v>100</v>
          </cell>
        </row>
        <row r="65">
          <cell r="C65" t="str">
            <v>NORTHEAST TEXAS COMM COLLEGE</v>
          </cell>
          <cell r="H65">
            <v>82</v>
          </cell>
        </row>
        <row r="66">
          <cell r="C66" t="str">
            <v>PANOLA COLLEGE</v>
          </cell>
          <cell r="H66">
            <v>150</v>
          </cell>
        </row>
        <row r="67">
          <cell r="C67" t="str">
            <v>PARIS JUNIOR COLLEGE</v>
          </cell>
          <cell r="H67">
            <v>95</v>
          </cell>
        </row>
        <row r="68">
          <cell r="C68" t="str">
            <v>TEXARKANA COLLEGE</v>
          </cell>
          <cell r="H68">
            <v>291</v>
          </cell>
        </row>
        <row r="69">
          <cell r="C69" t="str">
            <v>TEXAS A&amp;M UNIVERSITY-TEXARKANA</v>
          </cell>
          <cell r="H69">
            <v>85</v>
          </cell>
        </row>
        <row r="70">
          <cell r="C70" t="str">
            <v>TEXAS COLLEGE</v>
          </cell>
          <cell r="H70">
            <v>99</v>
          </cell>
        </row>
        <row r="71">
          <cell r="C71" t="str">
            <v>TEXAS STATE T. C. MARSHALL</v>
          </cell>
          <cell r="H71">
            <v>39</v>
          </cell>
        </row>
        <row r="72">
          <cell r="C72" t="str">
            <v>TRINITY VALLEY COMM COLLEGE</v>
          </cell>
          <cell r="H72">
            <v>365</v>
          </cell>
        </row>
        <row r="73">
          <cell r="C73" t="str">
            <v>TYLER JUNIOR COLLEGE</v>
          </cell>
          <cell r="H73">
            <v>349</v>
          </cell>
        </row>
        <row r="74">
          <cell r="C74" t="str">
            <v>U. OF TEXAS AT TYLER</v>
          </cell>
          <cell r="H74">
            <v>298</v>
          </cell>
        </row>
        <row r="75">
          <cell r="C75" t="str">
            <v>UT HEALTH SCI CTR AT TYLER</v>
          </cell>
          <cell r="H75">
            <v>1</v>
          </cell>
        </row>
        <row r="76">
          <cell r="C76" t="str">
            <v>WILEY COLLEGE</v>
          </cell>
          <cell r="H76">
            <v>224</v>
          </cell>
        </row>
        <row r="77">
          <cell r="C77" t="str">
            <v>ANGELINA COLLEGE</v>
          </cell>
          <cell r="H77">
            <v>141</v>
          </cell>
        </row>
        <row r="78">
          <cell r="C78" t="str">
            <v>LAMAR INSTITUTE OF TECHNOLOGY</v>
          </cell>
          <cell r="H78">
            <v>130</v>
          </cell>
        </row>
        <row r="79">
          <cell r="C79" t="str">
            <v>LAMAR STATE COLL-ORANGE</v>
          </cell>
          <cell r="H79">
            <v>122</v>
          </cell>
        </row>
        <row r="80">
          <cell r="C80" t="str">
            <v>LAMAR STATE COLL-PORT ARTHUR</v>
          </cell>
          <cell r="H80">
            <v>123</v>
          </cell>
        </row>
        <row r="81">
          <cell r="C81" t="str">
            <v>LAMAR UNIVERSITY</v>
          </cell>
          <cell r="H81">
            <v>706</v>
          </cell>
        </row>
        <row r="82">
          <cell r="C82" t="str">
            <v>STEPHEN F. AUSTIN STATE UNIV</v>
          </cell>
          <cell r="H82">
            <v>543</v>
          </cell>
        </row>
      </sheetData>
      <sheetData sheetId="6">
        <row r="269">
          <cell r="U269" t="str">
            <v>ABILENE CHRISTIAN UNIVERSITY</v>
          </cell>
          <cell r="V269">
            <v>257</v>
          </cell>
        </row>
        <row r="270">
          <cell r="U270" t="str">
            <v>ALAMO CCD NE LAKEVIEW COLLEGE</v>
          </cell>
          <cell r="V270">
            <v>30</v>
          </cell>
        </row>
        <row r="271">
          <cell r="U271" t="str">
            <v>ALAMO CCD NW VISTA COLLEGE</v>
          </cell>
          <cell r="V271">
            <v>1596</v>
          </cell>
        </row>
        <row r="272">
          <cell r="U272" t="str">
            <v>ALAMO CCD PALO ALTO COLLEGE</v>
          </cell>
          <cell r="V272">
            <v>897</v>
          </cell>
        </row>
        <row r="273">
          <cell r="U273" t="str">
            <v>ALAMO CCD SAN ANTONIO COLLEGE</v>
          </cell>
          <cell r="V273">
            <v>3130</v>
          </cell>
        </row>
        <row r="274">
          <cell r="U274" t="str">
            <v>ALAMO CCD ST. PHILIPS COLLEGE</v>
          </cell>
          <cell r="V274">
            <v>973</v>
          </cell>
        </row>
        <row r="275">
          <cell r="U275" t="str">
            <v>ALVIN COMMUNITY COLLEGE</v>
          </cell>
          <cell r="V275">
            <v>373</v>
          </cell>
        </row>
        <row r="276">
          <cell r="U276" t="str">
            <v>AMARILLO COLLEGE</v>
          </cell>
          <cell r="V276">
            <v>1187</v>
          </cell>
        </row>
        <row r="277">
          <cell r="U277" t="str">
            <v>ANGELINA COLLEGE</v>
          </cell>
          <cell r="V277">
            <v>495</v>
          </cell>
        </row>
        <row r="278">
          <cell r="U278" t="str">
            <v>ANGELO STATE UNIVERSITY</v>
          </cell>
          <cell r="V278">
            <v>566</v>
          </cell>
        </row>
        <row r="279">
          <cell r="U279" t="str">
            <v>AUSTIN COLLEGE</v>
          </cell>
          <cell r="V279">
            <v>112</v>
          </cell>
        </row>
        <row r="280">
          <cell r="U280" t="str">
            <v>AUSTIN COMMUNITY COLLEGE</v>
          </cell>
          <cell r="V280">
            <v>2106</v>
          </cell>
        </row>
        <row r="281">
          <cell r="U281" t="str">
            <v>BAYLOR UNIVERSITY</v>
          </cell>
          <cell r="V281">
            <v>811</v>
          </cell>
        </row>
        <row r="282">
          <cell r="U282" t="str">
            <v>BLINN COLLEGE DISTRICT</v>
          </cell>
          <cell r="V282">
            <v>931</v>
          </cell>
        </row>
        <row r="283">
          <cell r="U283" t="str">
            <v>BRAZOSPORT COLLEGE</v>
          </cell>
          <cell r="V283">
            <v>339</v>
          </cell>
        </row>
        <row r="284">
          <cell r="U284" t="str">
            <v>CENTRAL TEXAS COLLEGE</v>
          </cell>
          <cell r="V284">
            <v>1136</v>
          </cell>
        </row>
        <row r="285">
          <cell r="U285" t="str">
            <v>CISCO COLLEGE</v>
          </cell>
          <cell r="V285">
            <v>349</v>
          </cell>
        </row>
        <row r="286">
          <cell r="U286" t="str">
            <v>CLARENDON COLLEGE</v>
          </cell>
          <cell r="V286">
            <v>145</v>
          </cell>
        </row>
        <row r="287">
          <cell r="U287" t="str">
            <v>COASTAL BEND COLLEGE</v>
          </cell>
          <cell r="V287">
            <v>391</v>
          </cell>
        </row>
        <row r="288">
          <cell r="U288" t="str">
            <v>COLLEGE OF THE MAINLAND COMMUN</v>
          </cell>
          <cell r="V288">
            <v>336</v>
          </cell>
        </row>
        <row r="289">
          <cell r="U289" t="str">
            <v>COLLIN CO COMM COLL DISTRICT</v>
          </cell>
          <cell r="V289">
            <v>1267</v>
          </cell>
        </row>
        <row r="290">
          <cell r="U290" t="str">
            <v>CONCORDIA UNIVERSITY TEXAS</v>
          </cell>
          <cell r="V290">
            <v>154</v>
          </cell>
        </row>
        <row r="291">
          <cell r="U291" t="str">
            <v>DALLAS BAPTIST UNIVERSITY</v>
          </cell>
          <cell r="V291">
            <v>291</v>
          </cell>
        </row>
        <row r="292">
          <cell r="U292" t="str">
            <v>DCCCD BROOKHAVEN COLLEGE</v>
          </cell>
          <cell r="V292">
            <v>605</v>
          </cell>
        </row>
        <row r="293">
          <cell r="U293" t="str">
            <v>DCCCD CEDAR VALLEY COLLEGE</v>
          </cell>
          <cell r="V293">
            <v>604</v>
          </cell>
        </row>
        <row r="294">
          <cell r="U294" t="str">
            <v>DCCCD EASTFIELD COLLEGE</v>
          </cell>
          <cell r="V294">
            <v>759</v>
          </cell>
        </row>
        <row r="295">
          <cell r="U295" t="str">
            <v>DCCCD EL CENTRO COLLEGE</v>
          </cell>
          <cell r="V295">
            <v>829</v>
          </cell>
        </row>
        <row r="296">
          <cell r="U296" t="str">
            <v>DCCCD MOUNTAIN VIEW COLLEGE</v>
          </cell>
          <cell r="V296">
            <v>620</v>
          </cell>
        </row>
        <row r="297">
          <cell r="U297" t="str">
            <v>DCCCD NORTH LAKE COLLEGE</v>
          </cell>
          <cell r="V297">
            <v>603</v>
          </cell>
        </row>
        <row r="298">
          <cell r="U298" t="str">
            <v>DCCCD RICHLAND COLLEGE</v>
          </cell>
          <cell r="V298">
            <v>1069</v>
          </cell>
        </row>
        <row r="299">
          <cell r="U299" t="str">
            <v>DEL MAR COLLEGE</v>
          </cell>
          <cell r="V299">
            <v>913</v>
          </cell>
        </row>
        <row r="300">
          <cell r="U300" t="str">
            <v>EAST TEXAS BAPTIST UNIVERSITY</v>
          </cell>
          <cell r="V300">
            <v>133</v>
          </cell>
        </row>
        <row r="301">
          <cell r="U301" t="str">
            <v>EL PASO COMMUNITY COLLEGE DIST</v>
          </cell>
          <cell r="V301">
            <v>2785</v>
          </cell>
        </row>
        <row r="302">
          <cell r="U302" t="str">
            <v>FRANK PHILLIPS COLLEGE</v>
          </cell>
          <cell r="V302">
            <v>102</v>
          </cell>
        </row>
        <row r="303">
          <cell r="U303" t="str">
            <v>GALVESTON COLLEGE</v>
          </cell>
          <cell r="V303">
            <v>288</v>
          </cell>
        </row>
        <row r="304">
          <cell r="U304" t="str">
            <v>GRAYSON COLLEGE</v>
          </cell>
          <cell r="V304">
            <v>528</v>
          </cell>
        </row>
        <row r="305">
          <cell r="U305" t="str">
            <v>HARDIN-SIMMONS UNIVERSITY</v>
          </cell>
          <cell r="V305">
            <v>136</v>
          </cell>
        </row>
        <row r="306">
          <cell r="U306" t="str">
            <v>HILL COLLEGE</v>
          </cell>
          <cell r="V306">
            <v>292</v>
          </cell>
        </row>
        <row r="307">
          <cell r="U307" t="str">
            <v>HOUSTON BAPTIST UNIVERSITY</v>
          </cell>
          <cell r="V307">
            <v>217</v>
          </cell>
        </row>
        <row r="308">
          <cell r="U308" t="str">
            <v>HOUSTON COMMUNITY COLLEGE</v>
          </cell>
          <cell r="V308">
            <v>4020</v>
          </cell>
        </row>
        <row r="309">
          <cell r="U309" t="str">
            <v>HOWARD COLLEGE</v>
          </cell>
          <cell r="V309">
            <v>321</v>
          </cell>
        </row>
        <row r="310">
          <cell r="U310" t="str">
            <v>HOWARD PAYNE UNIVERSITY</v>
          </cell>
          <cell r="V310">
            <v>108</v>
          </cell>
        </row>
        <row r="311">
          <cell r="U311" t="str">
            <v>HUSTON-TILLOTSON UNIVERSITY</v>
          </cell>
          <cell r="V311">
            <v>142</v>
          </cell>
        </row>
        <row r="312">
          <cell r="U312" t="str">
            <v>JACKSONVILLE COLLEGE</v>
          </cell>
          <cell r="V312">
            <v>29</v>
          </cell>
        </row>
        <row r="313">
          <cell r="U313" t="str">
            <v>KILGORE COLLEGE</v>
          </cell>
          <cell r="V313">
            <v>624</v>
          </cell>
        </row>
        <row r="314">
          <cell r="U314" t="str">
            <v>LAMAR INSTITUTE OF TECHNOLOGY</v>
          </cell>
          <cell r="V314">
            <v>313</v>
          </cell>
        </row>
        <row r="315">
          <cell r="U315" t="str">
            <v>LAMAR STATE COLL-ORANGE</v>
          </cell>
          <cell r="V315">
            <v>328</v>
          </cell>
        </row>
        <row r="316">
          <cell r="U316" t="str">
            <v>LAMAR STATE COLL-PORT ARTHUR</v>
          </cell>
          <cell r="V316">
            <v>229</v>
          </cell>
        </row>
        <row r="317">
          <cell r="U317" t="str">
            <v>LAMAR UNIVERSITY</v>
          </cell>
          <cell r="V317">
            <v>940</v>
          </cell>
        </row>
        <row r="318">
          <cell r="U318" t="str">
            <v>LAREDO COLLEGE</v>
          </cell>
          <cell r="V318">
            <v>1094</v>
          </cell>
        </row>
        <row r="319">
          <cell r="U319" t="str">
            <v>LEE COLLEGE</v>
          </cell>
          <cell r="V319">
            <v>829</v>
          </cell>
        </row>
        <row r="320">
          <cell r="U320" t="str">
            <v>LETOURNEAU UNIVERSITY</v>
          </cell>
          <cell r="V320">
            <v>258</v>
          </cell>
        </row>
        <row r="321">
          <cell r="U321" t="str">
            <v>LONE STAR COLLEGE - CY-FAIR</v>
          </cell>
          <cell r="V321">
            <v>1163</v>
          </cell>
        </row>
        <row r="322">
          <cell r="U322" t="str">
            <v>LONE STAR COLLEGE - KINGWOOD</v>
          </cell>
          <cell r="V322">
            <v>659</v>
          </cell>
        </row>
        <row r="323">
          <cell r="U323" t="str">
            <v>LONE STAR COLLEGE - MONTGOMERY</v>
          </cell>
          <cell r="V323">
            <v>699</v>
          </cell>
        </row>
        <row r="324">
          <cell r="U324" t="str">
            <v>LONE STAR COLLEGE - N. HARRIS</v>
          </cell>
          <cell r="V324">
            <v>1235</v>
          </cell>
        </row>
        <row r="325">
          <cell r="U325" t="str">
            <v>LONE STAR COLLEGE - TOMBALL</v>
          </cell>
          <cell r="V325">
            <v>305</v>
          </cell>
        </row>
        <row r="326">
          <cell r="U326" t="str">
            <v>LONE STAR COLLEGE - UNIV PARK</v>
          </cell>
          <cell r="V326">
            <v>374</v>
          </cell>
        </row>
        <row r="327">
          <cell r="U327" t="str">
            <v>LUBBOCK CHRISTIAN UNIVERSITY</v>
          </cell>
          <cell r="V327">
            <v>169</v>
          </cell>
        </row>
        <row r="328">
          <cell r="U328" t="str">
            <v>MCLENNAN COMMUNITY COLLEGE</v>
          </cell>
          <cell r="V328">
            <v>1024</v>
          </cell>
        </row>
        <row r="329">
          <cell r="U329" t="str">
            <v>MCMURRY UNIVERSITY</v>
          </cell>
          <cell r="V329">
            <v>108</v>
          </cell>
        </row>
        <row r="330">
          <cell r="U330" t="str">
            <v>MIDLAND COLLEGE</v>
          </cell>
          <cell r="V330">
            <v>398</v>
          </cell>
        </row>
        <row r="331">
          <cell r="U331" t="str">
            <v>MIDWESTERN STATE UNIVERSITY</v>
          </cell>
          <cell r="V331">
            <v>586</v>
          </cell>
        </row>
        <row r="332">
          <cell r="U332" t="str">
            <v>NAVARRO COLLEGE</v>
          </cell>
          <cell r="V332">
            <v>764</v>
          </cell>
        </row>
        <row r="333">
          <cell r="U333" t="str">
            <v>NORTH CENTRAL TEXAS COLLEGE</v>
          </cell>
          <cell r="V333">
            <v>521</v>
          </cell>
        </row>
        <row r="334">
          <cell r="U334" t="str">
            <v>NORTHEAST TEXAS COMM COLLEGE</v>
          </cell>
          <cell r="V334">
            <v>377</v>
          </cell>
        </row>
        <row r="335">
          <cell r="U335" t="str">
            <v>ODESSA COLLEGE</v>
          </cell>
          <cell r="V335">
            <v>519</v>
          </cell>
        </row>
        <row r="336">
          <cell r="U336" t="str">
            <v>OUR LADY OF THE LAKE UNIV/SA</v>
          </cell>
          <cell r="V336">
            <v>241</v>
          </cell>
        </row>
        <row r="337">
          <cell r="U337" t="str">
            <v>PANOLA COLLEGE</v>
          </cell>
          <cell r="V337">
            <v>389</v>
          </cell>
        </row>
        <row r="338">
          <cell r="U338" t="str">
            <v>PARIS JUNIOR COLLEGE</v>
          </cell>
          <cell r="V338">
            <v>511</v>
          </cell>
        </row>
        <row r="339">
          <cell r="U339" t="str">
            <v>PARKER UNIVERSITY</v>
          </cell>
          <cell r="V339">
            <v>83</v>
          </cell>
        </row>
        <row r="340">
          <cell r="U340" t="str">
            <v>PAUL QUINN COLLEGE</v>
          </cell>
          <cell r="V340">
            <v>23</v>
          </cell>
        </row>
        <row r="341">
          <cell r="U341" t="str">
            <v>PRAIRIE VIEW A&amp;M UNIVERSITY</v>
          </cell>
          <cell r="V341">
            <v>841</v>
          </cell>
        </row>
        <row r="342">
          <cell r="U342" t="str">
            <v>RANGER COLLEGE</v>
          </cell>
          <cell r="V342">
            <v>159</v>
          </cell>
        </row>
        <row r="343">
          <cell r="U343" t="str">
            <v>RICE UNIVERSITY</v>
          </cell>
          <cell r="V343">
            <v>190</v>
          </cell>
        </row>
        <row r="344">
          <cell r="U344" t="str">
            <v>SAM HOUSTON STATE UNIVERSITY</v>
          </cell>
          <cell r="V344">
            <v>1957</v>
          </cell>
        </row>
        <row r="345">
          <cell r="U345" t="str">
            <v>SAN JACINTO COLLEGE CEN CAMPUS</v>
          </cell>
          <cell r="V345">
            <v>1267</v>
          </cell>
        </row>
        <row r="346">
          <cell r="U346" t="str">
            <v>SAN JACINTO COLLEGE N CAMPUS</v>
          </cell>
          <cell r="V346">
            <v>693</v>
          </cell>
        </row>
        <row r="347">
          <cell r="U347" t="str">
            <v>SAN JACINTO COLLEGE S CAMPUS</v>
          </cell>
          <cell r="V347">
            <v>849</v>
          </cell>
        </row>
        <row r="348">
          <cell r="U348" t="str">
            <v>SCHREINER UNIVERSITY</v>
          </cell>
          <cell r="V348">
            <v>151</v>
          </cell>
        </row>
        <row r="349">
          <cell r="U349" t="str">
            <v>SOUTH PLAINS COLLEGE</v>
          </cell>
          <cell r="V349">
            <v>839</v>
          </cell>
        </row>
        <row r="350">
          <cell r="U350" t="str">
            <v>SOUTH TEXAS COLLEGE</v>
          </cell>
          <cell r="V350">
            <v>3353</v>
          </cell>
        </row>
        <row r="351">
          <cell r="U351" t="str">
            <v>SOUTHERN METHODIST UNIVERSITY</v>
          </cell>
          <cell r="V351">
            <v>312</v>
          </cell>
        </row>
        <row r="352">
          <cell r="U352" t="str">
            <v>SOUTHWEST COLLEGIATE INSTITUTE</v>
          </cell>
          <cell r="V352">
            <v>11</v>
          </cell>
        </row>
        <row r="353">
          <cell r="U353" t="str">
            <v>SOUTHWEST TEXAS JUNIOR COLLEGE</v>
          </cell>
          <cell r="V353">
            <v>734</v>
          </cell>
        </row>
        <row r="354">
          <cell r="U354" t="str">
            <v>SOUTHWESTERN ADVENTIST UNIV</v>
          </cell>
          <cell r="V354">
            <v>90</v>
          </cell>
        </row>
        <row r="355">
          <cell r="U355" t="str">
            <v>SOUTHWESTERN ASSEM OF GOD UNIV</v>
          </cell>
          <cell r="V355">
            <v>208</v>
          </cell>
        </row>
        <row r="356">
          <cell r="U356" t="str">
            <v>SOUTHWESTERN CHRISTIAN COLLEGE</v>
          </cell>
          <cell r="V356">
            <v>15</v>
          </cell>
        </row>
        <row r="357">
          <cell r="U357" t="str">
            <v>SOUTHWESTERN UNIVERSITY</v>
          </cell>
          <cell r="V357">
            <v>131</v>
          </cell>
        </row>
        <row r="358">
          <cell r="U358" t="str">
            <v>ST. EDWARD'S UNIVERSITY</v>
          </cell>
          <cell r="V358">
            <v>384</v>
          </cell>
        </row>
        <row r="359">
          <cell r="U359" t="str">
            <v>ST. MARY'S UNIVERSITY</v>
          </cell>
          <cell r="V359">
            <v>275</v>
          </cell>
        </row>
        <row r="360">
          <cell r="U360" t="str">
            <v>STEPHEN F. AUSTIN STATE UNIV</v>
          </cell>
          <cell r="V360">
            <v>1194</v>
          </cell>
        </row>
        <row r="361">
          <cell r="U361" t="str">
            <v>SUL ROSS RIO GRANDE COLLEGE</v>
          </cell>
          <cell r="V361">
            <v>157</v>
          </cell>
        </row>
        <row r="362">
          <cell r="U362" t="str">
            <v>SUL ROSS STATE UNIVERSITY</v>
          </cell>
          <cell r="V362">
            <v>136</v>
          </cell>
        </row>
        <row r="363">
          <cell r="U363" t="str">
            <v>TAMU SYSTEM HLTH SCI CTR</v>
          </cell>
          <cell r="V363">
            <v>71</v>
          </cell>
        </row>
        <row r="364">
          <cell r="U364" t="str">
            <v>TARLETON STATE UNIVERSITY</v>
          </cell>
          <cell r="V364">
            <v>1435</v>
          </cell>
        </row>
        <row r="365">
          <cell r="U365" t="str">
            <v>TARRANT CO CONNECT CAMPUS</v>
          </cell>
          <cell r="V365">
            <v>35</v>
          </cell>
        </row>
        <row r="366">
          <cell r="U366" t="str">
            <v>TARRANT CO NORTHEAST CAMPUS</v>
          </cell>
          <cell r="V366">
            <v>854</v>
          </cell>
        </row>
        <row r="367">
          <cell r="U367" t="str">
            <v>TARRANT CO NORTHWEST CAMPUS</v>
          </cell>
          <cell r="V367">
            <v>638</v>
          </cell>
        </row>
        <row r="368">
          <cell r="U368" t="str">
            <v>TARRANT CO SOUTH CAMPUS</v>
          </cell>
          <cell r="V368">
            <v>808</v>
          </cell>
        </row>
        <row r="369">
          <cell r="U369" t="str">
            <v>TARRANT CO SOUTHEAST CAMPUS</v>
          </cell>
          <cell r="V369">
            <v>846</v>
          </cell>
        </row>
        <row r="370">
          <cell r="U370" t="str">
            <v>TARRANT CO TRINITY RIVR CAMPUS</v>
          </cell>
          <cell r="V370">
            <v>712</v>
          </cell>
        </row>
        <row r="371">
          <cell r="U371" t="str">
            <v>TEMPLE COLLEGE</v>
          </cell>
          <cell r="V371">
            <v>363</v>
          </cell>
        </row>
        <row r="372">
          <cell r="U372" t="str">
            <v>TEXARKANA COLLEGE</v>
          </cell>
          <cell r="V372">
            <v>652</v>
          </cell>
        </row>
        <row r="373">
          <cell r="U373" t="str">
            <v>TEXAS A&amp;M INTERNATIONAL UNIV</v>
          </cell>
          <cell r="V373">
            <v>903</v>
          </cell>
        </row>
        <row r="374">
          <cell r="U374" t="str">
            <v>TEXAS A&amp;M UNIV AT GALVESTON</v>
          </cell>
          <cell r="V374">
            <v>162</v>
          </cell>
        </row>
        <row r="375">
          <cell r="U375" t="str">
            <v>TEXAS A&amp;M UNIV-CENTRAL TEXAS</v>
          </cell>
          <cell r="V375">
            <v>401</v>
          </cell>
        </row>
        <row r="376">
          <cell r="U376" t="str">
            <v>TEXAS A&amp;M UNIV-CORPUS CHRISTI</v>
          </cell>
          <cell r="V376">
            <v>979</v>
          </cell>
        </row>
        <row r="377">
          <cell r="U377" t="str">
            <v>TEXAS A&amp;M UNIVERSITY</v>
          </cell>
          <cell r="V377">
            <v>3296</v>
          </cell>
        </row>
        <row r="378">
          <cell r="U378" t="str">
            <v>TEXAS A&amp;M UNIVERSITY-COMMERCE</v>
          </cell>
          <cell r="V378">
            <v>1136</v>
          </cell>
        </row>
        <row r="379">
          <cell r="U379" t="str">
            <v>TEXAS A&amp;M UNIVERSITY-TEXARKANA</v>
          </cell>
          <cell r="V379">
            <v>247</v>
          </cell>
        </row>
        <row r="380">
          <cell r="U380" t="str">
            <v>TEXAS A&amp;M UNIV-KINGSVILLE</v>
          </cell>
          <cell r="V380">
            <v>668</v>
          </cell>
        </row>
        <row r="381">
          <cell r="U381" t="str">
            <v>TEXAS A&amp;M UNIV-SAN ANTONIO</v>
          </cell>
          <cell r="V381">
            <v>867</v>
          </cell>
        </row>
        <row r="382">
          <cell r="U382" t="str">
            <v>TEXAS CHRISTIAN UNIVERSITY</v>
          </cell>
          <cell r="V382">
            <v>412</v>
          </cell>
        </row>
        <row r="383">
          <cell r="U383" t="str">
            <v>TEXAS COLLEGE</v>
          </cell>
          <cell r="V383">
            <v>111</v>
          </cell>
        </row>
        <row r="384">
          <cell r="U384" t="str">
            <v>TEXAS LUTHERAN UNIVERSITY</v>
          </cell>
          <cell r="V384">
            <v>99</v>
          </cell>
        </row>
        <row r="385">
          <cell r="U385" t="str">
            <v>TEXAS SOUTHERN UNIVERSITY</v>
          </cell>
          <cell r="V385">
            <v>753</v>
          </cell>
        </row>
        <row r="386">
          <cell r="U386" t="str">
            <v>TEXAS SOUTHMOST COLLEGE</v>
          </cell>
          <cell r="V386">
            <v>495</v>
          </cell>
        </row>
        <row r="387">
          <cell r="U387" t="str">
            <v>TEXAS STATE T. C. FORT BEND</v>
          </cell>
          <cell r="V387">
            <v>46</v>
          </cell>
        </row>
        <row r="388">
          <cell r="U388" t="str">
            <v>TEXAS STATE T. C. HARLINGEN</v>
          </cell>
          <cell r="V388">
            <v>727</v>
          </cell>
        </row>
        <row r="389">
          <cell r="U389" t="str">
            <v>TEXAS STATE T. C. MARSHALL</v>
          </cell>
          <cell r="V389">
            <v>97</v>
          </cell>
        </row>
        <row r="390">
          <cell r="U390" t="str">
            <v>TEXAS STATE T. C. NORTH TEXAS</v>
          </cell>
          <cell r="V390">
            <v>25</v>
          </cell>
        </row>
        <row r="391">
          <cell r="U391" t="str">
            <v>TEXAS STATE T. C. WACO</v>
          </cell>
          <cell r="V391">
            <v>625</v>
          </cell>
        </row>
        <row r="392">
          <cell r="U392" t="str">
            <v>TEXAS STATE T. C. WEST TEXAS</v>
          </cell>
          <cell r="V392">
            <v>279</v>
          </cell>
        </row>
        <row r="393">
          <cell r="U393" t="str">
            <v>TEXAS STATE UNIVERSITY</v>
          </cell>
          <cell r="V393">
            <v>3487</v>
          </cell>
        </row>
        <row r="394">
          <cell r="U394" t="str">
            <v>TEXAS TECH UNIV HLTH SCI CTR</v>
          </cell>
          <cell r="V394">
            <v>619</v>
          </cell>
        </row>
        <row r="395">
          <cell r="U395" t="str">
            <v>TEXAS TECH UNIVERSITY</v>
          </cell>
          <cell r="V395">
            <v>2294</v>
          </cell>
        </row>
        <row r="396">
          <cell r="U396" t="str">
            <v>TEXAS WESLEYAN UNIVERSITY</v>
          </cell>
          <cell r="V396">
            <v>211</v>
          </cell>
        </row>
        <row r="397">
          <cell r="U397" t="str">
            <v>TEXAS WOMAN'S UNIVERSITY</v>
          </cell>
          <cell r="V397">
            <v>1376</v>
          </cell>
        </row>
        <row r="398">
          <cell r="U398" t="str">
            <v>TRINITY UNIVERSITY</v>
          </cell>
          <cell r="V398">
            <v>87</v>
          </cell>
        </row>
        <row r="399">
          <cell r="U399" t="str">
            <v>TRINITY VALLEY COMM COLLEGE</v>
          </cell>
          <cell r="V399">
            <v>745</v>
          </cell>
        </row>
        <row r="400">
          <cell r="U400" t="str">
            <v>TX TECH HSC-EL PASO</v>
          </cell>
          <cell r="V400">
            <v>90</v>
          </cell>
        </row>
        <row r="401">
          <cell r="U401" t="str">
            <v>TYLER JUNIOR COLLEGE</v>
          </cell>
          <cell r="V401">
            <v>987</v>
          </cell>
        </row>
        <row r="402">
          <cell r="U402" t="str">
            <v>U. OF HOUSTON-CLEAR LAKE</v>
          </cell>
          <cell r="V402">
            <v>834</v>
          </cell>
        </row>
        <row r="403">
          <cell r="U403" t="str">
            <v>U. OF HOUSTON-DOWNTOWN</v>
          </cell>
          <cell r="V403">
            <v>2060</v>
          </cell>
        </row>
        <row r="404">
          <cell r="U404" t="str">
            <v>U. OF HOUSTON-VICTORIA</v>
          </cell>
          <cell r="V404">
            <v>386</v>
          </cell>
        </row>
        <row r="405">
          <cell r="U405" t="str">
            <v>U. OF TEXAS AT ARLINGTON</v>
          </cell>
          <cell r="V405">
            <v>4288</v>
          </cell>
        </row>
        <row r="406">
          <cell r="U406" t="str">
            <v>U. OF TEXAS AT AUSTIN</v>
          </cell>
          <cell r="V406">
            <v>3201</v>
          </cell>
        </row>
        <row r="407">
          <cell r="U407" t="str">
            <v>U. OF TEXAS AT DALLAS</v>
          </cell>
          <cell r="V407">
            <v>1568</v>
          </cell>
        </row>
        <row r="408">
          <cell r="U408" t="str">
            <v>U. OF TEXAS AT EL PASO</v>
          </cell>
          <cell r="V408">
            <v>2561</v>
          </cell>
        </row>
        <row r="409">
          <cell r="U409" t="str">
            <v>U. OF TEXAS AT SAN ANTONIO</v>
          </cell>
          <cell r="V409">
            <v>2837</v>
          </cell>
        </row>
        <row r="410">
          <cell r="U410" t="str">
            <v>U. OF TEXAS AT TYLER</v>
          </cell>
          <cell r="V410">
            <v>830</v>
          </cell>
        </row>
        <row r="411">
          <cell r="U411" t="str">
            <v>U. OF TEXAS-PERMIAN BASIN</v>
          </cell>
          <cell r="V411">
            <v>499</v>
          </cell>
        </row>
        <row r="412">
          <cell r="U412" t="str">
            <v>U. OF TEXAS-RIO GRANDE VALLEY</v>
          </cell>
          <cell r="V412">
            <v>3223</v>
          </cell>
        </row>
        <row r="413">
          <cell r="U413" t="str">
            <v>UNIV OF MARY HARDIN-BAYLOR</v>
          </cell>
          <cell r="V413">
            <v>379</v>
          </cell>
        </row>
        <row r="414">
          <cell r="U414" t="str">
            <v>UNIV OF THE INCARNATE WORD</v>
          </cell>
          <cell r="V414">
            <v>847</v>
          </cell>
        </row>
        <row r="415">
          <cell r="U415" t="str">
            <v>UNIV. OF NORTH TEXAS AT DALLAS</v>
          </cell>
          <cell r="V415">
            <v>330</v>
          </cell>
        </row>
        <row r="416">
          <cell r="U416" t="str">
            <v>UNIVERSITY OF DALLAS</v>
          </cell>
          <cell r="V416">
            <v>84</v>
          </cell>
        </row>
        <row r="417">
          <cell r="U417" t="str">
            <v>UNIVERSITY OF HOUSTON</v>
          </cell>
          <cell r="V417">
            <v>3667</v>
          </cell>
        </row>
        <row r="418">
          <cell r="U418" t="str">
            <v>UNIVERSITY OF NORTH TEXAS</v>
          </cell>
          <cell r="V418">
            <v>3571</v>
          </cell>
        </row>
        <row r="419">
          <cell r="U419" t="str">
            <v>UNIVERSITY OF ST THOMAS</v>
          </cell>
          <cell r="V419">
            <v>149</v>
          </cell>
        </row>
        <row r="420">
          <cell r="U420" t="str">
            <v>UT HEALTH SCI CENTER-HOUSTON</v>
          </cell>
          <cell r="V420">
            <v>215</v>
          </cell>
        </row>
        <row r="421">
          <cell r="U421" t="str">
            <v>UT HEALTH SCIENCE CTR/SA</v>
          </cell>
          <cell r="V421">
            <v>275</v>
          </cell>
        </row>
        <row r="422">
          <cell r="U422" t="str">
            <v>UT M.D. ANDERSON CANCER CENTER</v>
          </cell>
          <cell r="V422">
            <v>75</v>
          </cell>
        </row>
        <row r="423">
          <cell r="U423" t="str">
            <v>UT MEDICAL BRANCH GALVESTON</v>
          </cell>
          <cell r="V423">
            <v>183</v>
          </cell>
        </row>
        <row r="424">
          <cell r="U424" t="str">
            <v>VERNON COLLEGE</v>
          </cell>
          <cell r="V424">
            <v>353</v>
          </cell>
        </row>
        <row r="425">
          <cell r="U425" t="str">
            <v>VICTORIA COLLEGE</v>
          </cell>
          <cell r="V425">
            <v>331</v>
          </cell>
        </row>
        <row r="426">
          <cell r="U426" t="str">
            <v>WAYLAND BAPTIST UNIVERSITY</v>
          </cell>
          <cell r="V426">
            <v>409</v>
          </cell>
        </row>
        <row r="427">
          <cell r="U427" t="str">
            <v>WEATHERFORD COLLEGE</v>
          </cell>
          <cell r="V427">
            <v>496</v>
          </cell>
        </row>
        <row r="428">
          <cell r="U428" t="str">
            <v>WEST TEXAS A&amp;M UNIVERSITY</v>
          </cell>
          <cell r="V428">
            <v>854</v>
          </cell>
        </row>
        <row r="429">
          <cell r="U429" t="str">
            <v>WESTERN TEXAS COLLEGE</v>
          </cell>
          <cell r="V429">
            <v>122</v>
          </cell>
        </row>
        <row r="430">
          <cell r="U430" t="str">
            <v>WHARTON COUNTY JUNIOR COLLEGE</v>
          </cell>
          <cell r="V430">
            <v>455</v>
          </cell>
        </row>
        <row r="431">
          <cell r="U431" t="str">
            <v>WILEY COLLEGE</v>
          </cell>
          <cell r="V431">
            <v>217</v>
          </cell>
        </row>
      </sheetData>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sheetData sheetId="1"/>
      <sheetData sheetId="2"/>
      <sheetData sheetId="3"/>
      <sheetData sheetId="4"/>
      <sheetData sheetId="5">
        <row r="269">
          <cell r="U269" t="str">
            <v>ABILENE CHRISTIAN UNIVERSITY</v>
          </cell>
        </row>
      </sheetData>
      <sheetData sheetId="6">
        <row r="2">
          <cell r="C2" t="str">
            <v>AMARILLO COLLEGE</v>
          </cell>
        </row>
        <row r="3">
          <cell r="C3" t="str">
            <v>CLARENDON COLLEGE</v>
          </cell>
        </row>
        <row r="4">
          <cell r="C4" t="str">
            <v>FRANK PHILLIPS COLLEGE</v>
          </cell>
        </row>
        <row r="5">
          <cell r="C5" t="str">
            <v>LUBBOCK CHRISTIAN UNIVERSITY</v>
          </cell>
        </row>
        <row r="6">
          <cell r="C6" t="str">
            <v>SOUTH PLAINS COLLEGE</v>
          </cell>
        </row>
        <row r="7">
          <cell r="C7" t="str">
            <v>TEXAS TECH UNIV HLTH SCI CTR</v>
          </cell>
        </row>
        <row r="8">
          <cell r="C8" t="str">
            <v>TEXAS TECH UNIVERSITY</v>
          </cell>
        </row>
        <row r="9">
          <cell r="C9" t="str">
            <v>WAYLAND BAPTIST UNIVERSITY</v>
          </cell>
        </row>
        <row r="10">
          <cell r="C10" t="str">
            <v>WEST TEXAS A&amp;M UNIVERSITY</v>
          </cell>
        </row>
        <row r="11">
          <cell r="C11" t="str">
            <v>ABILENE CHRISTIAN UNIVERSITY</v>
          </cell>
        </row>
        <row r="12">
          <cell r="C12" t="str">
            <v>CISCO COLLEGE</v>
          </cell>
        </row>
        <row r="13">
          <cell r="C13" t="str">
            <v>HARDIN-SIMMONS UNIVERSITY</v>
          </cell>
        </row>
        <row r="14">
          <cell r="C14" t="str">
            <v>HOWARD PAYNE UNIVERSITY</v>
          </cell>
        </row>
        <row r="15">
          <cell r="C15" t="str">
            <v>MCMURRY UNIVERSITY</v>
          </cell>
        </row>
        <row r="16">
          <cell r="C16" t="str">
            <v>MIDWESTERN STATE UNIVERSITY</v>
          </cell>
        </row>
        <row r="17">
          <cell r="C17" t="str">
            <v>RANGER COLLEGE</v>
          </cell>
        </row>
        <row r="18">
          <cell r="C18" t="str">
            <v>TEXAS STATE T. C. WEST TEXAS</v>
          </cell>
        </row>
        <row r="19">
          <cell r="C19" t="str">
            <v>VERNON COLLEGE</v>
          </cell>
        </row>
        <row r="20">
          <cell r="C20" t="str">
            <v>WESTERN TEXAS COLLEGE</v>
          </cell>
        </row>
        <row r="21">
          <cell r="C21" t="str">
            <v>AUSTIN COLLEGE</v>
          </cell>
        </row>
        <row r="22">
          <cell r="C22" t="str">
            <v>COLLIN CO COMM COLL DISTRICT</v>
          </cell>
        </row>
        <row r="23">
          <cell r="C23" t="str">
            <v>DALLAS BAPTIST UNIVERSITY</v>
          </cell>
        </row>
        <row r="24">
          <cell r="C24" t="str">
            <v>DCCCD BROOKHAVEN COLLEGE</v>
          </cell>
        </row>
        <row r="25">
          <cell r="C25" t="str">
            <v>DCCCD CEDAR VALLEY COLLEGE</v>
          </cell>
        </row>
        <row r="26">
          <cell r="C26" t="str">
            <v>DCCCD EASTFIELD COLLEGE</v>
          </cell>
        </row>
        <row r="27">
          <cell r="C27" t="str">
            <v>DCCCD EL CENTRO COLLEGE</v>
          </cell>
        </row>
        <row r="28">
          <cell r="C28" t="str">
            <v>DCCCD MOUNTAIN VIEW COLLEGE</v>
          </cell>
        </row>
        <row r="29">
          <cell r="C29" t="str">
            <v>DCCCD NORTH LAKE COLLEGE</v>
          </cell>
        </row>
        <row r="30">
          <cell r="C30" t="str">
            <v>DCCCD RICHLAND COLLEGE</v>
          </cell>
        </row>
        <row r="31">
          <cell r="C31" t="str">
            <v>GRAYSON COLLEGE</v>
          </cell>
        </row>
        <row r="32">
          <cell r="C32" t="str">
            <v>NAVARRO COLLEGE</v>
          </cell>
        </row>
        <row r="33">
          <cell r="C33" t="str">
            <v>NORTH CENTRAL TEXAS COLLEGE</v>
          </cell>
        </row>
        <row r="34">
          <cell r="C34" t="str">
            <v>PARKER UNIVERSITY</v>
          </cell>
        </row>
        <row r="35">
          <cell r="C35" t="str">
            <v>PAUL QUINN COLLEGE</v>
          </cell>
        </row>
        <row r="36">
          <cell r="C36" t="str">
            <v>SOUTHERN METHODIST UNIVERSITY</v>
          </cell>
        </row>
        <row r="37">
          <cell r="C37" t="str">
            <v>SOUTHWESTERN ADVENTIST UNIV</v>
          </cell>
        </row>
        <row r="38">
          <cell r="C38" t="str">
            <v>SOUTHWESTERN ASSEM OF GOD UNIV</v>
          </cell>
        </row>
        <row r="39">
          <cell r="C39" t="str">
            <v>SOUTHWESTERN CHRISTIAN COLLEGE</v>
          </cell>
        </row>
        <row r="40">
          <cell r="C40" t="str">
            <v>TARLETON STATE UNIVERSITY</v>
          </cell>
        </row>
        <row r="41">
          <cell r="C41" t="str">
            <v>TARRANT CO CONNECT CAMPUS</v>
          </cell>
        </row>
        <row r="42">
          <cell r="C42" t="str">
            <v>TARRANT CO NORTHEAST CAMPUS</v>
          </cell>
        </row>
        <row r="43">
          <cell r="C43" t="str">
            <v>TARRANT CO NORTHWEST CAMPUS</v>
          </cell>
        </row>
        <row r="44">
          <cell r="C44" t="str">
            <v>TARRANT CO SOUTH CAMPUS</v>
          </cell>
        </row>
        <row r="45">
          <cell r="C45" t="str">
            <v>TARRANT CO SOUTHEAST CAMPUS</v>
          </cell>
        </row>
        <row r="46">
          <cell r="C46" t="str">
            <v>TARRANT CO TRINITY RIVR CAMPUS</v>
          </cell>
        </row>
        <row r="47">
          <cell r="C47" t="str">
            <v>TEXAS A&amp;M UNIVERSITY-COMMERCE</v>
          </cell>
        </row>
        <row r="48">
          <cell r="C48" t="str">
            <v>TEXAS CHRISTIAN UNIVERSITY</v>
          </cell>
        </row>
        <row r="49">
          <cell r="C49" t="str">
            <v>TEXAS STATE T. C. NORTH TEXAS</v>
          </cell>
        </row>
        <row r="50">
          <cell r="C50" t="str">
            <v>TEXAS WESLEYAN UNIVERSITY</v>
          </cell>
        </row>
        <row r="51">
          <cell r="C51" t="str">
            <v>TEXAS WOMAN'S UNIVERSITY</v>
          </cell>
        </row>
        <row r="52">
          <cell r="C52" t="str">
            <v>THE UT SOUTHWESTRN MED CTR</v>
          </cell>
        </row>
        <row r="53">
          <cell r="C53" t="str">
            <v>U. OF TEXAS AT ARLINGTON</v>
          </cell>
        </row>
        <row r="54">
          <cell r="C54" t="str">
            <v>U. OF TEXAS AT DALLAS</v>
          </cell>
        </row>
        <row r="55">
          <cell r="C55" t="str">
            <v>UNIV. OF NORTH TEXAS AT DALLAS</v>
          </cell>
        </row>
        <row r="56">
          <cell r="C56" t="str">
            <v>UNIVERSITY OF DALLAS</v>
          </cell>
        </row>
        <row r="57">
          <cell r="C57" t="str">
            <v>UNIVERSITY OF NORTH TEXAS</v>
          </cell>
        </row>
        <row r="58">
          <cell r="C58" t="str">
            <v>UNT HEALTH SCIENCE CENTER</v>
          </cell>
        </row>
        <row r="59">
          <cell r="C59" t="str">
            <v>WEATHERFORD COLLEGE</v>
          </cell>
        </row>
        <row r="60">
          <cell r="C60" t="str">
            <v>EAST TEXAS BAPTIST UNIVERSITY</v>
          </cell>
        </row>
        <row r="61">
          <cell r="C61" t="str">
            <v>JACKSONVILLE COLLEGE</v>
          </cell>
        </row>
        <row r="62">
          <cell r="C62" t="str">
            <v>JARVIS CHRISTIAN COLLEGE</v>
          </cell>
        </row>
        <row r="63">
          <cell r="C63" t="str">
            <v>KILGORE COLLEGE</v>
          </cell>
        </row>
        <row r="64">
          <cell r="C64" t="str">
            <v>LETOURNEAU UNIVERSITY</v>
          </cell>
        </row>
        <row r="65">
          <cell r="C65" t="str">
            <v>NORTHEAST TEXAS COMM COLLEGE</v>
          </cell>
        </row>
        <row r="66">
          <cell r="C66" t="str">
            <v>PANOLA COLLEGE</v>
          </cell>
        </row>
        <row r="67">
          <cell r="C67" t="str">
            <v>PARIS JUNIOR COLLEGE</v>
          </cell>
        </row>
        <row r="68">
          <cell r="C68" t="str">
            <v>TEXARKANA COLLEGE</v>
          </cell>
        </row>
        <row r="69">
          <cell r="C69" t="str">
            <v>TEXAS A&amp;M UNIVERSITY-TEXARKANA</v>
          </cell>
        </row>
        <row r="70">
          <cell r="C70" t="str">
            <v>TEXAS COLLEGE</v>
          </cell>
        </row>
        <row r="71">
          <cell r="C71" t="str">
            <v>TEXAS STATE T. C. MARSHALL</v>
          </cell>
        </row>
        <row r="72">
          <cell r="C72" t="str">
            <v>TRINITY VALLEY COMM COLLEGE</v>
          </cell>
        </row>
        <row r="73">
          <cell r="C73" t="str">
            <v>TYLER JUNIOR COLLEGE</v>
          </cell>
        </row>
        <row r="74">
          <cell r="C74" t="str">
            <v>U. OF TEXAS AT TYLER</v>
          </cell>
        </row>
        <row r="75">
          <cell r="C75" t="str">
            <v>UT HEALTH SCI CTR AT TYLER</v>
          </cell>
        </row>
        <row r="76">
          <cell r="C76" t="str">
            <v>WILEY COLLEGE</v>
          </cell>
        </row>
        <row r="77">
          <cell r="C77" t="str">
            <v>ANGELINA COLLEGE</v>
          </cell>
        </row>
        <row r="78">
          <cell r="C78" t="str">
            <v>LAMAR INSTITUTE OF TECHNOLOGY</v>
          </cell>
        </row>
        <row r="79">
          <cell r="C79" t="str">
            <v>LAMAR STATE COLL-ORANGE</v>
          </cell>
        </row>
        <row r="80">
          <cell r="C80" t="str">
            <v>LAMAR STATE COLL-PORT ARTHUR</v>
          </cell>
        </row>
        <row r="81">
          <cell r="C81" t="str">
            <v>LAMAR UNIVERSITY</v>
          </cell>
        </row>
        <row r="82">
          <cell r="C82" t="str">
            <v>STEPHEN F. AUSTIN STATE UNIV</v>
          </cell>
        </row>
        <row r="83">
          <cell r="C83" t="str">
            <v>ALVIN COMMUNITY COLLEGE</v>
          </cell>
        </row>
        <row r="84">
          <cell r="C84" t="str">
            <v>BAYLOR COLLEGE OF MEDICINE</v>
          </cell>
        </row>
        <row r="85">
          <cell r="C85" t="str">
            <v>BRAZOSPORT COLLEGE</v>
          </cell>
        </row>
        <row r="86">
          <cell r="C86" t="str">
            <v>COLLEGE OF THE MAINLAND COMMUN</v>
          </cell>
        </row>
        <row r="87">
          <cell r="C87" t="str">
            <v>GALVESTON COLLEGE</v>
          </cell>
        </row>
        <row r="88">
          <cell r="C88" t="str">
            <v>HOUSTON BAPTIST UNIVERSITY</v>
          </cell>
        </row>
        <row r="89">
          <cell r="C89" t="str">
            <v>HOUSTON COMMUNITY COLLEGE</v>
          </cell>
        </row>
        <row r="90">
          <cell r="C90" t="str">
            <v>LEE COLLEGE</v>
          </cell>
        </row>
        <row r="91">
          <cell r="C91" t="str">
            <v>LONE STAR COLLEGE - CY-FAIR</v>
          </cell>
        </row>
        <row r="92">
          <cell r="C92" t="str">
            <v>LONE STAR COLLEGE - KINGWOOD</v>
          </cell>
        </row>
        <row r="93">
          <cell r="C93" t="str">
            <v>LONE STAR COLLEGE - MONTGOMERY</v>
          </cell>
        </row>
        <row r="94">
          <cell r="C94" t="str">
            <v>LONE STAR COLLEGE - N. HARRIS</v>
          </cell>
        </row>
        <row r="95">
          <cell r="C95" t="str">
            <v>LONE STAR COLLEGE - TOMBALL</v>
          </cell>
        </row>
        <row r="96">
          <cell r="C96" t="str">
            <v>LONE STAR COLLEGE - UNIV PARK</v>
          </cell>
        </row>
        <row r="97">
          <cell r="C97" t="str">
            <v>PRAIRIE VIEW A&amp;M UNIVERSITY</v>
          </cell>
        </row>
        <row r="98">
          <cell r="C98" t="str">
            <v>RICE UNIVERSITY</v>
          </cell>
        </row>
        <row r="99">
          <cell r="C99" t="str">
            <v>SAM HOUSTON STATE UNIVERSITY</v>
          </cell>
        </row>
        <row r="100">
          <cell r="C100" t="str">
            <v>SAN JACINTO COLLEGE CEN CAMPUS</v>
          </cell>
        </row>
        <row r="101">
          <cell r="C101" t="str">
            <v>SAN JACINTO COLLEGE N CAMPUS</v>
          </cell>
        </row>
        <row r="102">
          <cell r="C102" t="str">
            <v>SAN JACINTO COLLEGE S CAMPUS</v>
          </cell>
        </row>
        <row r="103">
          <cell r="C103" t="str">
            <v>TEXAS A&amp;M UNIV AT GALVESTON</v>
          </cell>
        </row>
        <row r="104">
          <cell r="C104" t="str">
            <v>TEXAS SOUTHERN UNIVERSITY</v>
          </cell>
        </row>
        <row r="105">
          <cell r="C105" t="str">
            <v>TEXAS STATE T. C. FORT BEND</v>
          </cell>
        </row>
        <row r="106">
          <cell r="C106" t="str">
            <v>U. OF HOUSTON-CLEAR LAKE</v>
          </cell>
        </row>
        <row r="107">
          <cell r="C107" t="str">
            <v>U. OF HOUSTON-DOWNTOWN</v>
          </cell>
        </row>
        <row r="108">
          <cell r="C108" t="str">
            <v>UNIVERSITY OF HOUSTON</v>
          </cell>
        </row>
        <row r="109">
          <cell r="C109" t="str">
            <v>UNIVERSITY OF ST THOMAS</v>
          </cell>
        </row>
        <row r="110">
          <cell r="C110" t="str">
            <v>UT HEALTH SCI CENTER-HOUSTON</v>
          </cell>
        </row>
        <row r="111">
          <cell r="C111" t="str">
            <v>UT M.D. ANDERSON CANCER CENTER</v>
          </cell>
        </row>
        <row r="112">
          <cell r="C112" t="str">
            <v>UT MEDICAL BRANCH GALVESTON</v>
          </cell>
        </row>
        <row r="113">
          <cell r="C113" t="str">
            <v>WHARTON COUNTY JUNIOR COLLEGE</v>
          </cell>
        </row>
        <row r="114">
          <cell r="C114" t="str">
            <v>AUSTIN COMMUNITY COLLEGE</v>
          </cell>
        </row>
        <row r="115">
          <cell r="C115" t="str">
            <v>BAYLOR UNIVERSITY</v>
          </cell>
        </row>
        <row r="116">
          <cell r="C116" t="str">
            <v>BLINN COLLEGE DISTRICT</v>
          </cell>
        </row>
        <row r="117">
          <cell r="C117" t="str">
            <v>CENTRAL TEXAS COLLEGE</v>
          </cell>
        </row>
        <row r="118">
          <cell r="C118" t="str">
            <v>CONCORDIA UNIVERSITY TEXAS</v>
          </cell>
        </row>
        <row r="119">
          <cell r="C119" t="str">
            <v>HILL COLLEGE</v>
          </cell>
        </row>
        <row r="120">
          <cell r="C120" t="str">
            <v>HUSTON-TILLOTSON UNIVERSITY</v>
          </cell>
        </row>
        <row r="121">
          <cell r="C121" t="str">
            <v>MCLENNAN COMMUNITY COLLEGE</v>
          </cell>
        </row>
        <row r="122">
          <cell r="C122" t="str">
            <v>SOUTHWESTERN UNIVERSITY</v>
          </cell>
        </row>
        <row r="123">
          <cell r="C123" t="str">
            <v>ST. EDWARD'S UNIVERSITY</v>
          </cell>
        </row>
        <row r="124">
          <cell r="C124" t="str">
            <v>TAMU SYSTEM HLTH SCI CTR</v>
          </cell>
        </row>
        <row r="125">
          <cell r="C125" t="str">
            <v>TEMPLE COLLEGE</v>
          </cell>
        </row>
        <row r="126">
          <cell r="C126" t="str">
            <v>TEXAS A&amp;M UNIV-CENTRAL TEXAS</v>
          </cell>
        </row>
        <row r="127">
          <cell r="C127" t="str">
            <v>TEXAS A&amp;M UNIVERSITY</v>
          </cell>
        </row>
        <row r="128">
          <cell r="C128" t="str">
            <v>TEXAS STATE T. C. WACO</v>
          </cell>
        </row>
        <row r="129">
          <cell r="C129" t="str">
            <v>TEXAS STATE UNIVERSITY</v>
          </cell>
        </row>
        <row r="130">
          <cell r="C130" t="str">
            <v>U. OF TEXAS AT AUSTIN</v>
          </cell>
        </row>
        <row r="131">
          <cell r="C131" t="str">
            <v>UNIV OF MARY HARDIN-BAYLOR</v>
          </cell>
        </row>
        <row r="132">
          <cell r="C132" t="str">
            <v>ALAMO CCD NE LAKEVIEW COLLEGE</v>
          </cell>
        </row>
        <row r="133">
          <cell r="C133" t="str">
            <v>ALAMO CCD NW VISTA COLLEGE</v>
          </cell>
        </row>
        <row r="134">
          <cell r="C134" t="str">
            <v>ALAMO CCD PALO ALTO COLLEGE</v>
          </cell>
        </row>
        <row r="135">
          <cell r="C135" t="str">
            <v>ALAMO CCD SAN ANTONIO COLLEGE</v>
          </cell>
        </row>
        <row r="136">
          <cell r="C136" t="str">
            <v>ALAMO CCD ST. PHILIPS COLLEGE</v>
          </cell>
        </row>
        <row r="137">
          <cell r="C137" t="str">
            <v>COASTAL BEND COLLEGE</v>
          </cell>
        </row>
        <row r="138">
          <cell r="C138" t="str">
            <v>DEL MAR COLLEGE</v>
          </cell>
        </row>
        <row r="139">
          <cell r="C139" t="str">
            <v>LAREDO COMMUNITY COLLEGE</v>
          </cell>
        </row>
        <row r="140">
          <cell r="C140" t="str">
            <v>OUR LADY OF THE LAKE UNIV/SA</v>
          </cell>
        </row>
        <row r="141">
          <cell r="C141" t="str">
            <v>SCHREINER UNIVERSITY</v>
          </cell>
        </row>
        <row r="142">
          <cell r="C142" t="str">
            <v>SOUTH TEXAS COLLEGE</v>
          </cell>
        </row>
        <row r="143">
          <cell r="C143" t="str">
            <v>SOUTHWEST TEXAS JUNIOR COLLEGE</v>
          </cell>
        </row>
        <row r="144">
          <cell r="C144" t="str">
            <v>ST. MARY'S UNIVERSITY</v>
          </cell>
        </row>
        <row r="145">
          <cell r="C145" t="str">
            <v>SUL ROSS RIO GRANDE COLLEGE</v>
          </cell>
        </row>
        <row r="146">
          <cell r="C146" t="str">
            <v>TEXAS A&amp;M INTERNATIONAL UNIV</v>
          </cell>
        </row>
        <row r="147">
          <cell r="C147" t="str">
            <v>TEXAS A&amp;M UNIV-CORPUS CHRISTI</v>
          </cell>
        </row>
        <row r="148">
          <cell r="C148" t="str">
            <v>TEXAS A&amp;M UNIV-KINGSVILLE</v>
          </cell>
        </row>
        <row r="149">
          <cell r="C149" t="str">
            <v>TEXAS A&amp;M UNIV-SAN ANTONIO</v>
          </cell>
        </row>
        <row r="150">
          <cell r="C150" t="str">
            <v>TEXAS LUTHERAN UNIVERSITY</v>
          </cell>
        </row>
        <row r="151">
          <cell r="C151" t="str">
            <v>TEXAS SOUTHMOST COLLEGE</v>
          </cell>
        </row>
        <row r="152">
          <cell r="C152" t="str">
            <v>TEXAS STATE T. C. HARLINGEN</v>
          </cell>
        </row>
        <row r="153">
          <cell r="C153" t="str">
            <v>TRINITY UNIVERSITY</v>
          </cell>
        </row>
        <row r="154">
          <cell r="C154" t="str">
            <v>U. OF HOUSTON-VICTORIA</v>
          </cell>
        </row>
        <row r="155">
          <cell r="C155" t="str">
            <v>U. OF TEXAS AT SAN ANTONIO</v>
          </cell>
        </row>
        <row r="156">
          <cell r="C156" t="str">
            <v>U. OF TEXAS-RIO GRANDE VALLEY</v>
          </cell>
        </row>
        <row r="157">
          <cell r="C157" t="str">
            <v>UNIV OF THE INCARNATE WORD</v>
          </cell>
        </row>
        <row r="158">
          <cell r="C158" t="str">
            <v>UT HEALTH SCIENCE CTR/SA</v>
          </cell>
        </row>
        <row r="159">
          <cell r="C159" t="str">
            <v>VICTORIA COLLEGE</v>
          </cell>
        </row>
        <row r="160">
          <cell r="C160" t="str">
            <v>ANGELO STATE UNIVERSITY</v>
          </cell>
        </row>
        <row r="161">
          <cell r="C161" t="str">
            <v>HOWARD COLLEGE</v>
          </cell>
        </row>
        <row r="162">
          <cell r="C162" t="str">
            <v>MIDLAND COLLEGE</v>
          </cell>
        </row>
        <row r="163">
          <cell r="C163" t="str">
            <v>ODESSA COLLEGE</v>
          </cell>
        </row>
        <row r="164">
          <cell r="C164" t="str">
            <v>SOUTHWEST COLLEGIATE INSTITUTE</v>
          </cell>
        </row>
        <row r="165">
          <cell r="C165" t="str">
            <v>U. OF TEXAS-PERMIAN BASIN</v>
          </cell>
        </row>
        <row r="166">
          <cell r="C166" t="str">
            <v>EL PASO COMMUNITY COLLEGE DIST</v>
          </cell>
        </row>
        <row r="167">
          <cell r="C167" t="str">
            <v>SUL ROSS STATE UNIVERSITY</v>
          </cell>
        </row>
        <row r="168">
          <cell r="C168" t="str">
            <v>TX TECH HSC-EL PASO</v>
          </cell>
        </row>
        <row r="169">
          <cell r="C169" t="str">
            <v>U. OF TEXAS AT EL PASO</v>
          </cell>
        </row>
        <row r="170">
          <cell r="C170" t="str">
            <v>ALTIERUS CAREER COLLEGE-ARLING</v>
          </cell>
        </row>
        <row r="171">
          <cell r="C171" t="str">
            <v>ALTIERUS CAREER COLLEGE-AUSTIN</v>
          </cell>
        </row>
        <row r="172">
          <cell r="C172" t="str">
            <v>ALTIERUS CAREER COLLEGE-FW SOU</v>
          </cell>
        </row>
        <row r="173">
          <cell r="C173" t="str">
            <v>ALTIERUS CAREER COLLEGE-HOU BS</v>
          </cell>
        </row>
        <row r="174">
          <cell r="C174" t="str">
            <v>ALTIERUS CAREER COLLEGE-HOU HB</v>
          </cell>
        </row>
        <row r="175">
          <cell r="C175" t="str">
            <v>ALTIERUS CAREER COLLEGE-SA</v>
          </cell>
        </row>
        <row r="176">
          <cell r="C176" t="str">
            <v>AM COL ACUP AND ORIENT MED-HOU</v>
          </cell>
        </row>
        <row r="177">
          <cell r="C177" t="str">
            <v>AMERICAN INTERCONTINENTAL UNIV</v>
          </cell>
        </row>
        <row r="178">
          <cell r="C178" t="str">
            <v>AOMA GRAD SCH INTEGRATIVE MED</v>
          </cell>
        </row>
        <row r="179">
          <cell r="C179" t="str">
            <v>ARGOSY UNIVERSITY-DALLAS</v>
          </cell>
        </row>
        <row r="180">
          <cell r="C180" t="str">
            <v>ARLINGTON BAPTIST UNIV-ARL.</v>
          </cell>
        </row>
        <row r="181">
          <cell r="C181" t="str">
            <v>ASHER COLLEGE-DALLAS</v>
          </cell>
        </row>
        <row r="182">
          <cell r="C182" t="str">
            <v>AUGUSTE ESCOFFIER SCH CUL ART</v>
          </cell>
        </row>
        <row r="183">
          <cell r="C183" t="str">
            <v>B.H. CARROLL THEOLOGICAL INST</v>
          </cell>
        </row>
        <row r="184">
          <cell r="C184" t="str">
            <v>BAKKE GRADUATE UNIVERSITY</v>
          </cell>
        </row>
        <row r="185">
          <cell r="C185" t="str">
            <v>BAPTIST HLTH SYS SCH HLTH PROF</v>
          </cell>
        </row>
        <row r="186">
          <cell r="C186" t="str">
            <v>BAPTIST HOSP SE TX SC RAD TECH</v>
          </cell>
        </row>
        <row r="187">
          <cell r="C187" t="str">
            <v>BAPTIST UNIV OF THE AMERICAS</v>
          </cell>
        </row>
        <row r="188">
          <cell r="C188" t="str">
            <v>BELHAVEN UNIVERSITY</v>
          </cell>
        </row>
        <row r="189">
          <cell r="C189" t="str">
            <v>BOSTON UNIVERSITY</v>
          </cell>
        </row>
        <row r="190">
          <cell r="C190" t="str">
            <v>BRANDMAN UNIVERISTY</v>
          </cell>
        </row>
        <row r="191">
          <cell r="C191" t="str">
            <v>BRIGHTWOOD COLLEGE-ARLINGTON</v>
          </cell>
        </row>
        <row r="192">
          <cell r="C192" t="str">
            <v>BRIGHTWOOD COLLEGE-BEAUMONT</v>
          </cell>
        </row>
        <row r="193">
          <cell r="C193" t="str">
            <v>BRIGHTWOOD COLLEGE-BROWNSVILLE</v>
          </cell>
        </row>
        <row r="194">
          <cell r="C194" t="str">
            <v>BRIGHTWOOD COLLEGE-CORPUS CHRI</v>
          </cell>
        </row>
        <row r="195">
          <cell r="C195" t="str">
            <v>BRIGHTWOOD COLLEGE-DALLAS</v>
          </cell>
        </row>
        <row r="196">
          <cell r="C196" t="str">
            <v>BRIGHTWOOD COLLEGE-EL PASO</v>
          </cell>
        </row>
        <row r="197">
          <cell r="C197" t="str">
            <v>BRIGHTWOOD COLLEGE-FORT WORTH</v>
          </cell>
        </row>
        <row r="198">
          <cell r="C198" t="str">
            <v>BRIGHTWOOD COLLEGE-FRIENDSWOOD</v>
          </cell>
        </row>
        <row r="199">
          <cell r="C199" t="str">
            <v>BRIGHTWOOD COLLEGE-HOUSTON N</v>
          </cell>
        </row>
        <row r="200">
          <cell r="C200" t="str">
            <v>BRIGHTWOOD COLLEGE-LAREDO</v>
          </cell>
        </row>
        <row r="201">
          <cell r="C201" t="str">
            <v>BRIGHTWOOD COLLEGE-McALLEN</v>
          </cell>
        </row>
        <row r="202">
          <cell r="C202" t="str">
            <v>BRIGHTWOOD COLLEGE-SAN ANTO SP</v>
          </cell>
        </row>
        <row r="203">
          <cell r="C203" t="str">
            <v>BRIGHTWOOD COLLEGE-SAN ANTONIO</v>
          </cell>
        </row>
        <row r="204">
          <cell r="C204" t="str">
            <v>BROWN MACKIE COLLEGE - DFW</v>
          </cell>
        </row>
        <row r="205">
          <cell r="C205" t="str">
            <v>BROWN MACKIE COLLEGE-SAN ANTON</v>
          </cell>
        </row>
        <row r="206">
          <cell r="C206" t="str">
            <v>CALIFORNIA SOUTHERN UNIVERSITY</v>
          </cell>
        </row>
        <row r="207">
          <cell r="C207" t="str">
            <v>CAREER INSTITUTE OF TECHNOLOGY</v>
          </cell>
        </row>
        <row r="208">
          <cell r="C208" t="str">
            <v>CARRINGTON COLLEGE-MESQUITE</v>
          </cell>
        </row>
        <row r="209">
          <cell r="C209" t="str">
            <v>CASE WESTERN RESERVE UNIV.</v>
          </cell>
        </row>
        <row r="210">
          <cell r="C210" t="str">
            <v>CHAMBERLAIN UNIVERSITY</v>
          </cell>
        </row>
        <row r="211">
          <cell r="C211" t="str">
            <v>CMWLTH INST FUNERAL SERVICE-HO</v>
          </cell>
        </row>
        <row r="212">
          <cell r="C212" t="str">
            <v>COLUMBIA COLLEGE</v>
          </cell>
        </row>
        <row r="213">
          <cell r="C213" t="str">
            <v>CONCORDE CAREER COLLEGE-DALLAS</v>
          </cell>
        </row>
        <row r="214">
          <cell r="C214" t="str">
            <v>CONCORDE CAREER COLLEGE-GR PR</v>
          </cell>
        </row>
        <row r="215">
          <cell r="C215" t="str">
            <v>CONCORDE CAREER COLLEGE-SAN AN</v>
          </cell>
        </row>
        <row r="216">
          <cell r="C216" t="str">
            <v>CORNELL UNIVERSITY</v>
          </cell>
        </row>
        <row r="217">
          <cell r="C217" t="str">
            <v>COVENANT SCHOOL OF NURSING</v>
          </cell>
        </row>
        <row r="218">
          <cell r="C218" t="str">
            <v>CRISWELL COLLEGE-DALLAS</v>
          </cell>
        </row>
        <row r="219">
          <cell r="C219" t="str">
            <v>CTR FOR ADVANCED LEGAL STUDIES</v>
          </cell>
        </row>
        <row r="220">
          <cell r="C220" t="str">
            <v>CULINARY INSTITUTE LENOTRE</v>
          </cell>
        </row>
        <row r="221">
          <cell r="C221" t="str">
            <v>CULINARY INSTITUTE OF AMERICA</v>
          </cell>
        </row>
        <row r="222">
          <cell r="C222" t="str">
            <v>DALLAS CHRISTIAN COLLEGE</v>
          </cell>
        </row>
        <row r="223">
          <cell r="C223" t="str">
            <v>DALLAS INST OF FUNERAL SERVICE</v>
          </cell>
        </row>
        <row r="224">
          <cell r="C224" t="str">
            <v>DALLAS NURSING INSTITUTE</v>
          </cell>
        </row>
        <row r="225">
          <cell r="C225" t="str">
            <v>DEVRY UNIVERSITY-TEXAS</v>
          </cell>
        </row>
        <row r="226">
          <cell r="C226" t="str">
            <v>EMBRY-RIDDLE AERO UNIV-HOUSTON</v>
          </cell>
        </row>
        <row r="227">
          <cell r="C227" t="str">
            <v>FLORIDA CAREER COLLEGE-HOUSTON</v>
          </cell>
        </row>
        <row r="228">
          <cell r="C228" t="str">
            <v>FORTIS COLLEGE-GRAND PRAIRIE</v>
          </cell>
        </row>
        <row r="229">
          <cell r="C229" t="str">
            <v>FORTIS COLLEGE-HOUSTON SOUTH</v>
          </cell>
        </row>
        <row r="230">
          <cell r="C230" t="str">
            <v>FORTIS INSTITUTE - HOUSTON</v>
          </cell>
        </row>
        <row r="231">
          <cell r="C231" t="str">
            <v>GALEN COLLEGE OF NURSING - SA</v>
          </cell>
        </row>
        <row r="232">
          <cell r="C232" t="str">
            <v>GALEN COLLEGE OF NURSING-LOU</v>
          </cell>
        </row>
        <row r="233">
          <cell r="C233" t="str">
            <v>GOLF ACADEMY OF AMERICA-DALLAS</v>
          </cell>
        </row>
        <row r="234">
          <cell r="C234" t="str">
            <v>GRAD INST APPLIED LINGUISTICS</v>
          </cell>
        </row>
        <row r="235">
          <cell r="C235" t="str">
            <v>HALLMARK UNIV-SAN ANTONIO</v>
          </cell>
        </row>
        <row r="236">
          <cell r="C236" t="str">
            <v>HOUSTON GRAD SCH OF THEOLOGY</v>
          </cell>
        </row>
        <row r="237">
          <cell r="C237" t="str">
            <v>INTERACTIVE COL OF TECH-HILCRO</v>
          </cell>
        </row>
        <row r="238">
          <cell r="C238" t="str">
            <v>INTERACTIVE COL OF TECH-N HOUS</v>
          </cell>
        </row>
        <row r="239">
          <cell r="C239" t="str">
            <v>INTERACTIVE COL OF TECH-PASADN</v>
          </cell>
        </row>
        <row r="240">
          <cell r="C240" t="str">
            <v>INTERNATL BUS COLL-EL PASO E</v>
          </cell>
        </row>
        <row r="241">
          <cell r="C241" t="str">
            <v>INTERNATL BUS COLL-EL PASO W</v>
          </cell>
        </row>
        <row r="242">
          <cell r="C242" t="str">
            <v>KD CONSERVATORY COLLEGE OF FDA</v>
          </cell>
        </row>
        <row r="243">
          <cell r="C243" t="str">
            <v>KINGS COLLEGE</v>
          </cell>
        </row>
        <row r="244">
          <cell r="C244" t="str">
            <v>LESLEY UNIVERSITY</v>
          </cell>
        </row>
        <row r="245">
          <cell r="C245" t="str">
            <v>LINCOLN CL OF TECH-GRAND PRAIR</v>
          </cell>
        </row>
        <row r="246">
          <cell r="C246" t="str">
            <v>MEDIATECH INSTITUTE-DALLAS</v>
          </cell>
        </row>
        <row r="247">
          <cell r="C247" t="str">
            <v>MEDIATECH INSTITUTE-HOUSTON</v>
          </cell>
        </row>
        <row r="248">
          <cell r="C248" t="str">
            <v>MESSENGER COLLEGE</v>
          </cell>
        </row>
        <row r="249">
          <cell r="C249" t="str">
            <v>MIAT COLLEGE OF TECHNOLOGY-HOU</v>
          </cell>
        </row>
        <row r="250">
          <cell r="C250" t="str">
            <v>NATIONAL AMERICAN U-AUSTIN</v>
          </cell>
        </row>
        <row r="251">
          <cell r="C251" t="str">
            <v>NATIONAL UNIVERSITY</v>
          </cell>
        </row>
        <row r="252">
          <cell r="C252" t="str">
            <v>NEW MEXICO STATE UNIVERSITY-CB</v>
          </cell>
        </row>
        <row r="253">
          <cell r="C253" t="str">
            <v>NEW MEXICO STATE UNIVERSITY-DA</v>
          </cell>
        </row>
        <row r="254">
          <cell r="C254" t="str">
            <v>NORTH AMERICAN UNIV-HOUSTON</v>
          </cell>
        </row>
        <row r="255">
          <cell r="C255" t="str">
            <v>NORTHCENTRAL UNIVERSITY</v>
          </cell>
        </row>
        <row r="256">
          <cell r="C256" t="str">
            <v>NORTHWOOD UNIVERSITY-CEDAR HIL</v>
          </cell>
        </row>
        <row r="257">
          <cell r="C257" t="str">
            <v>PARK UNIVERSITY</v>
          </cell>
        </row>
        <row r="258">
          <cell r="C258" t="str">
            <v>PELOTON COLLEGE</v>
          </cell>
        </row>
        <row r="259">
          <cell r="C259" t="str">
            <v>PIMA MEDICAL INSTITUTE-EL PASO</v>
          </cell>
        </row>
        <row r="260">
          <cell r="C260" t="str">
            <v>PIMA MEDICAL INSTITUTE-HOUSTON</v>
          </cell>
        </row>
        <row r="261">
          <cell r="C261" t="str">
            <v>RELAY GRAD SCHOOL OF EDUCATION</v>
          </cell>
        </row>
        <row r="262">
          <cell r="C262" t="str">
            <v>REMINGTON COLLEGE DALLAS</v>
          </cell>
        </row>
        <row r="263">
          <cell r="C263" t="str">
            <v>REMINGTON COLLEGE HOUSTON N</v>
          </cell>
        </row>
        <row r="264">
          <cell r="C264" t="str">
            <v>REMINGTON COLLEGE HOUSTON SE</v>
          </cell>
        </row>
        <row r="265">
          <cell r="C265" t="str">
            <v>REMINGTON COLLEGE-FORT WORTH</v>
          </cell>
        </row>
        <row r="266">
          <cell r="C266" t="str">
            <v>SAINT LEO UNIVERSITY</v>
          </cell>
        </row>
        <row r="267">
          <cell r="C267" t="str">
            <v>SAINT LOUIS UNIVERSITY</v>
          </cell>
        </row>
        <row r="268">
          <cell r="C268" t="str">
            <v>SANFORD-BROWN COLLEG-SA (IADT)</v>
          </cell>
        </row>
        <row r="269">
          <cell r="C269" t="str">
            <v>SCHOOL OF AUTO MACHINISTS-HOUS</v>
          </cell>
        </row>
        <row r="270">
          <cell r="C270" t="str">
            <v>SEMINARY OF THE SOUTHWEST</v>
          </cell>
        </row>
        <row r="271">
          <cell r="C271" t="str">
            <v>SEWARD COUNTY COMM COLLEGE</v>
          </cell>
        </row>
        <row r="272">
          <cell r="C272" t="str">
            <v>SIMMONS COLLEGE</v>
          </cell>
        </row>
        <row r="273">
          <cell r="C273" t="str">
            <v>SOUTH UNIVERSITY</v>
          </cell>
        </row>
        <row r="274">
          <cell r="C274" t="str">
            <v>SOUTHEASTERN OKLAHOMA ST. UNIV</v>
          </cell>
        </row>
        <row r="275">
          <cell r="C275" t="str">
            <v>SOUTHWEST UNIVERSITY-EL PASO</v>
          </cell>
        </row>
        <row r="276">
          <cell r="C276" t="str">
            <v>SPRINGFIELD COLLEGE</v>
          </cell>
        </row>
        <row r="277">
          <cell r="C277" t="str">
            <v>STRAYER UNIVERSITY-TEXAS</v>
          </cell>
        </row>
        <row r="278">
          <cell r="C278" t="str">
            <v>SUAGM-UNIVERSIDAD DEL ESTE</v>
          </cell>
        </row>
        <row r="279">
          <cell r="C279" t="str">
            <v>SUAGM-UNIVERSIDAD DEL METROPOL</v>
          </cell>
        </row>
        <row r="280">
          <cell r="C280" t="str">
            <v>SUAGM-UNIVERSIDAD DEL TURABO</v>
          </cell>
        </row>
        <row r="281">
          <cell r="C281" t="str">
            <v>THE ART INSTITUTE OF AUSTIN</v>
          </cell>
        </row>
        <row r="282">
          <cell r="C282" t="str">
            <v>THE ART INSTITUTE OF DALLAS</v>
          </cell>
        </row>
        <row r="283">
          <cell r="C283" t="str">
            <v>THE ART INSTITUTE OF FT. WORTH</v>
          </cell>
        </row>
        <row r="284">
          <cell r="C284" t="str">
            <v>THE ART INSTITUTE OF HOUSTON</v>
          </cell>
        </row>
        <row r="285">
          <cell r="C285" t="str">
            <v>THE ART INSTITUTE OF SAN ANTON</v>
          </cell>
        </row>
        <row r="286">
          <cell r="C286" t="str">
            <v>THE COL OF HEALTH CARE PRO-AUS</v>
          </cell>
        </row>
        <row r="287">
          <cell r="C287" t="str">
            <v>THE COL OF HEALTH CARE PRO-DAL</v>
          </cell>
        </row>
        <row r="288">
          <cell r="C288" t="str">
            <v>THE COL OF HEALTH CARE PRO-FW</v>
          </cell>
        </row>
        <row r="289">
          <cell r="C289" t="str">
            <v>THE COL OF HEALTH CARE PRO-HNW</v>
          </cell>
        </row>
        <row r="290">
          <cell r="C290" t="str">
            <v>THE COL OF HEALTH CARE PRO-HSW</v>
          </cell>
        </row>
        <row r="291">
          <cell r="C291" t="str">
            <v>THE COL OF HEALTH CARE PRO-MCA</v>
          </cell>
        </row>
        <row r="292">
          <cell r="C292" t="str">
            <v>THE COL OF HEALTH CARE PRO-SA</v>
          </cell>
        </row>
        <row r="293">
          <cell r="C293" t="str">
            <v>TULANE UNIVERSITY</v>
          </cell>
        </row>
        <row r="294">
          <cell r="C294" t="str">
            <v>TX HEALTH AND SCIENCE UNIV</v>
          </cell>
        </row>
        <row r="295">
          <cell r="C295" t="str">
            <v>UNIVERSITY OF PHOENIX-AUSTIN</v>
          </cell>
        </row>
        <row r="296">
          <cell r="C296" t="str">
            <v>UNIVERSITY OF PHOENIX-DALLAS</v>
          </cell>
        </row>
        <row r="297">
          <cell r="C297" t="str">
            <v>UNIVERSITY OF PHOENIX-HOUSTON</v>
          </cell>
        </row>
        <row r="298">
          <cell r="C298" t="str">
            <v>UNIVERSITY OF PHOENIX-MCALLEN</v>
          </cell>
        </row>
        <row r="299">
          <cell r="C299" t="str">
            <v>UNIVERSITY OF PHOENIX-ONLINE</v>
          </cell>
        </row>
        <row r="300">
          <cell r="C300" t="str">
            <v>UNIVERSITY OF PHOENIX-SA</v>
          </cell>
        </row>
        <row r="301">
          <cell r="C301" t="str">
            <v>UNIVERSITY OF SAN FRANCISCO</v>
          </cell>
        </row>
        <row r="302">
          <cell r="C302" t="str">
            <v>UNIVERSITY OF SOUTHERN CALIFOR</v>
          </cell>
        </row>
        <row r="303">
          <cell r="C303" t="str">
            <v>UNIVERSITY OF ST. AUGUSTINE HS</v>
          </cell>
        </row>
        <row r="304">
          <cell r="C304" t="str">
            <v>VET TECH INSTITUTE OF HOUSTON</v>
          </cell>
        </row>
        <row r="305">
          <cell r="C305" t="str">
            <v>VIRGINIA COLLEGE-AUSTIN</v>
          </cell>
        </row>
        <row r="306">
          <cell r="C306" t="str">
            <v>VIRGINIA COLLEGE-BIRMINGHAM AL</v>
          </cell>
        </row>
        <row r="307">
          <cell r="C307" t="str">
            <v>VIRGINIA COLLEGE-LUBBOCK</v>
          </cell>
        </row>
        <row r="308">
          <cell r="C308" t="str">
            <v>VISTA COLLEGE</v>
          </cell>
        </row>
        <row r="309">
          <cell r="C309" t="str">
            <v>VISTA COLLEGE-RICHARDSON</v>
          </cell>
        </row>
        <row r="310">
          <cell r="C310" t="str">
            <v>WADE COLLEGE-DALLAS</v>
          </cell>
        </row>
        <row r="311">
          <cell r="C311" t="str">
            <v>WALDEN UNIVERSITY</v>
          </cell>
        </row>
        <row r="312">
          <cell r="C312" t="str">
            <v>WEBSTER UNIVERSITY</v>
          </cell>
        </row>
        <row r="313">
          <cell r="C313" t="str">
            <v>WEST COAST UNIVERSITY-DALLAS</v>
          </cell>
        </row>
        <row r="314">
          <cell r="C314" t="str">
            <v>WESTERN GOVERNORS UNIV TEXAS</v>
          </cell>
        </row>
        <row r="315">
          <cell r="C315" t="str">
            <v>WESTERN OKLAHOMA STATE COLLEGE</v>
          </cell>
        </row>
        <row r="316">
          <cell r="C316" t="str">
            <v>WESTERN TECH COLL-EL PASO DIAN</v>
          </cell>
        </row>
        <row r="317">
          <cell r="C317" t="str">
            <v>WESTERN TECH COLL-EL PASO MAIN</v>
          </cell>
        </row>
      </sheetData>
      <sheetData sheetId="7"/>
      <sheetData sheetId="8"/>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row r="3">
          <cell r="C3" t="str">
            <v>CLARENDON COLLEGE</v>
          </cell>
        </row>
        <row r="4">
          <cell r="C4" t="str">
            <v>FRANK PHILLIPS COLLEGE</v>
          </cell>
        </row>
        <row r="5">
          <cell r="C5" t="str">
            <v>LUBBOCK CHRISTIAN UNIVERSITY</v>
          </cell>
        </row>
        <row r="6">
          <cell r="C6" t="str">
            <v>SOUTH PLAINS COLLEGE</v>
          </cell>
        </row>
        <row r="7">
          <cell r="C7" t="str">
            <v>TEXAS TECH UNIV HLTH SCI CTR</v>
          </cell>
        </row>
        <row r="8">
          <cell r="C8" t="str">
            <v>TEXAS TECH UNIVERSITY</v>
          </cell>
        </row>
        <row r="9">
          <cell r="C9" t="str">
            <v>WAYLAND BAPTIST UNIVERSITY</v>
          </cell>
        </row>
        <row r="10">
          <cell r="C10" t="str">
            <v>WEST TEXAS A&amp;M UNIVERSITY</v>
          </cell>
        </row>
        <row r="11">
          <cell r="C11" t="str">
            <v>ABILENE CHRISTIAN UNIVERSITY</v>
          </cell>
        </row>
        <row r="12">
          <cell r="C12" t="str">
            <v>CISCO COLLEGE</v>
          </cell>
        </row>
        <row r="13">
          <cell r="C13" t="str">
            <v>HARDIN-SIMMONS UNIVERSITY</v>
          </cell>
        </row>
        <row r="14">
          <cell r="C14" t="str">
            <v>HOWARD PAYNE UNIVERSITY</v>
          </cell>
        </row>
        <row r="15">
          <cell r="C15" t="str">
            <v>MCMURRY UNIVERSITY</v>
          </cell>
        </row>
        <row r="16">
          <cell r="C16" t="str">
            <v>MIDWESTERN STATE UNIVERSITY</v>
          </cell>
        </row>
        <row r="17">
          <cell r="C17" t="str">
            <v>RANGER COLLEGE</v>
          </cell>
        </row>
        <row r="18">
          <cell r="C18" t="str">
            <v>TEXAS STATE T. C. WEST TEXAS</v>
          </cell>
        </row>
        <row r="19">
          <cell r="C19" t="str">
            <v>VERNON COLLEGE</v>
          </cell>
        </row>
        <row r="20">
          <cell r="C20" t="str">
            <v>WESTERN TEXAS COLLEGE</v>
          </cell>
        </row>
        <row r="21">
          <cell r="C21" t="str">
            <v>AUSTIN COLLEGE</v>
          </cell>
        </row>
        <row r="22">
          <cell r="C22" t="str">
            <v>COLLIN CO COMM COLL DISTRICT</v>
          </cell>
        </row>
        <row r="23">
          <cell r="C23" t="str">
            <v>DALLAS BAPTIST UNIVERSITY</v>
          </cell>
        </row>
        <row r="24">
          <cell r="C24" t="str">
            <v>DCCCD BROOKHAVEN COLLEGE</v>
          </cell>
        </row>
        <row r="25">
          <cell r="C25" t="str">
            <v>DCCCD CEDAR VALLEY COLLEGE</v>
          </cell>
        </row>
        <row r="26">
          <cell r="C26" t="str">
            <v>DCCCD EASTFIELD COLLEGE</v>
          </cell>
        </row>
        <row r="27">
          <cell r="C27" t="str">
            <v>DCCCD EL CENTRO COLLEGE</v>
          </cell>
        </row>
        <row r="28">
          <cell r="C28" t="str">
            <v>DCCCD MOUNTAIN VIEW COLLEGE</v>
          </cell>
        </row>
        <row r="29">
          <cell r="C29" t="str">
            <v>DCCCD NORTH LAKE COLLEGE</v>
          </cell>
        </row>
        <row r="30">
          <cell r="C30" t="str">
            <v>DCCCD RICHLAND COLLEGE</v>
          </cell>
        </row>
        <row r="31">
          <cell r="C31" t="str">
            <v>GRAYSON COLLEGE</v>
          </cell>
        </row>
        <row r="32">
          <cell r="C32" t="str">
            <v>NAVARRO COLLEGE</v>
          </cell>
        </row>
        <row r="33">
          <cell r="C33" t="str">
            <v>NORTH CENTRAL TEXAS COLLEGE</v>
          </cell>
        </row>
        <row r="34">
          <cell r="C34" t="str">
            <v>PARKER UNIVERSITY</v>
          </cell>
        </row>
        <row r="35">
          <cell r="C35" t="str">
            <v>PAUL QUINN COLLEGE</v>
          </cell>
        </row>
        <row r="36">
          <cell r="C36" t="str">
            <v>SOUTHERN METHODIST UNIVERSITY</v>
          </cell>
        </row>
        <row r="37">
          <cell r="C37" t="str">
            <v>SOUTHWESTERN ADVENTIST UNIV</v>
          </cell>
        </row>
        <row r="38">
          <cell r="C38" t="str">
            <v>SOUTHWESTERN ASSEM OF GOD UNIV</v>
          </cell>
        </row>
        <row r="39">
          <cell r="C39" t="str">
            <v>SOUTHWESTERN CHRISTIAN COLLEGE</v>
          </cell>
        </row>
        <row r="40">
          <cell r="C40" t="str">
            <v>TARLETON STATE UNIVERSITY</v>
          </cell>
        </row>
        <row r="41">
          <cell r="C41" t="str">
            <v>TARRANT CO CONNECT CAMPUS</v>
          </cell>
        </row>
        <row r="42">
          <cell r="C42" t="str">
            <v>TARRANT CO NORTHEAST CAMPUS</v>
          </cell>
        </row>
        <row r="43">
          <cell r="C43" t="str">
            <v>TARRANT CO NORTHWEST CAMPUS</v>
          </cell>
        </row>
        <row r="44">
          <cell r="C44" t="str">
            <v>TARRANT CO SOUTH CAMPUS</v>
          </cell>
        </row>
        <row r="45">
          <cell r="C45" t="str">
            <v>TARRANT CO SOUTHEAST CAMPUS</v>
          </cell>
        </row>
        <row r="46">
          <cell r="C46" t="str">
            <v>TARRANT CO TRINITY RIVR CAMPUS</v>
          </cell>
        </row>
        <row r="47">
          <cell r="C47" t="str">
            <v>TEXAS A&amp;M UNIVERSITY-COMMERCE</v>
          </cell>
        </row>
        <row r="48">
          <cell r="C48" t="str">
            <v>TEXAS CHRISTIAN UNIVERSITY</v>
          </cell>
        </row>
        <row r="49">
          <cell r="C49" t="str">
            <v>TEXAS STATE T. C. NORTH TEXAS</v>
          </cell>
        </row>
        <row r="50">
          <cell r="C50" t="str">
            <v>TEXAS WESLEYAN UNIVERSITY</v>
          </cell>
        </row>
        <row r="51">
          <cell r="C51" t="str">
            <v>TEXAS WOMAN'S UNIVERSITY</v>
          </cell>
        </row>
        <row r="52">
          <cell r="C52" t="str">
            <v>THE UT SOUTHWESTRN MED CTR</v>
          </cell>
        </row>
        <row r="53">
          <cell r="C53" t="str">
            <v>U. OF TEXAS AT ARLINGTON</v>
          </cell>
        </row>
        <row r="54">
          <cell r="C54" t="str">
            <v>U. OF TEXAS AT DALLAS</v>
          </cell>
        </row>
        <row r="55">
          <cell r="C55" t="str">
            <v>UNIV. OF NORTH TEXAS AT DALLAS</v>
          </cell>
        </row>
        <row r="56">
          <cell r="C56" t="str">
            <v>UNIVERSITY OF DALLAS</v>
          </cell>
        </row>
        <row r="57">
          <cell r="C57" t="str">
            <v>UNIVERSITY OF NORTH TEXAS</v>
          </cell>
        </row>
        <row r="58">
          <cell r="C58" t="str">
            <v>UNT HEALTH SCIENCE CENTER</v>
          </cell>
        </row>
        <row r="59">
          <cell r="C59" t="str">
            <v>WEATHERFORD COLLEGE</v>
          </cell>
        </row>
        <row r="60">
          <cell r="C60" t="str">
            <v>EAST TEXAS BAPTIST UNIVERSITY</v>
          </cell>
        </row>
        <row r="61">
          <cell r="C61" t="str">
            <v>JACKSONVILLE COLLEGE</v>
          </cell>
        </row>
        <row r="62">
          <cell r="C62" t="str">
            <v>JARVIS CHRISTIAN COLLEGE</v>
          </cell>
        </row>
        <row r="63">
          <cell r="C63" t="str">
            <v>KILGORE COLLEGE</v>
          </cell>
        </row>
        <row r="64">
          <cell r="C64" t="str">
            <v>LETOURNEAU UNIVERSITY</v>
          </cell>
        </row>
        <row r="65">
          <cell r="C65" t="str">
            <v>NORTHEAST TEXAS COMM COLLEGE</v>
          </cell>
        </row>
        <row r="66">
          <cell r="C66" t="str">
            <v>PANOLA COLLEGE</v>
          </cell>
        </row>
        <row r="67">
          <cell r="C67" t="str">
            <v>PARIS JUNIOR COLLEGE</v>
          </cell>
        </row>
        <row r="68">
          <cell r="C68" t="str">
            <v>TEXARKANA COLLEGE</v>
          </cell>
        </row>
        <row r="69">
          <cell r="C69" t="str">
            <v>TEXAS A&amp;M UNIVERSITY-TEXARKANA</v>
          </cell>
        </row>
        <row r="70">
          <cell r="C70" t="str">
            <v>TEXAS COLLEGE</v>
          </cell>
        </row>
        <row r="71">
          <cell r="C71" t="str">
            <v>TEXAS STATE T. C. MARSHALL</v>
          </cell>
        </row>
        <row r="72">
          <cell r="C72" t="str">
            <v>TRINITY VALLEY COMM COLLEGE</v>
          </cell>
        </row>
        <row r="73">
          <cell r="C73" t="str">
            <v>TYLER JUNIOR COLLEGE</v>
          </cell>
        </row>
        <row r="74">
          <cell r="C74" t="str">
            <v>U. OF TEXAS AT TYLER</v>
          </cell>
        </row>
        <row r="75">
          <cell r="C75" t="str">
            <v>UT HEALTH SCI CTR AT TYLER</v>
          </cell>
        </row>
        <row r="76">
          <cell r="C76" t="str">
            <v>WILEY COLLEGE</v>
          </cell>
        </row>
        <row r="77">
          <cell r="C77" t="str">
            <v>ANGELINA COLLEGE</v>
          </cell>
        </row>
        <row r="78">
          <cell r="C78" t="str">
            <v>LAMAR INSTITUTE OF TECHNOLOGY</v>
          </cell>
        </row>
        <row r="79">
          <cell r="C79" t="str">
            <v>LAMAR STATE COLL-ORANGE</v>
          </cell>
        </row>
        <row r="80">
          <cell r="C80" t="str">
            <v>LAMAR STATE COLL-PORT ARTHUR</v>
          </cell>
        </row>
        <row r="81">
          <cell r="C81" t="str">
            <v>LAMAR UNIVERSITY</v>
          </cell>
        </row>
        <row r="82">
          <cell r="C82" t="str">
            <v>STEPHEN F. AUSTIN STATE UNIV</v>
          </cell>
        </row>
        <row r="83">
          <cell r="C83" t="str">
            <v>ALVIN COMMUNITY COLLEGE</v>
          </cell>
        </row>
        <row r="84">
          <cell r="C84" t="str">
            <v>BAYLOR COLLEGE OF MEDICINE</v>
          </cell>
        </row>
        <row r="85">
          <cell r="C85" t="str">
            <v>BRAZOSPORT COLLEGE</v>
          </cell>
        </row>
        <row r="86">
          <cell r="C86" t="str">
            <v>COLLEGE OF THE MAINLAND COMMUN</v>
          </cell>
        </row>
        <row r="87">
          <cell r="C87" t="str">
            <v>GALVESTON COLLEGE</v>
          </cell>
        </row>
        <row r="88">
          <cell r="C88" t="str">
            <v>HOUSTON BAPTIST UNIVERSITY</v>
          </cell>
        </row>
        <row r="89">
          <cell r="C89" t="str">
            <v>HOUSTON COMMUNITY COLLEGE</v>
          </cell>
        </row>
        <row r="90">
          <cell r="C90" t="str">
            <v>LEE COLLEGE</v>
          </cell>
        </row>
        <row r="91">
          <cell r="C91" t="str">
            <v>LONE STAR COLLEGE - CY-FAIR</v>
          </cell>
        </row>
        <row r="92">
          <cell r="C92" t="str">
            <v>LONE STAR COLLEGE - KINGWOOD</v>
          </cell>
        </row>
        <row r="93">
          <cell r="C93" t="str">
            <v>LONE STAR COLLEGE - MONTGOMERY</v>
          </cell>
        </row>
        <row r="94">
          <cell r="C94" t="str">
            <v>LONE STAR COLLEGE - N. HARRIS</v>
          </cell>
        </row>
        <row r="95">
          <cell r="C95" t="str">
            <v>LONE STAR COLLEGE - TOMBALL</v>
          </cell>
        </row>
        <row r="96">
          <cell r="C96" t="str">
            <v>LONE STAR COLLEGE - UNIV PARK</v>
          </cell>
        </row>
        <row r="97">
          <cell r="C97" t="str">
            <v>PRAIRIE VIEW A&amp;M UNIVERSITY</v>
          </cell>
        </row>
        <row r="98">
          <cell r="C98" t="str">
            <v>RICE UNIVERSITY</v>
          </cell>
        </row>
        <row r="99">
          <cell r="C99" t="str">
            <v>SAM HOUSTON STATE UNIVERSITY</v>
          </cell>
        </row>
        <row r="100">
          <cell r="C100" t="str">
            <v>SAN JACINTO COLLEGE CEN CAMPUS</v>
          </cell>
        </row>
        <row r="101">
          <cell r="C101" t="str">
            <v>SAN JACINTO COLLEGE N CAMPUS</v>
          </cell>
        </row>
        <row r="102">
          <cell r="C102" t="str">
            <v>SAN JACINTO COLLEGE S CAMPUS</v>
          </cell>
        </row>
        <row r="103">
          <cell r="C103" t="str">
            <v>TEXAS A&amp;M UNIV AT GALVESTON</v>
          </cell>
        </row>
        <row r="104">
          <cell r="C104" t="str">
            <v>TEXAS SOUTHERN UNIVERSITY</v>
          </cell>
        </row>
        <row r="105">
          <cell r="C105" t="str">
            <v>TEXAS STATE T. C. FORT BEND</v>
          </cell>
        </row>
        <row r="106">
          <cell r="C106" t="str">
            <v>U. OF HOUSTON-CLEAR LAKE</v>
          </cell>
        </row>
        <row r="107">
          <cell r="C107" t="str">
            <v>U. OF HOUSTON-DOWNTOWN</v>
          </cell>
        </row>
        <row r="108">
          <cell r="C108" t="str">
            <v>UNIVERSITY OF HOUSTON</v>
          </cell>
        </row>
        <row r="109">
          <cell r="C109" t="str">
            <v>UNIVERSITY OF ST THOMAS</v>
          </cell>
        </row>
        <row r="110">
          <cell r="C110" t="str">
            <v>UT HEALTH SCI CENTER-HOUSTON</v>
          </cell>
        </row>
        <row r="111">
          <cell r="C111" t="str">
            <v>UT M.D. ANDERSON CANCER CENTER</v>
          </cell>
        </row>
        <row r="112">
          <cell r="C112" t="str">
            <v>UT MEDICAL BRANCH GALVESTON</v>
          </cell>
        </row>
        <row r="113">
          <cell r="C113" t="str">
            <v>WHARTON COUNTY JUNIOR COLLEGE</v>
          </cell>
        </row>
        <row r="114">
          <cell r="C114" t="str">
            <v>AUSTIN COMMUNITY COLLEGE</v>
          </cell>
        </row>
        <row r="115">
          <cell r="C115" t="str">
            <v>BAYLOR UNIVERSITY</v>
          </cell>
        </row>
        <row r="116">
          <cell r="C116" t="str">
            <v>BLINN COLLEGE DISTRICT</v>
          </cell>
        </row>
        <row r="117">
          <cell r="C117" t="str">
            <v>CENTRAL TEXAS COLLEGE</v>
          </cell>
        </row>
        <row r="118">
          <cell r="C118" t="str">
            <v>CONCORDIA UNIVERSITY TEXAS</v>
          </cell>
        </row>
        <row r="119">
          <cell r="C119" t="str">
            <v>HILL COLLEGE</v>
          </cell>
        </row>
        <row r="120">
          <cell r="C120" t="str">
            <v>HUSTON-TILLOTSON UNIVERSITY</v>
          </cell>
        </row>
        <row r="121">
          <cell r="C121" t="str">
            <v>MCLENNAN COMMUNITY COLLEGE</v>
          </cell>
        </row>
        <row r="122">
          <cell r="C122" t="str">
            <v>SOUTHWESTERN UNIVERSITY</v>
          </cell>
        </row>
        <row r="123">
          <cell r="C123" t="str">
            <v>ST. EDWARD'S UNIVERSITY</v>
          </cell>
        </row>
        <row r="124">
          <cell r="C124" t="str">
            <v>TAMU SYSTEM HLTH SCI CTR</v>
          </cell>
        </row>
        <row r="125">
          <cell r="C125" t="str">
            <v>TEMPLE COLLEGE</v>
          </cell>
        </row>
        <row r="126">
          <cell r="C126" t="str">
            <v>TEXAS A&amp;M UNIV-CENTRAL TEXAS</v>
          </cell>
        </row>
        <row r="127">
          <cell r="C127" t="str">
            <v>TEXAS A&amp;M UNIVERSITY</v>
          </cell>
        </row>
        <row r="128">
          <cell r="C128" t="str">
            <v>TEXAS STATE T. C. WACO</v>
          </cell>
        </row>
        <row r="129">
          <cell r="C129" t="str">
            <v>TEXAS STATE UNIVERSITY</v>
          </cell>
        </row>
        <row r="130">
          <cell r="C130" t="str">
            <v>U. OF TEXAS AT AUSTIN</v>
          </cell>
        </row>
        <row r="131">
          <cell r="C131" t="str">
            <v>UNIV OF MARY HARDIN-BAYLOR</v>
          </cell>
        </row>
        <row r="132">
          <cell r="C132" t="str">
            <v>ALAMO CCD NE LAKEVIEW COLLEGE</v>
          </cell>
        </row>
        <row r="133">
          <cell r="C133" t="str">
            <v>ALAMO CCD NW VISTA COLLEGE</v>
          </cell>
        </row>
        <row r="134">
          <cell r="C134" t="str">
            <v>ALAMO CCD PALO ALTO COLLEGE</v>
          </cell>
        </row>
        <row r="135">
          <cell r="C135" t="str">
            <v>ALAMO CCD SAN ANTONIO COLLEGE</v>
          </cell>
        </row>
        <row r="136">
          <cell r="C136" t="str">
            <v>ALAMO CCD ST. PHILIPS COLLEGE</v>
          </cell>
        </row>
        <row r="137">
          <cell r="C137" t="str">
            <v>COASTAL BEND COLLEGE</v>
          </cell>
        </row>
        <row r="138">
          <cell r="C138" t="str">
            <v>DEL MAR COLLEGE</v>
          </cell>
        </row>
        <row r="139">
          <cell r="C139" t="str">
            <v>LAREDO COMMUNITY COLLEGE</v>
          </cell>
        </row>
        <row r="140">
          <cell r="C140" t="str">
            <v>OUR LADY OF THE LAKE UNIV/SA</v>
          </cell>
        </row>
        <row r="141">
          <cell r="C141" t="str">
            <v>SCHREINER UNIVERSITY</v>
          </cell>
        </row>
        <row r="142">
          <cell r="C142" t="str">
            <v>SOUTH TEXAS COLLEGE</v>
          </cell>
        </row>
        <row r="143">
          <cell r="C143" t="str">
            <v>SOUTHWEST TEXAS JUNIOR COLLEGE</v>
          </cell>
        </row>
        <row r="144">
          <cell r="C144" t="str">
            <v>ST. MARY'S UNIVERSITY</v>
          </cell>
        </row>
        <row r="145">
          <cell r="C145" t="str">
            <v>SUL ROSS RIO GRANDE COLLEGE</v>
          </cell>
        </row>
        <row r="146">
          <cell r="C146" t="str">
            <v>TEXAS A&amp;M INTERNATIONAL UNIV</v>
          </cell>
        </row>
        <row r="147">
          <cell r="C147" t="str">
            <v>TEXAS A&amp;M UNIV-CORPUS CHRISTI</v>
          </cell>
        </row>
        <row r="148">
          <cell r="C148" t="str">
            <v>TEXAS A&amp;M UNIV-KINGSVILLE</v>
          </cell>
        </row>
        <row r="149">
          <cell r="C149" t="str">
            <v>TEXAS A&amp;M UNIV-SAN ANTONIO</v>
          </cell>
        </row>
        <row r="150">
          <cell r="C150" t="str">
            <v>TEXAS LUTHERAN UNIVERSITY</v>
          </cell>
        </row>
        <row r="151">
          <cell r="C151" t="str">
            <v>TEXAS SOUTHMOST COLLEGE</v>
          </cell>
        </row>
        <row r="152">
          <cell r="C152" t="str">
            <v>TEXAS STATE T. C. HARLINGEN</v>
          </cell>
        </row>
        <row r="153">
          <cell r="C153" t="str">
            <v>TRINITY UNIVERSITY</v>
          </cell>
        </row>
        <row r="154">
          <cell r="C154" t="str">
            <v>U. OF HOUSTON-VICTORIA</v>
          </cell>
        </row>
        <row r="155">
          <cell r="C155" t="str">
            <v>U. OF TEXAS AT SAN ANTONIO</v>
          </cell>
        </row>
        <row r="156">
          <cell r="C156" t="str">
            <v>U. OF TEXAS-RIO GRANDE VALLEY</v>
          </cell>
        </row>
        <row r="157">
          <cell r="C157" t="str">
            <v>UNIV OF THE INCARNATE WORD</v>
          </cell>
        </row>
        <row r="158">
          <cell r="C158" t="str">
            <v>UT HEALTH SCIENCE CTR/SA</v>
          </cell>
        </row>
        <row r="159">
          <cell r="C159" t="str">
            <v>VICTORIA COLLEGE</v>
          </cell>
        </row>
        <row r="160">
          <cell r="C160" t="str">
            <v>ANGELO STATE UNIVERSITY</v>
          </cell>
        </row>
        <row r="161">
          <cell r="C161" t="str">
            <v>HOWARD COLLEGE</v>
          </cell>
        </row>
        <row r="162">
          <cell r="C162" t="str">
            <v>MIDLAND COLLEGE</v>
          </cell>
        </row>
        <row r="163">
          <cell r="C163" t="str">
            <v>ODESSA COLLEGE</v>
          </cell>
        </row>
        <row r="164">
          <cell r="C164" t="str">
            <v>SOUTHWEST COLLEGIATE INSTITUTE</v>
          </cell>
        </row>
        <row r="165">
          <cell r="C165" t="str">
            <v>U. OF TEXAS-PERMIAN BASIN</v>
          </cell>
        </row>
        <row r="166">
          <cell r="C166" t="str">
            <v>EL PASO COMMUNITY COLLEGE DIST</v>
          </cell>
        </row>
        <row r="167">
          <cell r="C167" t="str">
            <v>SUL ROSS STATE UNIVERSITY</v>
          </cell>
        </row>
        <row r="168">
          <cell r="C168" t="str">
            <v>TX TECH HSC-EL PASO</v>
          </cell>
        </row>
        <row r="169">
          <cell r="C169" t="str">
            <v>U. OF TEXAS AT EL PASO</v>
          </cell>
        </row>
        <row r="170">
          <cell r="C170" t="str">
            <v>ALTIERUS CAREER COLLEGE-ARLING</v>
          </cell>
        </row>
        <row r="171">
          <cell r="C171" t="str">
            <v>ALTIERUS CAREER COLLEGE-AUSTIN</v>
          </cell>
        </row>
        <row r="172">
          <cell r="C172" t="str">
            <v>ALTIERUS CAREER COLLEGE-FW SOU</v>
          </cell>
        </row>
        <row r="173">
          <cell r="C173" t="str">
            <v>ALTIERUS CAREER COLLEGE-HOU BS</v>
          </cell>
        </row>
        <row r="174">
          <cell r="C174" t="str">
            <v>ALTIERUS CAREER COLLEGE-HOU HB</v>
          </cell>
        </row>
        <row r="175">
          <cell r="C175" t="str">
            <v>ALTIERUS CAREER COLLEGE-SA</v>
          </cell>
        </row>
        <row r="176">
          <cell r="C176" t="str">
            <v>AM COL ACUP AND ORIENT MED-HOU</v>
          </cell>
        </row>
        <row r="177">
          <cell r="C177" t="str">
            <v>AMERICAN INTERCONTINENTAL UNIV</v>
          </cell>
        </row>
        <row r="178">
          <cell r="C178" t="str">
            <v>AOMA GRAD SCH INTEGRATIVE MED</v>
          </cell>
        </row>
        <row r="179">
          <cell r="C179" t="str">
            <v>ARGOSY UNIVERSITY-DALLAS</v>
          </cell>
        </row>
        <row r="180">
          <cell r="C180" t="str">
            <v>ARLINGTON BAPTIST UNIV-ARL.</v>
          </cell>
        </row>
        <row r="181">
          <cell r="C181" t="str">
            <v>ASHER COLLEGE-DALLAS</v>
          </cell>
        </row>
        <row r="182">
          <cell r="C182" t="str">
            <v>AUGUSTE ESCOFFIER SCH CUL ART</v>
          </cell>
        </row>
        <row r="183">
          <cell r="C183" t="str">
            <v>B.H. CARROLL THEOLOGICAL INST</v>
          </cell>
        </row>
        <row r="184">
          <cell r="C184" t="str">
            <v>BAKKE GRADUATE UNIVERSITY</v>
          </cell>
        </row>
        <row r="185">
          <cell r="C185" t="str">
            <v>BAPTIST HLTH SYS SCH HLTH PROF</v>
          </cell>
        </row>
        <row r="186">
          <cell r="C186" t="str">
            <v>BAPTIST HOSP SE TX SC RAD TECH</v>
          </cell>
        </row>
        <row r="187">
          <cell r="C187" t="str">
            <v>BAPTIST UNIV OF THE AMERICAS</v>
          </cell>
        </row>
        <row r="188">
          <cell r="C188" t="str">
            <v>BELHAVEN UNIVERSITY</v>
          </cell>
        </row>
        <row r="189">
          <cell r="C189" t="str">
            <v>BOSTON UNIVERSITY</v>
          </cell>
        </row>
        <row r="190">
          <cell r="C190" t="str">
            <v>BRANDMAN UNIVERISTY</v>
          </cell>
        </row>
        <row r="191">
          <cell r="C191" t="str">
            <v>BRIGHTWOOD COLLEGE-ARLINGTON</v>
          </cell>
        </row>
        <row r="192">
          <cell r="C192" t="str">
            <v>BRIGHTWOOD COLLEGE-BEAUMONT</v>
          </cell>
        </row>
        <row r="193">
          <cell r="C193" t="str">
            <v>BRIGHTWOOD COLLEGE-BROWNSVILLE</v>
          </cell>
        </row>
        <row r="194">
          <cell r="C194" t="str">
            <v>BRIGHTWOOD COLLEGE-CORPUS CHRI</v>
          </cell>
        </row>
        <row r="195">
          <cell r="C195" t="str">
            <v>BRIGHTWOOD COLLEGE-DALLAS</v>
          </cell>
        </row>
        <row r="196">
          <cell r="C196" t="str">
            <v>BRIGHTWOOD COLLEGE-EL PASO</v>
          </cell>
        </row>
        <row r="197">
          <cell r="C197" t="str">
            <v>BRIGHTWOOD COLLEGE-FORT WORTH</v>
          </cell>
        </row>
        <row r="198">
          <cell r="C198" t="str">
            <v>BRIGHTWOOD COLLEGE-FRIENDSWOOD</v>
          </cell>
        </row>
        <row r="199">
          <cell r="C199" t="str">
            <v>BRIGHTWOOD COLLEGE-HOUSTON N</v>
          </cell>
        </row>
        <row r="200">
          <cell r="C200" t="str">
            <v>BRIGHTWOOD COLLEGE-LAREDO</v>
          </cell>
        </row>
        <row r="201">
          <cell r="C201" t="str">
            <v>BRIGHTWOOD COLLEGE-McALLEN</v>
          </cell>
        </row>
        <row r="202">
          <cell r="C202" t="str">
            <v>BRIGHTWOOD COLLEGE-SAN ANTO SP</v>
          </cell>
        </row>
        <row r="203">
          <cell r="C203" t="str">
            <v>BRIGHTWOOD COLLEGE-SAN ANTONIO</v>
          </cell>
        </row>
        <row r="204">
          <cell r="C204" t="str">
            <v>BROWN MACKIE COLLEGE - DFW</v>
          </cell>
        </row>
        <row r="205">
          <cell r="C205" t="str">
            <v>BROWN MACKIE COLLEGE-SAN ANTON</v>
          </cell>
        </row>
        <row r="206">
          <cell r="C206" t="str">
            <v>CALIFORNIA SOUTHERN UNIVERSITY</v>
          </cell>
        </row>
        <row r="207">
          <cell r="C207" t="str">
            <v>CAREER INSTITUTE OF TECHNOLOGY</v>
          </cell>
        </row>
        <row r="208">
          <cell r="C208" t="str">
            <v>CARRINGTON COLLEGE-MESQUITE</v>
          </cell>
        </row>
        <row r="209">
          <cell r="C209" t="str">
            <v>CASE WESTERN RESERVE UNIV.</v>
          </cell>
        </row>
        <row r="210">
          <cell r="C210" t="str">
            <v>CHAMBERLAIN UNIVERSITY</v>
          </cell>
        </row>
        <row r="211">
          <cell r="C211" t="str">
            <v>CMWLTH INST FUNERAL SERVICE-HO</v>
          </cell>
        </row>
        <row r="212">
          <cell r="C212" t="str">
            <v>COLUMBIA COLLEGE</v>
          </cell>
        </row>
        <row r="213">
          <cell r="C213" t="str">
            <v>CONCORDE CAREER COLLEGE-DALLAS</v>
          </cell>
        </row>
        <row r="214">
          <cell r="C214" t="str">
            <v>CONCORDE CAREER COLLEGE-GR PR</v>
          </cell>
        </row>
        <row r="215">
          <cell r="C215" t="str">
            <v>CONCORDE CAREER COLLEGE-SAN AN</v>
          </cell>
        </row>
        <row r="216">
          <cell r="C216" t="str">
            <v>CORNELL UNIVERSITY</v>
          </cell>
        </row>
        <row r="217">
          <cell r="C217" t="str">
            <v>COVENANT SCHOOL OF NURSING</v>
          </cell>
        </row>
        <row r="218">
          <cell r="C218" t="str">
            <v>CRISWELL COLLEGE-DALLAS</v>
          </cell>
        </row>
        <row r="219">
          <cell r="C219" t="str">
            <v>CTR FOR ADVANCED LEGAL STUDIES</v>
          </cell>
        </row>
        <row r="220">
          <cell r="C220" t="str">
            <v>CULINARY INSTITUTE LENOTRE</v>
          </cell>
        </row>
        <row r="221">
          <cell r="C221" t="str">
            <v>CULINARY INSTITUTE OF AMERICA</v>
          </cell>
        </row>
        <row r="222">
          <cell r="C222" t="str">
            <v>DALLAS CHRISTIAN COLLEGE</v>
          </cell>
        </row>
        <row r="223">
          <cell r="C223" t="str">
            <v>DALLAS INST OF FUNERAL SERVICE</v>
          </cell>
        </row>
        <row r="224">
          <cell r="C224" t="str">
            <v>DALLAS NURSING INSTITUTE</v>
          </cell>
        </row>
        <row r="225">
          <cell r="C225" t="str">
            <v>DEVRY UNIVERSITY-TEXAS</v>
          </cell>
        </row>
        <row r="226">
          <cell r="C226" t="str">
            <v>EMBRY-RIDDLE AERO UNIV-HOUSTON</v>
          </cell>
        </row>
        <row r="227">
          <cell r="C227" t="str">
            <v>FLORIDA CAREER COLLEGE-HOUSTON</v>
          </cell>
        </row>
        <row r="228">
          <cell r="C228" t="str">
            <v>FORTIS COLLEGE-GRAND PRAIRIE</v>
          </cell>
        </row>
        <row r="229">
          <cell r="C229" t="str">
            <v>FORTIS COLLEGE-HOUSTON SOUTH</v>
          </cell>
        </row>
        <row r="230">
          <cell r="C230" t="str">
            <v>FORTIS INSTITUTE - HOUSTON</v>
          </cell>
        </row>
        <row r="231">
          <cell r="C231" t="str">
            <v>GALEN COLLEGE OF NURSING - SA</v>
          </cell>
        </row>
        <row r="232">
          <cell r="C232" t="str">
            <v>GALEN COLLEGE OF NURSING-LOU</v>
          </cell>
        </row>
        <row r="233">
          <cell r="C233" t="str">
            <v>GOLF ACADEMY OF AMERICA-DALLAS</v>
          </cell>
        </row>
        <row r="234">
          <cell r="C234" t="str">
            <v>GRAD INST APPLIED LINGUISTICS</v>
          </cell>
        </row>
        <row r="235">
          <cell r="C235" t="str">
            <v>HALLMARK UNIV-SAN ANTONIO</v>
          </cell>
        </row>
        <row r="236">
          <cell r="C236" t="str">
            <v>HOUSTON GRAD SCH OF THEOLOGY</v>
          </cell>
        </row>
        <row r="237">
          <cell r="C237" t="str">
            <v>INTERACTIVE COL OF TECH-HILCRO</v>
          </cell>
        </row>
        <row r="238">
          <cell r="C238" t="str">
            <v>INTERACTIVE COL OF TECH-N HOUS</v>
          </cell>
        </row>
        <row r="239">
          <cell r="C239" t="str">
            <v>INTERACTIVE COL OF TECH-PASADN</v>
          </cell>
        </row>
        <row r="240">
          <cell r="C240" t="str">
            <v>INTERNATL BUS COLL-EL PASO E</v>
          </cell>
        </row>
        <row r="241">
          <cell r="C241" t="str">
            <v>INTERNATL BUS COLL-EL PASO W</v>
          </cell>
        </row>
        <row r="242">
          <cell r="C242" t="str">
            <v>KD CONSERVATORY COLLEGE OF FDA</v>
          </cell>
        </row>
        <row r="243">
          <cell r="C243" t="str">
            <v>KINGS COLLEGE</v>
          </cell>
        </row>
        <row r="244">
          <cell r="C244" t="str">
            <v>LESLEY UNIVERSITY</v>
          </cell>
        </row>
        <row r="245">
          <cell r="C245" t="str">
            <v>LINCOLN CL OF TECH-GRAND PRAIR</v>
          </cell>
        </row>
        <row r="246">
          <cell r="C246" t="str">
            <v>MEDIATECH INSTITUTE-DALLAS</v>
          </cell>
        </row>
        <row r="247">
          <cell r="C247" t="str">
            <v>MEDIATECH INSTITUTE-HOUSTON</v>
          </cell>
        </row>
        <row r="248">
          <cell r="C248" t="str">
            <v>MESSENGER COLLEGE</v>
          </cell>
        </row>
        <row r="249">
          <cell r="C249" t="str">
            <v>MIAT COLLEGE OF TECHNOLOGY-HOU</v>
          </cell>
        </row>
        <row r="250">
          <cell r="C250" t="str">
            <v>NATIONAL AMERICAN U-AUSTIN</v>
          </cell>
        </row>
        <row r="251">
          <cell r="C251" t="str">
            <v>NATIONAL UNIVERSITY</v>
          </cell>
        </row>
        <row r="252">
          <cell r="C252" t="str">
            <v>NEW MEXICO STATE UNIVERSITY-CB</v>
          </cell>
        </row>
        <row r="253">
          <cell r="C253" t="str">
            <v>NEW MEXICO STATE UNIVERSITY-DA</v>
          </cell>
        </row>
        <row r="254">
          <cell r="C254" t="str">
            <v>NORTH AMERICAN UNIV-HOUSTON</v>
          </cell>
        </row>
        <row r="255">
          <cell r="C255" t="str">
            <v>NORTHCENTRAL UNIVERSITY</v>
          </cell>
        </row>
        <row r="256">
          <cell r="C256" t="str">
            <v>NORTHWOOD UNIVERSITY-CEDAR HIL</v>
          </cell>
        </row>
        <row r="257">
          <cell r="C257" t="str">
            <v>PARK UNIVERSITY</v>
          </cell>
        </row>
        <row r="258">
          <cell r="C258" t="str">
            <v>PELOTON COLLEGE</v>
          </cell>
        </row>
        <row r="259">
          <cell r="C259" t="str">
            <v>PIMA MEDICAL INSTITUTE-EL PASO</v>
          </cell>
        </row>
        <row r="260">
          <cell r="C260" t="str">
            <v>PIMA MEDICAL INSTITUTE-HOUSTON</v>
          </cell>
        </row>
        <row r="261">
          <cell r="C261" t="str">
            <v>RELAY GRAD SCHOOL OF EDUCATION</v>
          </cell>
        </row>
        <row r="262">
          <cell r="C262" t="str">
            <v>REMINGTON COLLEGE DALLAS</v>
          </cell>
        </row>
        <row r="263">
          <cell r="C263" t="str">
            <v>REMINGTON COLLEGE HOUSTON N</v>
          </cell>
        </row>
        <row r="264">
          <cell r="C264" t="str">
            <v>REMINGTON COLLEGE HOUSTON SE</v>
          </cell>
        </row>
        <row r="265">
          <cell r="C265" t="str">
            <v>REMINGTON COLLEGE-FORT WORTH</v>
          </cell>
        </row>
        <row r="266">
          <cell r="C266" t="str">
            <v>SAINT LEO UNIVERSITY</v>
          </cell>
        </row>
        <row r="267">
          <cell r="C267" t="str">
            <v>SAINT LOUIS UNIVERSITY</v>
          </cell>
        </row>
        <row r="268">
          <cell r="C268" t="str">
            <v>SANFORD-BROWN COLLEG-SA (IADT)</v>
          </cell>
        </row>
        <row r="269">
          <cell r="C269" t="str">
            <v>SCHOOL OF AUTO MACHINISTS-HOUS</v>
          </cell>
        </row>
        <row r="270">
          <cell r="C270" t="str">
            <v>SEMINARY OF THE SOUTHWEST</v>
          </cell>
        </row>
        <row r="271">
          <cell r="C271" t="str">
            <v>SEWARD COUNTY COMM COLLEGE</v>
          </cell>
        </row>
        <row r="272">
          <cell r="C272" t="str">
            <v>SIMMONS COLLEGE</v>
          </cell>
        </row>
        <row r="273">
          <cell r="C273" t="str">
            <v>SOUTH UNIVERSITY</v>
          </cell>
        </row>
        <row r="274">
          <cell r="C274" t="str">
            <v>SOUTHEASTERN OKLAHOMA ST. UNIV</v>
          </cell>
        </row>
        <row r="275">
          <cell r="C275" t="str">
            <v>SOUTHWEST UNIVERSITY-EL PASO</v>
          </cell>
        </row>
        <row r="276">
          <cell r="C276" t="str">
            <v>SPRINGFIELD COLLEGE</v>
          </cell>
        </row>
        <row r="277">
          <cell r="C277" t="str">
            <v>STRAYER UNIVERSITY-TEXAS</v>
          </cell>
        </row>
        <row r="278">
          <cell r="C278" t="str">
            <v>SUAGM-UNIVERSIDAD DEL ESTE</v>
          </cell>
        </row>
        <row r="279">
          <cell r="C279" t="str">
            <v>SUAGM-UNIVERSIDAD DEL METROPOL</v>
          </cell>
        </row>
        <row r="280">
          <cell r="C280" t="str">
            <v>SUAGM-UNIVERSIDAD DEL TURABO</v>
          </cell>
        </row>
        <row r="281">
          <cell r="C281" t="str">
            <v>THE ART INSTITUTE OF AUSTIN</v>
          </cell>
        </row>
        <row r="282">
          <cell r="C282" t="str">
            <v>THE ART INSTITUTE OF DALLAS</v>
          </cell>
        </row>
        <row r="283">
          <cell r="C283" t="str">
            <v>THE ART INSTITUTE OF FT. WORTH</v>
          </cell>
        </row>
        <row r="284">
          <cell r="C284" t="str">
            <v>THE ART INSTITUTE OF HOUSTON</v>
          </cell>
        </row>
        <row r="285">
          <cell r="C285" t="str">
            <v>THE ART INSTITUTE OF SAN ANTON</v>
          </cell>
        </row>
        <row r="286">
          <cell r="C286" t="str">
            <v>THE COL OF HEALTH CARE PRO-AUS</v>
          </cell>
        </row>
        <row r="287">
          <cell r="C287" t="str">
            <v>THE COL OF HEALTH CARE PRO-DAL</v>
          </cell>
        </row>
        <row r="288">
          <cell r="C288" t="str">
            <v>THE COL OF HEALTH CARE PRO-FW</v>
          </cell>
        </row>
        <row r="289">
          <cell r="C289" t="str">
            <v>THE COL OF HEALTH CARE PRO-HNW</v>
          </cell>
        </row>
        <row r="290">
          <cell r="C290" t="str">
            <v>THE COL OF HEALTH CARE PRO-HSW</v>
          </cell>
        </row>
        <row r="291">
          <cell r="C291" t="str">
            <v>THE COL OF HEALTH CARE PRO-MCA</v>
          </cell>
        </row>
        <row r="292">
          <cell r="C292" t="str">
            <v>THE COL OF HEALTH CARE PRO-SA</v>
          </cell>
        </row>
        <row r="293">
          <cell r="C293" t="str">
            <v>TULANE UNIVERSITY</v>
          </cell>
        </row>
        <row r="294">
          <cell r="C294" t="str">
            <v>TX HEALTH AND SCIENCE UNIV</v>
          </cell>
        </row>
        <row r="295">
          <cell r="C295" t="str">
            <v>UNIVERSITY OF PHOENIX-AUSTIN</v>
          </cell>
        </row>
        <row r="296">
          <cell r="C296" t="str">
            <v>UNIVERSITY OF PHOENIX-DALLAS</v>
          </cell>
        </row>
        <row r="297">
          <cell r="C297" t="str">
            <v>UNIVERSITY OF PHOENIX-HOUSTON</v>
          </cell>
        </row>
        <row r="298">
          <cell r="C298" t="str">
            <v>UNIVERSITY OF PHOENIX-MCALLEN</v>
          </cell>
        </row>
        <row r="299">
          <cell r="C299" t="str">
            <v>UNIVERSITY OF PHOENIX-ONLINE</v>
          </cell>
        </row>
        <row r="300">
          <cell r="C300" t="str">
            <v>UNIVERSITY OF PHOENIX-SA</v>
          </cell>
        </row>
        <row r="301">
          <cell r="C301" t="str">
            <v>UNIVERSITY OF SAN FRANCISCO</v>
          </cell>
        </row>
        <row r="302">
          <cell r="C302" t="str">
            <v>UNIVERSITY OF SOUTHERN CALIFOR</v>
          </cell>
        </row>
        <row r="303">
          <cell r="C303" t="str">
            <v>UNIVERSITY OF ST. AUGUSTINE HS</v>
          </cell>
        </row>
        <row r="304">
          <cell r="C304" t="str">
            <v>VET TECH INSTITUTE OF HOUSTON</v>
          </cell>
        </row>
        <row r="305">
          <cell r="C305" t="str">
            <v>VIRGINIA COLLEGE-AUSTIN</v>
          </cell>
        </row>
        <row r="306">
          <cell r="C306" t="str">
            <v>VIRGINIA COLLEGE-BIRMINGHAM AL</v>
          </cell>
        </row>
        <row r="307">
          <cell r="C307" t="str">
            <v>VIRGINIA COLLEGE-LUBBOCK</v>
          </cell>
        </row>
        <row r="308">
          <cell r="C308" t="str">
            <v>VISTA COLLEGE</v>
          </cell>
        </row>
        <row r="309">
          <cell r="C309" t="str">
            <v>VISTA COLLEGE-RICHARDSON</v>
          </cell>
        </row>
        <row r="310">
          <cell r="C310" t="str">
            <v>WADE COLLEGE-DALLAS</v>
          </cell>
        </row>
        <row r="311">
          <cell r="C311" t="str">
            <v>WALDEN UNIVERSITY</v>
          </cell>
        </row>
        <row r="312">
          <cell r="C312" t="str">
            <v>WEBSTER UNIVERSITY</v>
          </cell>
        </row>
        <row r="313">
          <cell r="C313" t="str">
            <v>WEST COAST UNIVERSITY-DALLAS</v>
          </cell>
        </row>
        <row r="314">
          <cell r="C314" t="str">
            <v>WESTERN GOVERNORS UNIV TEXAS</v>
          </cell>
        </row>
        <row r="315">
          <cell r="C315" t="str">
            <v>WESTERN OKLAHOMA STATE COLLEGE</v>
          </cell>
        </row>
        <row r="316">
          <cell r="C316" t="str">
            <v>WESTERN TECH COLL-EL PASO DIAN</v>
          </cell>
        </row>
        <row r="317">
          <cell r="C317" t="str">
            <v>WESTERN TECH COLL-EL PASO MAIN</v>
          </cell>
        </row>
      </sheetData>
      <sheetData sheetId="7" refreshError="1"/>
      <sheetData sheetId="8" refreshError="1"/>
      <sheetData sheetId="9" refreshError="1"/>
      <sheetData sheetId="10" refreshError="1"/>
      <sheetData sheetId="11">
        <row r="1161">
          <cell r="B1161" t="str">
            <v>ABILENE CHRISTIAN UNIVERSITY</v>
          </cell>
        </row>
      </sheetData>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https://www.census.gov/acs/www/data/data-tables-and-tools/data-profiles/2016/"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zoomScaleSheetLayoutView="100" workbookViewId="0">
      <selection sqref="A1:H1"/>
    </sheetView>
  </sheetViews>
  <sheetFormatPr defaultRowHeight="15" x14ac:dyDescent="0.25"/>
  <cols>
    <col min="1" max="1" width="39.5703125" style="1" customWidth="1"/>
    <col min="2" max="2" width="20.7109375" style="1" customWidth="1"/>
    <col min="3" max="4" width="9.140625" style="1"/>
    <col min="5" max="5" width="9.140625" style="1" customWidth="1"/>
    <col min="6" max="6" width="21.85546875" style="1" customWidth="1"/>
    <col min="7" max="7" width="14.28515625" style="1" customWidth="1"/>
    <col min="8" max="11" width="9.140625" style="1"/>
  </cols>
  <sheetData>
    <row r="1" spans="1:13" s="24" customFormat="1" ht="15" customHeight="1" x14ac:dyDescent="0.25">
      <c r="A1" s="574" t="s">
        <v>325</v>
      </c>
      <c r="B1" s="575"/>
      <c r="C1" s="575"/>
      <c r="D1" s="575"/>
      <c r="E1" s="575"/>
      <c r="F1" s="575"/>
      <c r="G1" s="575"/>
      <c r="H1" s="576"/>
      <c r="I1" s="14"/>
      <c r="J1" s="15"/>
      <c r="K1" s="1"/>
    </row>
    <row r="2" spans="1:13" s="24" customFormat="1" ht="15" customHeight="1" x14ac:dyDescent="0.25">
      <c r="A2" s="568"/>
      <c r="B2" s="569"/>
      <c r="C2" s="569"/>
      <c r="D2" s="569"/>
      <c r="E2" s="569"/>
      <c r="F2" s="569"/>
      <c r="G2" s="569"/>
      <c r="H2" s="570"/>
      <c r="I2" s="16"/>
      <c r="J2" s="9"/>
      <c r="K2" s="1"/>
    </row>
    <row r="3" spans="1:13" s="24" customFormat="1" ht="15" customHeight="1" x14ac:dyDescent="0.25">
      <c r="A3" s="574" t="s">
        <v>231</v>
      </c>
      <c r="B3" s="575"/>
      <c r="C3" s="575"/>
      <c r="D3" s="575"/>
      <c r="E3" s="575"/>
      <c r="F3" s="575"/>
      <c r="G3" s="575"/>
      <c r="H3" s="576"/>
      <c r="I3" s="16"/>
      <c r="J3" s="9"/>
      <c r="K3" s="1"/>
    </row>
    <row r="4" spans="1:13" s="24" customFormat="1" ht="15" customHeight="1" x14ac:dyDescent="0.25">
      <c r="A4" s="577" t="s">
        <v>294</v>
      </c>
      <c r="B4" s="578"/>
      <c r="C4" s="578"/>
      <c r="D4" s="578"/>
      <c r="E4" s="578"/>
      <c r="F4" s="578"/>
      <c r="G4" s="578"/>
      <c r="H4" s="579"/>
      <c r="I4" s="16"/>
      <c r="J4" s="9"/>
      <c r="K4" s="1"/>
    </row>
    <row r="5" spans="1:13" s="24" customFormat="1" ht="15" customHeight="1" x14ac:dyDescent="0.25">
      <c r="A5" s="580"/>
      <c r="B5" s="581"/>
      <c r="C5" s="581"/>
      <c r="D5" s="581"/>
      <c r="E5" s="581"/>
      <c r="F5" s="581"/>
      <c r="G5" s="581"/>
      <c r="H5" s="582"/>
      <c r="I5" s="16"/>
      <c r="J5" s="9"/>
      <c r="K5" s="1"/>
    </row>
    <row r="6" spans="1:13" s="11" customFormat="1" ht="15" customHeight="1" x14ac:dyDescent="0.25">
      <c r="A6" s="580"/>
      <c r="B6" s="581"/>
      <c r="C6" s="581"/>
      <c r="D6" s="581"/>
      <c r="E6" s="581"/>
      <c r="F6" s="581"/>
      <c r="G6" s="581"/>
      <c r="H6" s="582"/>
      <c r="I6" s="16"/>
      <c r="J6" s="9"/>
      <c r="K6" s="86"/>
    </row>
    <row r="7" spans="1:13" s="11" customFormat="1" ht="15" customHeight="1" x14ac:dyDescent="0.25">
      <c r="A7" s="580"/>
      <c r="B7" s="581"/>
      <c r="C7" s="581"/>
      <c r="D7" s="581"/>
      <c r="E7" s="581"/>
      <c r="F7" s="581"/>
      <c r="G7" s="581"/>
      <c r="H7" s="582"/>
      <c r="I7" s="16"/>
      <c r="J7" s="9"/>
      <c r="K7" s="86"/>
    </row>
    <row r="8" spans="1:13" x14ac:dyDescent="0.25">
      <c r="A8" s="583"/>
      <c r="B8" s="584"/>
      <c r="C8" s="584"/>
      <c r="D8" s="584"/>
      <c r="E8" s="584"/>
      <c r="F8" s="584"/>
      <c r="G8" s="584"/>
      <c r="H8" s="585"/>
    </row>
    <row r="9" spans="1:13" s="24" customFormat="1" x14ac:dyDescent="0.25">
      <c r="A9" s="67"/>
      <c r="B9" s="67"/>
      <c r="C9" s="67"/>
      <c r="D9" s="67"/>
      <c r="E9" s="67"/>
      <c r="F9" s="67"/>
      <c r="G9" s="67"/>
      <c r="H9" s="67"/>
      <c r="I9" s="1"/>
      <c r="J9" s="1"/>
      <c r="K9" s="1"/>
    </row>
    <row r="10" spans="1:13" x14ac:dyDescent="0.25">
      <c r="E10" s="2"/>
    </row>
    <row r="11" spans="1:13" x14ac:dyDescent="0.25">
      <c r="C11" s="2"/>
      <c r="L11" s="1"/>
      <c r="M11" s="1"/>
    </row>
    <row r="12" spans="1:13" x14ac:dyDescent="0.25">
      <c r="F12" s="2"/>
      <c r="L12" s="1"/>
      <c r="M12" s="1"/>
    </row>
    <row r="13" spans="1:13" x14ac:dyDescent="0.25">
      <c r="B13" s="87"/>
      <c r="C13" s="2"/>
      <c r="L13" s="1"/>
      <c r="M13" s="1"/>
    </row>
    <row r="14" spans="1:13" x14ac:dyDescent="0.25">
      <c r="B14" s="87"/>
      <c r="F14" s="2"/>
      <c r="G14" s="2"/>
      <c r="H14" s="2"/>
      <c r="I14" s="2"/>
      <c r="L14" s="1"/>
      <c r="M14" s="1"/>
    </row>
    <row r="15" spans="1:13" x14ac:dyDescent="0.25">
      <c r="A15" s="87"/>
      <c r="B15" s="87"/>
      <c r="G15" s="25"/>
      <c r="I15" s="12"/>
      <c r="J15" s="12"/>
      <c r="K15" s="12"/>
      <c r="L15" s="12"/>
      <c r="M15" s="3"/>
    </row>
    <row r="16" spans="1:13" x14ac:dyDescent="0.25">
      <c r="A16" s="7" t="s">
        <v>0</v>
      </c>
      <c r="B16" s="87"/>
      <c r="L16" s="1"/>
      <c r="M16" s="1"/>
    </row>
    <row r="17" spans="1:13" x14ac:dyDescent="0.25">
      <c r="A17" s="80"/>
      <c r="B17" s="87"/>
      <c r="F17" s="4"/>
      <c r="G17" s="5"/>
      <c r="H17" s="6"/>
      <c r="I17" s="6"/>
      <c r="J17" s="6"/>
      <c r="K17" s="6"/>
      <c r="L17" s="6"/>
      <c r="M17" s="6"/>
    </row>
    <row r="18" spans="1:13" x14ac:dyDescent="0.25">
      <c r="A18" s="295"/>
      <c r="B18" s="87"/>
    </row>
    <row r="19" spans="1:13" ht="15" customHeight="1" x14ac:dyDescent="0.25">
      <c r="A19" s="13" t="s">
        <v>326</v>
      </c>
      <c r="B19" s="586" t="s">
        <v>14</v>
      </c>
      <c r="C19" s="586"/>
      <c r="D19" s="586"/>
      <c r="E19" s="586"/>
      <c r="F19" s="586"/>
      <c r="G19" s="586"/>
      <c r="H19" s="586"/>
    </row>
    <row r="20" spans="1:13" ht="15" customHeight="1" x14ac:dyDescent="0.25">
      <c r="A20" s="14" t="s">
        <v>41</v>
      </c>
      <c r="B20" s="573" t="s">
        <v>253</v>
      </c>
      <c r="C20" s="573"/>
      <c r="D20" s="573"/>
      <c r="E20" s="573"/>
      <c r="F20" s="573"/>
      <c r="G20" s="573"/>
      <c r="H20" s="573"/>
    </row>
    <row r="21" spans="1:13" ht="15" customHeight="1" x14ac:dyDescent="0.25">
      <c r="A21" s="14" t="s">
        <v>330</v>
      </c>
      <c r="B21" s="571" t="s">
        <v>331</v>
      </c>
      <c r="C21" s="571"/>
      <c r="D21" s="571"/>
      <c r="E21" s="571"/>
      <c r="F21" s="571"/>
      <c r="G21" s="571"/>
      <c r="H21" s="571"/>
    </row>
    <row r="22" spans="1:13" ht="15" customHeight="1" x14ac:dyDescent="0.25">
      <c r="A22" s="14" t="s">
        <v>327</v>
      </c>
      <c r="B22" s="571" t="s">
        <v>249</v>
      </c>
      <c r="C22" s="571"/>
      <c r="D22" s="571"/>
      <c r="E22" s="571"/>
      <c r="F22" s="571"/>
      <c r="G22" s="571"/>
      <c r="H22" s="571"/>
    </row>
    <row r="23" spans="1:13" ht="15" customHeight="1" x14ac:dyDescent="0.25">
      <c r="A23" s="14" t="s">
        <v>232</v>
      </c>
      <c r="B23" s="572" t="s">
        <v>250</v>
      </c>
      <c r="C23" s="572"/>
      <c r="D23" s="572"/>
      <c r="E23" s="572"/>
      <c r="F23" s="572"/>
      <c r="G23" s="572"/>
      <c r="H23" s="572"/>
      <c r="M23" s="1"/>
    </row>
    <row r="24" spans="1:13" s="24" customFormat="1" ht="15" customHeight="1" x14ac:dyDescent="0.25">
      <c r="A24" s="14" t="s">
        <v>254</v>
      </c>
      <c r="B24" s="572" t="s">
        <v>283</v>
      </c>
      <c r="C24" s="572"/>
      <c r="D24" s="572"/>
      <c r="E24" s="572"/>
      <c r="F24" s="572"/>
      <c r="G24" s="572"/>
      <c r="H24" s="572"/>
      <c r="I24" s="1"/>
      <c r="J24" s="1"/>
      <c r="K24" s="1"/>
      <c r="M24" s="1"/>
    </row>
    <row r="25" spans="1:13" s="24" customFormat="1" ht="15" customHeight="1" x14ac:dyDescent="0.25">
      <c r="A25" s="14" t="s">
        <v>255</v>
      </c>
      <c r="B25" s="572" t="s">
        <v>284</v>
      </c>
      <c r="C25" s="572"/>
      <c r="D25" s="572"/>
      <c r="E25" s="572"/>
      <c r="F25" s="572"/>
      <c r="G25" s="572"/>
      <c r="H25" s="572"/>
      <c r="I25" s="1"/>
      <c r="J25" s="1"/>
      <c r="K25" s="1"/>
      <c r="M25" s="1"/>
    </row>
    <row r="26" spans="1:13" ht="15" customHeight="1" x14ac:dyDescent="0.25">
      <c r="A26" s="14" t="s">
        <v>206</v>
      </c>
      <c r="B26" s="571" t="s">
        <v>270</v>
      </c>
      <c r="C26" s="571"/>
      <c r="D26" s="571"/>
      <c r="E26" s="571"/>
      <c r="F26" s="571"/>
      <c r="G26" s="571"/>
      <c r="H26" s="571"/>
      <c r="M26" s="1"/>
    </row>
    <row r="27" spans="1:13" ht="15" customHeight="1" x14ac:dyDescent="0.25">
      <c r="A27" s="444" t="s">
        <v>269</v>
      </c>
      <c r="B27" s="572" t="s">
        <v>251</v>
      </c>
      <c r="C27" s="572"/>
      <c r="D27" s="572"/>
      <c r="E27" s="572"/>
      <c r="F27" s="572"/>
      <c r="G27" s="572"/>
      <c r="H27" s="572"/>
      <c r="M27" s="1"/>
    </row>
    <row r="28" spans="1:13" s="24" customFormat="1" ht="15" customHeight="1" x14ac:dyDescent="0.25">
      <c r="A28" s="444" t="s">
        <v>256</v>
      </c>
      <c r="B28" s="572" t="s">
        <v>271</v>
      </c>
      <c r="C28" s="572"/>
      <c r="D28" s="572"/>
      <c r="E28" s="572"/>
      <c r="F28" s="572"/>
      <c r="G28" s="572"/>
      <c r="H28" s="572"/>
      <c r="I28" s="1"/>
      <c r="J28" s="1"/>
      <c r="K28" s="1"/>
      <c r="M28" s="1"/>
    </row>
    <row r="29" spans="1:13" ht="15" customHeight="1" x14ac:dyDescent="0.25">
      <c r="A29" s="444" t="s">
        <v>388</v>
      </c>
      <c r="B29" s="571" t="s">
        <v>374</v>
      </c>
      <c r="C29" s="571"/>
      <c r="D29" s="571"/>
      <c r="E29" s="571"/>
      <c r="F29" s="571"/>
      <c r="G29" s="571"/>
      <c r="H29" s="571"/>
    </row>
    <row r="30" spans="1:13" s="24" customFormat="1" ht="15" customHeight="1" x14ac:dyDescent="0.25">
      <c r="A30" s="14" t="s">
        <v>328</v>
      </c>
      <c r="B30" s="571" t="s">
        <v>292</v>
      </c>
      <c r="C30" s="571"/>
      <c r="D30" s="571"/>
      <c r="E30" s="571"/>
      <c r="F30" s="571"/>
      <c r="G30" s="571"/>
      <c r="H30" s="571"/>
      <c r="I30" s="1"/>
      <c r="J30" s="1"/>
      <c r="K30" s="1"/>
    </row>
    <row r="31" spans="1:13" s="24" customFormat="1" ht="15" customHeight="1" x14ac:dyDescent="0.25">
      <c r="A31" s="444" t="s">
        <v>329</v>
      </c>
      <c r="B31" s="571" t="s">
        <v>285</v>
      </c>
      <c r="C31" s="571"/>
      <c r="D31" s="571"/>
      <c r="E31" s="571"/>
      <c r="F31" s="571"/>
      <c r="G31" s="571"/>
      <c r="H31" s="571"/>
      <c r="I31" s="1"/>
      <c r="J31" s="1"/>
      <c r="K31" s="1"/>
    </row>
    <row r="32" spans="1:13" ht="12" customHeight="1" x14ac:dyDescent="0.25">
      <c r="A32" s="14"/>
      <c r="B32" s="86"/>
      <c r="C32" s="86"/>
      <c r="D32" s="86"/>
      <c r="E32" s="86"/>
      <c r="F32" s="86"/>
    </row>
    <row r="33" spans="1:1" x14ac:dyDescent="0.25">
      <c r="A33" s="12"/>
    </row>
    <row r="34" spans="1:1" x14ac:dyDescent="0.25">
      <c r="A34" s="12"/>
    </row>
  </sheetData>
  <mergeCells count="16">
    <mergeCell ref="A1:H1"/>
    <mergeCell ref="A3:H3"/>
    <mergeCell ref="A4:H8"/>
    <mergeCell ref="B21:H21"/>
    <mergeCell ref="B19:H19"/>
    <mergeCell ref="B26:H26"/>
    <mergeCell ref="B27:H27"/>
    <mergeCell ref="B29:H29"/>
    <mergeCell ref="B31:H31"/>
    <mergeCell ref="B20:H20"/>
    <mergeCell ref="B22:H22"/>
    <mergeCell ref="B23:H23"/>
    <mergeCell ref="B24:H24"/>
    <mergeCell ref="B25:H25"/>
    <mergeCell ref="B28:H28"/>
    <mergeCell ref="B30:H30"/>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of Region"/>
  </hyperlinks>
  <pageMargins left="0.25" right="0.25"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7"/>
  <sheetViews>
    <sheetView tabSelected="1" topLeftCell="A28" zoomScaleNormal="100" zoomScaleSheetLayoutView="100" workbookViewId="0">
      <selection activeCell="K13" sqref="K13"/>
    </sheetView>
  </sheetViews>
  <sheetFormatPr defaultColWidth="9.140625" defaultRowHeight="12.75" x14ac:dyDescent="0.2"/>
  <cols>
    <col min="1" max="1" width="12.5703125" style="12" bestFit="1" customWidth="1"/>
    <col min="2" max="2" width="33.42578125" style="12" customWidth="1"/>
    <col min="3" max="6" width="14.85546875" style="12" customWidth="1"/>
    <col min="7" max="7" width="13.140625" style="12" customWidth="1"/>
    <col min="8" max="8" width="17.85546875" style="12" customWidth="1"/>
    <col min="9" max="9" width="2.7109375" style="12" customWidth="1"/>
    <col min="10" max="10" width="11.140625" style="12" customWidth="1"/>
    <col min="11" max="11" width="22.140625" style="12" customWidth="1"/>
    <col min="12" max="12" width="35.42578125" style="12" customWidth="1"/>
    <col min="13" max="13" width="11.140625" style="12" customWidth="1"/>
    <col min="14" max="15" width="9.140625" style="12"/>
    <col min="16" max="16" width="12.7109375" style="12" customWidth="1"/>
    <col min="17" max="17" width="13.7109375" style="12" customWidth="1"/>
    <col min="18" max="24" width="9.140625" style="12"/>
    <col min="25" max="25" width="9.140625" style="12" customWidth="1"/>
    <col min="26" max="16384" width="9.140625" style="12"/>
  </cols>
  <sheetData>
    <row r="1" spans="1:14" ht="15" customHeight="1" x14ac:dyDescent="0.2">
      <c r="A1" s="574" t="s">
        <v>0</v>
      </c>
      <c r="B1" s="575"/>
      <c r="C1" s="575"/>
      <c r="D1" s="575"/>
      <c r="E1" s="575"/>
      <c r="F1" s="575"/>
      <c r="G1" s="575"/>
      <c r="H1" s="576"/>
      <c r="J1" s="196"/>
      <c r="K1" s="196"/>
    </row>
    <row r="2" spans="1:14" ht="15" customHeight="1" x14ac:dyDescent="0.2">
      <c r="A2" s="678"/>
      <c r="B2" s="679"/>
      <c r="C2" s="679"/>
      <c r="D2" s="679"/>
      <c r="E2" s="679"/>
      <c r="F2" s="679"/>
      <c r="G2" s="679"/>
      <c r="H2" s="680"/>
      <c r="I2" s="89"/>
      <c r="J2" s="89"/>
      <c r="K2" s="89"/>
      <c r="L2" s="89"/>
      <c r="M2" s="89"/>
      <c r="N2" s="89"/>
    </row>
    <row r="3" spans="1:14" s="128" customFormat="1" ht="30" customHeight="1" x14ac:dyDescent="0.2">
      <c r="A3" s="750" t="s">
        <v>271</v>
      </c>
      <c r="B3" s="751"/>
      <c r="C3" s="751"/>
      <c r="D3" s="751"/>
      <c r="E3" s="751"/>
      <c r="F3" s="751"/>
      <c r="G3" s="751"/>
      <c r="H3" s="752"/>
    </row>
    <row r="4" spans="1:14" s="128" customFormat="1" ht="18.75" customHeight="1" x14ac:dyDescent="0.2">
      <c r="A4" s="602" t="s">
        <v>372</v>
      </c>
      <c r="B4" s="603"/>
      <c r="C4" s="603"/>
      <c r="D4" s="603"/>
      <c r="E4" s="603"/>
      <c r="F4" s="603"/>
      <c r="G4" s="603"/>
      <c r="H4" s="604"/>
    </row>
    <row r="5" spans="1:14" s="128" customFormat="1" ht="18.75" customHeight="1" x14ac:dyDescent="0.2">
      <c r="A5" s="605"/>
      <c r="B5" s="606"/>
      <c r="C5" s="606"/>
      <c r="D5" s="606"/>
      <c r="E5" s="606"/>
      <c r="F5" s="606"/>
      <c r="G5" s="606"/>
      <c r="H5" s="607"/>
    </row>
    <row r="6" spans="1:14" s="128" customFormat="1" ht="18.75" customHeight="1" x14ac:dyDescent="0.2">
      <c r="A6" s="605"/>
      <c r="B6" s="606"/>
      <c r="C6" s="606"/>
      <c r="D6" s="606"/>
      <c r="E6" s="606"/>
      <c r="F6" s="606"/>
      <c r="G6" s="606"/>
      <c r="H6" s="607"/>
    </row>
    <row r="7" spans="1:14" s="128" customFormat="1" ht="18.75" customHeight="1" x14ac:dyDescent="0.2">
      <c r="A7" s="605"/>
      <c r="B7" s="606"/>
      <c r="C7" s="606"/>
      <c r="D7" s="606"/>
      <c r="E7" s="606"/>
      <c r="F7" s="606"/>
      <c r="G7" s="606"/>
      <c r="H7" s="607"/>
    </row>
    <row r="8" spans="1:14" s="128" customFormat="1" ht="18.75" customHeight="1" x14ac:dyDescent="0.2">
      <c r="A8" s="608"/>
      <c r="B8" s="609"/>
      <c r="C8" s="609"/>
      <c r="D8" s="609"/>
      <c r="E8" s="609"/>
      <c r="F8" s="609"/>
      <c r="G8" s="609"/>
      <c r="H8" s="610"/>
    </row>
    <row r="9" spans="1:14" s="128" customFormat="1" ht="15" customHeight="1" x14ac:dyDescent="0.2">
      <c r="A9" s="89"/>
      <c r="B9" s="89"/>
      <c r="C9" s="89"/>
      <c r="D9" s="89"/>
      <c r="E9" s="89"/>
      <c r="F9" s="89"/>
      <c r="G9" s="89"/>
      <c r="H9" s="89"/>
    </row>
    <row r="10" spans="1:14" ht="15" customHeight="1" x14ac:dyDescent="0.2">
      <c r="A10" s="197"/>
      <c r="B10" s="90"/>
      <c r="C10" s="90"/>
      <c r="D10" s="90"/>
      <c r="E10" s="90"/>
      <c r="F10" s="147"/>
      <c r="G10" s="61"/>
    </row>
    <row r="11" spans="1:14" x14ac:dyDescent="0.2">
      <c r="A11" s="162"/>
      <c r="B11" s="90"/>
      <c r="C11" s="90"/>
      <c r="D11" s="90"/>
      <c r="E11" s="90"/>
      <c r="F11" s="147"/>
      <c r="G11" s="17"/>
    </row>
    <row r="12" spans="1:14" x14ac:dyDescent="0.2">
      <c r="F12" s="128"/>
      <c r="G12" s="17"/>
    </row>
    <row r="13" spans="1:14" ht="60" customHeight="1" x14ac:dyDescent="0.2">
      <c r="F13" s="128"/>
      <c r="G13" s="17"/>
    </row>
    <row r="14" spans="1:14" x14ac:dyDescent="0.2">
      <c r="F14" s="128"/>
      <c r="G14" s="17"/>
    </row>
    <row r="15" spans="1:14" x14ac:dyDescent="0.2">
      <c r="F15" s="128"/>
      <c r="G15" s="60"/>
    </row>
    <row r="16" spans="1:14" x14ac:dyDescent="0.2">
      <c r="F16" s="128"/>
      <c r="G16" s="60"/>
    </row>
    <row r="17" spans="5:19" x14ac:dyDescent="0.2">
      <c r="F17" s="128"/>
      <c r="G17" s="60"/>
    </row>
    <row r="18" spans="5:19" ht="30" customHeight="1" x14ac:dyDescent="0.2">
      <c r="F18" s="128"/>
      <c r="G18" s="60"/>
    </row>
    <row r="21" spans="5:19" x14ac:dyDescent="0.2">
      <c r="E21" s="198"/>
      <c r="J21" s="128"/>
      <c r="K21" s="128"/>
      <c r="L21" s="128"/>
      <c r="M21" s="128"/>
      <c r="N21" s="128"/>
      <c r="O21" s="188"/>
      <c r="P21" s="188"/>
      <c r="R21" s="128"/>
      <c r="S21" s="128"/>
    </row>
    <row r="54" spans="1:15" x14ac:dyDescent="0.2">
      <c r="A54" s="755" t="s">
        <v>241</v>
      </c>
      <c r="B54" s="756"/>
      <c r="C54" s="756"/>
      <c r="D54" s="756"/>
      <c r="E54" s="757"/>
      <c r="F54" s="53"/>
      <c r="G54" s="53"/>
      <c r="H54" s="53"/>
    </row>
    <row r="55" spans="1:15" ht="27.75" customHeight="1" x14ac:dyDescent="0.2">
      <c r="A55" s="139"/>
      <c r="B55" s="90"/>
      <c r="C55" s="613" t="s">
        <v>343</v>
      </c>
      <c r="D55" s="613"/>
      <c r="E55" s="613"/>
    </row>
    <row r="56" spans="1:15" ht="15" x14ac:dyDescent="0.25">
      <c r="A56" s="389" t="s">
        <v>240</v>
      </c>
      <c r="B56" s="390"/>
      <c r="C56" s="253">
        <v>2015</v>
      </c>
      <c r="D56" s="253">
        <v>2016</v>
      </c>
      <c r="E56" s="253">
        <v>2017</v>
      </c>
      <c r="K56" s="200"/>
      <c r="L56" s="200"/>
      <c r="M56" s="200"/>
      <c r="N56" s="200"/>
      <c r="O56" s="200"/>
    </row>
    <row r="57" spans="1:15" ht="15" x14ac:dyDescent="0.25">
      <c r="A57" s="753" t="s">
        <v>236</v>
      </c>
      <c r="B57" s="294" t="s">
        <v>11</v>
      </c>
      <c r="C57" s="169">
        <v>0.57899999999999996</v>
      </c>
      <c r="D57" s="169">
        <v>0.58025570107649338</v>
      </c>
      <c r="E57" s="460">
        <v>0.61031989341198101</v>
      </c>
      <c r="K57" s="200"/>
      <c r="L57" s="446"/>
      <c r="M57" s="446"/>
      <c r="N57" s="446"/>
      <c r="O57" s="446"/>
    </row>
    <row r="58" spans="1:15" ht="15" x14ac:dyDescent="0.25">
      <c r="A58" s="754"/>
      <c r="B58" s="302" t="s">
        <v>0</v>
      </c>
      <c r="C58" s="169">
        <v>0.53900000000000003</v>
      </c>
      <c r="D58" s="169">
        <v>0.51266103953798314</v>
      </c>
      <c r="E58" s="460">
        <v>0.526200394650296</v>
      </c>
      <c r="K58" s="200"/>
      <c r="L58" s="446"/>
      <c r="M58" s="446"/>
      <c r="N58" s="446"/>
      <c r="O58" s="446"/>
    </row>
    <row r="59" spans="1:15" ht="15" x14ac:dyDescent="0.25">
      <c r="A59" s="753" t="s">
        <v>237</v>
      </c>
      <c r="B59" s="302" t="s">
        <v>11</v>
      </c>
      <c r="C59" s="169">
        <v>0.63400000000000001</v>
      </c>
      <c r="D59" s="169">
        <v>0.63255511266574471</v>
      </c>
      <c r="E59" s="460">
        <v>0.65267052142755499</v>
      </c>
    </row>
    <row r="60" spans="1:15" ht="15" x14ac:dyDescent="0.25">
      <c r="A60" s="754"/>
      <c r="B60" s="302" t="s">
        <v>0</v>
      </c>
      <c r="C60" s="169">
        <v>0.629</v>
      </c>
      <c r="D60" s="169">
        <v>0.59107063527321191</v>
      </c>
      <c r="E60" s="460">
        <v>0.59482569611927205</v>
      </c>
    </row>
    <row r="61" spans="1:15" ht="15" x14ac:dyDescent="0.25">
      <c r="A61" s="753" t="s">
        <v>238</v>
      </c>
      <c r="B61" s="302" t="s">
        <v>11</v>
      </c>
      <c r="C61" s="169">
        <v>0.77300000000000002</v>
      </c>
      <c r="D61" s="169">
        <v>0.77828845684535919</v>
      </c>
      <c r="E61" s="460">
        <v>0.85554995019855895</v>
      </c>
    </row>
    <row r="62" spans="1:15" ht="15" x14ac:dyDescent="0.25">
      <c r="A62" s="754"/>
      <c r="B62" s="302" t="s">
        <v>0</v>
      </c>
      <c r="C62" s="169">
        <v>0.71799999999999997</v>
      </c>
      <c r="D62" s="169">
        <v>0.69635717458907154</v>
      </c>
      <c r="E62" s="460">
        <v>0.78096908572681401</v>
      </c>
    </row>
    <row r="63" spans="1:15" ht="15" x14ac:dyDescent="0.25">
      <c r="A63" s="753" t="s">
        <v>239</v>
      </c>
      <c r="B63" s="302" t="s">
        <v>11</v>
      </c>
      <c r="C63" s="169">
        <v>0.75800000000000001</v>
      </c>
      <c r="D63" s="169">
        <v>0.75913799181105779</v>
      </c>
      <c r="E63" s="460">
        <v>0.78695978371945596</v>
      </c>
    </row>
    <row r="64" spans="1:15" ht="15" x14ac:dyDescent="0.25">
      <c r="A64" s="754"/>
      <c r="B64" s="302" t="s">
        <v>0</v>
      </c>
      <c r="C64" s="169">
        <v>0.70599999999999996</v>
      </c>
      <c r="D64" s="169">
        <v>0.68702798756108396</v>
      </c>
      <c r="E64" s="460">
        <v>0.71212453409340104</v>
      </c>
    </row>
    <row r="66" spans="1:8" x14ac:dyDescent="0.2">
      <c r="A66" s="12" t="s">
        <v>235</v>
      </c>
      <c r="H66" s="14" t="s">
        <v>31</v>
      </c>
    </row>
    <row r="67" spans="1:8" x14ac:dyDescent="0.2">
      <c r="A67" s="12" t="s">
        <v>281</v>
      </c>
    </row>
  </sheetData>
  <mergeCells count="10">
    <mergeCell ref="A1:H1"/>
    <mergeCell ref="A2:H2"/>
    <mergeCell ref="A3:H3"/>
    <mergeCell ref="A4:H8"/>
    <mergeCell ref="A63:A64"/>
    <mergeCell ref="A54:E54"/>
    <mergeCell ref="C55:E55"/>
    <mergeCell ref="A57:A58"/>
    <mergeCell ref="A59:A60"/>
    <mergeCell ref="A61:A62"/>
  </mergeCells>
  <hyperlinks>
    <hyperlink ref="H66" location="Contents!A1" display="Back to Contents"/>
  </hyperlinks>
  <pageMargins left="0.25" right="0.25" top="0.75" bottom="0.75" header="0.3" footer="0.3"/>
  <pageSetup scale="73"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activeCell="K33" sqref="K33"/>
    </sheetView>
  </sheetViews>
  <sheetFormatPr defaultColWidth="9.140625" defaultRowHeight="12.75" x14ac:dyDescent="0.2"/>
  <cols>
    <col min="1" max="1" width="11.7109375" style="12" customWidth="1"/>
    <col min="2" max="2" width="11.5703125" style="12" customWidth="1"/>
    <col min="3" max="3" width="10.140625" style="12" customWidth="1"/>
    <col min="4" max="5" width="11.28515625" style="12" bestFit="1" customWidth="1"/>
    <col min="6" max="16384" width="9.140625" style="12"/>
  </cols>
  <sheetData>
    <row r="1" spans="1:15" ht="15" customHeight="1" x14ac:dyDescent="0.2">
      <c r="A1" s="574" t="s">
        <v>0</v>
      </c>
      <c r="B1" s="575"/>
      <c r="C1" s="575"/>
      <c r="D1" s="575"/>
      <c r="E1" s="575"/>
      <c r="F1" s="575"/>
      <c r="G1" s="575"/>
      <c r="H1" s="575"/>
      <c r="I1" s="575"/>
      <c r="J1" s="575"/>
      <c r="K1" s="575"/>
      <c r="L1" s="575"/>
      <c r="M1" s="576"/>
    </row>
    <row r="2" spans="1:15" ht="15" customHeight="1" x14ac:dyDescent="0.2">
      <c r="A2" s="736"/>
      <c r="B2" s="737"/>
      <c r="C2" s="737"/>
      <c r="D2" s="737"/>
      <c r="E2" s="737"/>
      <c r="F2" s="737"/>
      <c r="G2" s="737"/>
      <c r="H2" s="737"/>
      <c r="I2" s="737"/>
      <c r="J2" s="737"/>
      <c r="K2" s="737"/>
      <c r="L2" s="737"/>
      <c r="M2" s="738"/>
      <c r="N2" s="89"/>
      <c r="O2" s="89"/>
    </row>
    <row r="3" spans="1:15" s="128" customFormat="1" ht="15" customHeight="1" x14ac:dyDescent="0.2">
      <c r="A3" s="574" t="s">
        <v>374</v>
      </c>
      <c r="B3" s="575"/>
      <c r="C3" s="575"/>
      <c r="D3" s="575"/>
      <c r="E3" s="575"/>
      <c r="F3" s="575"/>
      <c r="G3" s="575"/>
      <c r="H3" s="575"/>
      <c r="I3" s="575"/>
      <c r="J3" s="575"/>
      <c r="K3" s="575"/>
      <c r="L3" s="575"/>
      <c r="M3" s="576"/>
      <c r="N3" s="89"/>
    </row>
    <row r="4" spans="1:15" s="128" customFormat="1" ht="15" customHeight="1" x14ac:dyDescent="0.2">
      <c r="A4" s="602" t="s">
        <v>373</v>
      </c>
      <c r="B4" s="603"/>
      <c r="C4" s="603"/>
      <c r="D4" s="603"/>
      <c r="E4" s="603"/>
      <c r="F4" s="603"/>
      <c r="G4" s="603"/>
      <c r="H4" s="603"/>
      <c r="I4" s="603"/>
      <c r="J4" s="603"/>
      <c r="K4" s="603"/>
      <c r="L4" s="603"/>
      <c r="M4" s="604"/>
      <c r="N4" s="89"/>
    </row>
    <row r="5" spans="1:15" s="128" customFormat="1" ht="15" customHeight="1" x14ac:dyDescent="0.2">
      <c r="A5" s="605"/>
      <c r="B5" s="606"/>
      <c r="C5" s="606"/>
      <c r="D5" s="606"/>
      <c r="E5" s="606"/>
      <c r="F5" s="606"/>
      <c r="G5" s="606"/>
      <c r="H5" s="606"/>
      <c r="I5" s="606"/>
      <c r="J5" s="606"/>
      <c r="K5" s="606"/>
      <c r="L5" s="606"/>
      <c r="M5" s="607"/>
      <c r="N5" s="89"/>
    </row>
    <row r="6" spans="1:15" s="128" customFormat="1" ht="15" customHeight="1" x14ac:dyDescent="0.2">
      <c r="A6" s="605"/>
      <c r="B6" s="606"/>
      <c r="C6" s="606"/>
      <c r="D6" s="606"/>
      <c r="E6" s="606"/>
      <c r="F6" s="606"/>
      <c r="G6" s="606"/>
      <c r="H6" s="606"/>
      <c r="I6" s="606"/>
      <c r="J6" s="606"/>
      <c r="K6" s="606"/>
      <c r="L6" s="606"/>
      <c r="M6" s="607"/>
      <c r="N6" s="89"/>
    </row>
    <row r="7" spans="1:15" s="128" customFormat="1" ht="15" customHeight="1" x14ac:dyDescent="0.2">
      <c r="A7" s="605"/>
      <c r="B7" s="606"/>
      <c r="C7" s="606"/>
      <c r="D7" s="606"/>
      <c r="E7" s="606"/>
      <c r="F7" s="606"/>
      <c r="G7" s="606"/>
      <c r="H7" s="606"/>
      <c r="I7" s="606"/>
      <c r="J7" s="606"/>
      <c r="K7" s="606"/>
      <c r="L7" s="606"/>
      <c r="M7" s="607"/>
      <c r="N7" s="89"/>
    </row>
    <row r="8" spans="1:15" s="128" customFormat="1" ht="15" customHeight="1" x14ac:dyDescent="0.2">
      <c r="A8" s="608"/>
      <c r="B8" s="609"/>
      <c r="C8" s="609"/>
      <c r="D8" s="609"/>
      <c r="E8" s="609"/>
      <c r="F8" s="609"/>
      <c r="G8" s="609"/>
      <c r="H8" s="609"/>
      <c r="I8" s="609"/>
      <c r="J8" s="609"/>
      <c r="K8" s="609"/>
      <c r="L8" s="609"/>
      <c r="M8" s="610"/>
      <c r="N8" s="89"/>
    </row>
    <row r="9" spans="1:15" ht="15" customHeight="1" thickBot="1" x14ac:dyDescent="0.25">
      <c r="I9" s="48"/>
    </row>
    <row r="10" spans="1:15" ht="15" customHeight="1" thickBot="1" x14ac:dyDescent="0.25">
      <c r="C10" s="761" t="s">
        <v>244</v>
      </c>
      <c r="D10" s="761"/>
      <c r="E10" s="761"/>
      <c r="F10" s="761"/>
      <c r="G10" s="761"/>
      <c r="H10" s="761" t="s">
        <v>37</v>
      </c>
      <c r="I10" s="761"/>
      <c r="J10" s="761"/>
      <c r="K10" s="761"/>
    </row>
    <row r="11" spans="1:15" ht="25.5" customHeight="1" x14ac:dyDescent="0.2">
      <c r="A11" s="81" t="s">
        <v>6</v>
      </c>
      <c r="B11" s="321" t="s">
        <v>282</v>
      </c>
      <c r="C11" s="412" t="s">
        <v>15</v>
      </c>
      <c r="D11" s="417" t="s">
        <v>3</v>
      </c>
      <c r="E11" s="416" t="s">
        <v>5</v>
      </c>
      <c r="F11" s="320" t="s">
        <v>4</v>
      </c>
      <c r="G11" s="319" t="s">
        <v>16</v>
      </c>
      <c r="H11" s="327" t="s">
        <v>3</v>
      </c>
      <c r="I11" s="328" t="s">
        <v>5</v>
      </c>
      <c r="J11" s="329" t="s">
        <v>4</v>
      </c>
      <c r="K11" s="330" t="s">
        <v>16</v>
      </c>
    </row>
    <row r="12" spans="1:15" x14ac:dyDescent="0.2">
      <c r="A12" s="759">
        <v>2000</v>
      </c>
      <c r="B12" s="218" t="s">
        <v>17</v>
      </c>
      <c r="C12" s="413">
        <v>15982</v>
      </c>
      <c r="D12" s="413">
        <v>13060</v>
      </c>
      <c r="E12" s="410">
        <v>1954</v>
      </c>
      <c r="F12" s="132">
        <v>502</v>
      </c>
      <c r="G12" s="323">
        <v>466</v>
      </c>
      <c r="H12" s="331">
        <f>D12/C12</f>
        <v>0.81716931547991489</v>
      </c>
      <c r="I12" s="325">
        <f>E12/C12</f>
        <v>0.12226254536353398</v>
      </c>
      <c r="J12" s="325">
        <f>F12/C12</f>
        <v>3.1410336628707299E-2</v>
      </c>
      <c r="K12" s="293">
        <f>G12/C12</f>
        <v>2.9157802527843824E-2</v>
      </c>
    </row>
    <row r="13" spans="1:15" ht="15" customHeight="1" x14ac:dyDescent="0.2">
      <c r="A13" s="760"/>
      <c r="B13" s="219" t="s">
        <v>18</v>
      </c>
      <c r="C13" s="414">
        <v>17329</v>
      </c>
      <c r="D13" s="414">
        <v>12194</v>
      </c>
      <c r="E13" s="411">
        <v>3683</v>
      </c>
      <c r="F13" s="201">
        <v>743</v>
      </c>
      <c r="G13" s="324">
        <v>709</v>
      </c>
      <c r="H13" s="332">
        <f t="shared" ref="H13:H15" si="0">D13/C13</f>
        <v>0.70367591897974491</v>
      </c>
      <c r="I13" s="326">
        <f t="shared" ref="I13:I15" si="1">E13/C13</f>
        <v>0.21253390270644584</v>
      </c>
      <c r="J13" s="326">
        <f t="shared" ref="J13:J15" si="2">F13/C13</f>
        <v>4.287610364129494E-2</v>
      </c>
      <c r="K13" s="296">
        <f t="shared" ref="K13:K15" si="3">G13/C13</f>
        <v>4.0914074672514282E-2</v>
      </c>
    </row>
    <row r="14" spans="1:15" x14ac:dyDescent="0.2">
      <c r="A14" s="758">
        <v>2017</v>
      </c>
      <c r="B14" s="322" t="s">
        <v>17</v>
      </c>
      <c r="C14" s="415">
        <f>SUM(D14:G14)</f>
        <v>16956</v>
      </c>
      <c r="D14" s="415">
        <v>10077</v>
      </c>
      <c r="E14" s="190">
        <v>4760</v>
      </c>
      <c r="F14" s="190">
        <v>778</v>
      </c>
      <c r="G14" s="513">
        <v>1341</v>
      </c>
      <c r="H14" s="331">
        <f t="shared" si="0"/>
        <v>0.59430290162774235</v>
      </c>
      <c r="I14" s="325">
        <f t="shared" si="1"/>
        <v>0.28072658645907056</v>
      </c>
      <c r="J14" s="325">
        <f t="shared" si="2"/>
        <v>4.5883463080915309E-2</v>
      </c>
      <c r="K14" s="293">
        <f t="shared" si="3"/>
        <v>7.9087048832271759E-2</v>
      </c>
      <c r="L14" s="114"/>
    </row>
    <row r="15" spans="1:15" ht="13.5" thickBot="1" x14ac:dyDescent="0.25">
      <c r="A15" s="758"/>
      <c r="B15" s="219" t="s">
        <v>18</v>
      </c>
      <c r="C15" s="418">
        <f>SUM(D15:G15)</f>
        <v>18329</v>
      </c>
      <c r="D15" s="418">
        <v>8372</v>
      </c>
      <c r="E15" s="286">
        <v>7574</v>
      </c>
      <c r="F15" s="286">
        <v>1085</v>
      </c>
      <c r="G15" s="287">
        <v>1298</v>
      </c>
      <c r="H15" s="333">
        <f t="shared" si="0"/>
        <v>0.45676250750177316</v>
      </c>
      <c r="I15" s="334">
        <f t="shared" si="1"/>
        <v>0.41322494407769111</v>
      </c>
      <c r="J15" s="334">
        <f t="shared" si="2"/>
        <v>5.9195809918708056E-2</v>
      </c>
      <c r="K15" s="335">
        <f t="shared" si="3"/>
        <v>7.0816738501827708E-2</v>
      </c>
    </row>
    <row r="19" spans="7:9" ht="12.75" customHeight="1" x14ac:dyDescent="0.2"/>
    <row r="21" spans="7:9" x14ac:dyDescent="0.2">
      <c r="H21" s="90"/>
      <c r="I21" s="90"/>
    </row>
    <row r="22" spans="7:9" x14ac:dyDescent="0.2">
      <c r="G22" s="90"/>
      <c r="H22" s="90"/>
      <c r="I22" s="90"/>
    </row>
    <row r="35" spans="1:12" x14ac:dyDescent="0.2">
      <c r="A35" s="12" t="s">
        <v>229</v>
      </c>
      <c r="L35" s="14" t="s">
        <v>31</v>
      </c>
    </row>
  </sheetData>
  <mergeCells count="8">
    <mergeCell ref="A14:A15"/>
    <mergeCell ref="A12:A13"/>
    <mergeCell ref="C10:G10"/>
    <mergeCell ref="A1:M1"/>
    <mergeCell ref="A2:M2"/>
    <mergeCell ref="A3:M3"/>
    <mergeCell ref="A4:M8"/>
    <mergeCell ref="H10:K10"/>
  </mergeCells>
  <hyperlinks>
    <hyperlink ref="L35" location="Contents!A1" display="Back to Contents"/>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5"/>
  <sheetViews>
    <sheetView zoomScaleNormal="100" zoomScaleSheetLayoutView="100" workbookViewId="0">
      <selection sqref="A1:M45"/>
    </sheetView>
  </sheetViews>
  <sheetFormatPr defaultColWidth="9.140625" defaultRowHeight="15" x14ac:dyDescent="0.25"/>
  <cols>
    <col min="1" max="9" width="11.7109375" style="12" customWidth="1"/>
    <col min="10" max="11" width="9.140625" style="12"/>
    <col min="12" max="12" width="9.140625" style="1"/>
    <col min="13" max="13" width="9.140625" style="200"/>
    <col min="14" max="14" width="10.85546875" style="200" customWidth="1"/>
    <col min="15" max="16384" width="9.140625" style="200"/>
  </cols>
  <sheetData>
    <row r="1" spans="1:16" ht="15" customHeight="1" x14ac:dyDescent="0.25">
      <c r="A1" s="574" t="s">
        <v>0</v>
      </c>
      <c r="B1" s="575"/>
      <c r="C1" s="575"/>
      <c r="D1" s="575"/>
      <c r="E1" s="575"/>
      <c r="F1" s="575"/>
      <c r="G1" s="575"/>
      <c r="H1" s="575"/>
      <c r="I1" s="576"/>
      <c r="K1" s="128"/>
    </row>
    <row r="2" spans="1:16" ht="15" customHeight="1" x14ac:dyDescent="0.25">
      <c r="A2" s="678"/>
      <c r="B2" s="679"/>
      <c r="C2" s="679"/>
      <c r="D2" s="679"/>
      <c r="E2" s="679"/>
      <c r="F2" s="679"/>
      <c r="G2" s="679"/>
      <c r="H2" s="679"/>
      <c r="I2" s="680"/>
      <c r="J2" s="222"/>
      <c r="K2" s="222"/>
    </row>
    <row r="3" spans="1:16" s="11" customFormat="1" ht="15" customHeight="1" x14ac:dyDescent="0.25">
      <c r="A3" s="574" t="s">
        <v>291</v>
      </c>
      <c r="B3" s="575"/>
      <c r="C3" s="575"/>
      <c r="D3" s="575"/>
      <c r="E3" s="575"/>
      <c r="F3" s="575"/>
      <c r="G3" s="575"/>
      <c r="H3" s="575"/>
      <c r="I3" s="576"/>
      <c r="J3" s="385"/>
      <c r="K3" s="89"/>
      <c r="L3" s="9"/>
      <c r="M3" s="9"/>
      <c r="N3" s="9"/>
    </row>
    <row r="4" spans="1:16" s="11" customFormat="1" ht="15" customHeight="1" x14ac:dyDescent="0.25">
      <c r="A4" s="602" t="s">
        <v>341</v>
      </c>
      <c r="B4" s="603"/>
      <c r="C4" s="603"/>
      <c r="D4" s="603"/>
      <c r="E4" s="603"/>
      <c r="F4" s="603"/>
      <c r="G4" s="603"/>
      <c r="H4" s="603"/>
      <c r="I4" s="604"/>
      <c r="J4" s="220"/>
      <c r="K4" s="89"/>
    </row>
    <row r="5" spans="1:16" s="11" customFormat="1" ht="15" customHeight="1" x14ac:dyDescent="0.25">
      <c r="A5" s="605"/>
      <c r="B5" s="606"/>
      <c r="C5" s="606"/>
      <c r="D5" s="606"/>
      <c r="E5" s="606"/>
      <c r="F5" s="606"/>
      <c r="G5" s="606"/>
      <c r="H5" s="606"/>
      <c r="I5" s="607"/>
      <c r="J5" s="220"/>
      <c r="K5" s="89"/>
    </row>
    <row r="6" spans="1:16" s="11" customFormat="1" ht="15" customHeight="1" x14ac:dyDescent="0.25">
      <c r="A6" s="605"/>
      <c r="B6" s="606"/>
      <c r="C6" s="606"/>
      <c r="D6" s="606"/>
      <c r="E6" s="606"/>
      <c r="F6" s="606"/>
      <c r="G6" s="606"/>
      <c r="H6" s="606"/>
      <c r="I6" s="607"/>
      <c r="J6" s="220"/>
      <c r="K6" s="89"/>
    </row>
    <row r="7" spans="1:16" s="11" customFormat="1" ht="15" customHeight="1" x14ac:dyDescent="0.25">
      <c r="A7" s="605"/>
      <c r="B7" s="606"/>
      <c r="C7" s="606"/>
      <c r="D7" s="606"/>
      <c r="E7" s="606"/>
      <c r="F7" s="606"/>
      <c r="G7" s="606"/>
      <c r="H7" s="606"/>
      <c r="I7" s="607"/>
      <c r="J7" s="220"/>
      <c r="K7" s="89"/>
      <c r="L7" s="200"/>
      <c r="M7" s="200"/>
      <c r="N7" s="200"/>
      <c r="O7" s="200"/>
      <c r="P7" s="200"/>
    </row>
    <row r="8" spans="1:16" s="11" customFormat="1" ht="15" customHeight="1" x14ac:dyDescent="0.25">
      <c r="A8" s="608"/>
      <c r="B8" s="609"/>
      <c r="C8" s="609"/>
      <c r="D8" s="609"/>
      <c r="E8" s="609"/>
      <c r="F8" s="609"/>
      <c r="G8" s="609"/>
      <c r="H8" s="609"/>
      <c r="I8" s="610"/>
      <c r="J8" s="220"/>
      <c r="K8" s="89"/>
      <c r="L8" s="200"/>
      <c r="M8" s="200"/>
      <c r="N8" s="200"/>
      <c r="O8" s="200"/>
      <c r="P8" s="200"/>
    </row>
    <row r="9" spans="1:16" s="11" customFormat="1" ht="15" customHeight="1" thickBot="1" x14ac:dyDescent="0.3">
      <c r="A9" s="383"/>
      <c r="B9" s="382"/>
      <c r="C9" s="382"/>
      <c r="D9" s="382"/>
      <c r="E9" s="382"/>
      <c r="F9" s="382"/>
      <c r="G9" s="382"/>
      <c r="H9" s="382"/>
      <c r="I9" s="382"/>
      <c r="J9" s="220"/>
      <c r="K9" s="89"/>
      <c r="L9" s="200"/>
      <c r="M9" s="200"/>
      <c r="N9" s="200"/>
      <c r="O9" s="200"/>
      <c r="P9" s="200"/>
    </row>
    <row r="10" spans="1:16" s="11" customFormat="1" ht="15" customHeight="1" x14ac:dyDescent="0.25">
      <c r="A10" s="769" t="s">
        <v>6</v>
      </c>
      <c r="B10" s="770" t="s">
        <v>282</v>
      </c>
      <c r="C10" s="773" t="s">
        <v>15</v>
      </c>
      <c r="D10" s="771" t="s">
        <v>15</v>
      </c>
      <c r="E10" s="772"/>
      <c r="F10" s="771" t="s">
        <v>3</v>
      </c>
      <c r="G10" s="772"/>
      <c r="H10" s="771" t="s">
        <v>5</v>
      </c>
      <c r="I10" s="772"/>
      <c r="J10" s="771" t="s">
        <v>4</v>
      </c>
      <c r="K10" s="772"/>
      <c r="L10" s="771" t="s">
        <v>16</v>
      </c>
      <c r="M10" s="772"/>
      <c r="N10" s="200"/>
      <c r="O10" s="200"/>
      <c r="P10" s="200"/>
    </row>
    <row r="11" spans="1:16" x14ac:dyDescent="0.25">
      <c r="A11" s="769"/>
      <c r="B11" s="770"/>
      <c r="C11" s="774"/>
      <c r="D11" s="84" t="s">
        <v>2</v>
      </c>
      <c r="E11" s="85" t="s">
        <v>1</v>
      </c>
      <c r="F11" s="84" t="s">
        <v>2</v>
      </c>
      <c r="G11" s="85" t="s">
        <v>1</v>
      </c>
      <c r="H11" s="84" t="s">
        <v>2</v>
      </c>
      <c r="I11" s="85" t="s">
        <v>1</v>
      </c>
      <c r="J11" s="84" t="s">
        <v>2</v>
      </c>
      <c r="K11" s="85" t="s">
        <v>1</v>
      </c>
      <c r="L11" s="84" t="s">
        <v>2</v>
      </c>
      <c r="M11" s="85" t="s">
        <v>1</v>
      </c>
    </row>
    <row r="12" spans="1:16" x14ac:dyDescent="0.25">
      <c r="A12" s="768">
        <v>2015</v>
      </c>
      <c r="B12" s="218" t="s">
        <v>17</v>
      </c>
      <c r="C12" s="203">
        <v>49365</v>
      </c>
      <c r="D12" s="203">
        <v>24570</v>
      </c>
      <c r="E12" s="204">
        <v>24795</v>
      </c>
      <c r="F12" s="205">
        <v>14614</v>
      </c>
      <c r="G12" s="206">
        <v>14092</v>
      </c>
      <c r="H12" s="205">
        <v>5479</v>
      </c>
      <c r="I12" s="206">
        <v>5206</v>
      </c>
      <c r="J12" s="205">
        <v>1546</v>
      </c>
      <c r="K12" s="206">
        <v>1804</v>
      </c>
      <c r="L12" s="203">
        <v>2931</v>
      </c>
      <c r="M12" s="204">
        <v>3693</v>
      </c>
    </row>
    <row r="13" spans="1:16" x14ac:dyDescent="0.25">
      <c r="A13" s="768"/>
      <c r="B13" s="219" t="s">
        <v>18</v>
      </c>
      <c r="C13" s="202">
        <v>22094</v>
      </c>
      <c r="D13" s="202">
        <v>12882</v>
      </c>
      <c r="E13" s="207">
        <v>9212</v>
      </c>
      <c r="F13" s="208">
        <v>6364</v>
      </c>
      <c r="G13" s="209">
        <v>4687</v>
      </c>
      <c r="H13" s="208">
        <v>4992</v>
      </c>
      <c r="I13" s="209">
        <v>3297</v>
      </c>
      <c r="J13" s="208">
        <v>738</v>
      </c>
      <c r="K13" s="209">
        <v>542</v>
      </c>
      <c r="L13" s="210">
        <v>788</v>
      </c>
      <c r="M13" s="211">
        <v>686</v>
      </c>
    </row>
    <row r="14" spans="1:16" x14ac:dyDescent="0.25">
      <c r="A14" s="758">
        <v>2016</v>
      </c>
      <c r="B14" s="218" t="s">
        <v>17</v>
      </c>
      <c r="C14" s="203">
        <v>50643</v>
      </c>
      <c r="D14" s="203">
        <v>25510</v>
      </c>
      <c r="E14" s="204">
        <v>25133</v>
      </c>
      <c r="F14" s="205">
        <v>14764</v>
      </c>
      <c r="G14" s="206">
        <v>14070</v>
      </c>
      <c r="H14" s="205">
        <v>6381</v>
      </c>
      <c r="I14" s="206">
        <v>5745</v>
      </c>
      <c r="J14" s="205">
        <v>1629</v>
      </c>
      <c r="K14" s="206">
        <v>1833</v>
      </c>
      <c r="L14" s="203">
        <v>2736</v>
      </c>
      <c r="M14" s="204">
        <v>3485</v>
      </c>
      <c r="O14" s="386"/>
      <c r="P14" s="386"/>
    </row>
    <row r="15" spans="1:16" x14ac:dyDescent="0.25">
      <c r="A15" s="758"/>
      <c r="B15" s="219" t="s">
        <v>18</v>
      </c>
      <c r="C15" s="533">
        <v>21974</v>
      </c>
      <c r="D15" s="533">
        <v>12860</v>
      </c>
      <c r="E15" s="534">
        <v>9114</v>
      </c>
      <c r="F15" s="535">
        <v>6082</v>
      </c>
      <c r="G15" s="536">
        <v>4550</v>
      </c>
      <c r="H15" s="535">
        <v>5220</v>
      </c>
      <c r="I15" s="536">
        <v>3301</v>
      </c>
      <c r="J15" s="535">
        <v>712</v>
      </c>
      <c r="K15" s="536">
        <v>544</v>
      </c>
      <c r="L15" s="537">
        <v>846</v>
      </c>
      <c r="M15" s="538">
        <v>719</v>
      </c>
      <c r="O15" s="386"/>
      <c r="P15" s="386"/>
    </row>
    <row r="16" spans="1:16" x14ac:dyDescent="0.25">
      <c r="A16" s="758">
        <v>2017</v>
      </c>
      <c r="B16" s="218" t="s">
        <v>17</v>
      </c>
      <c r="C16" s="203">
        <v>51370</v>
      </c>
      <c r="D16" s="203">
        <v>26358</v>
      </c>
      <c r="E16" s="204">
        <v>25012</v>
      </c>
      <c r="F16" s="205">
        <v>14349</v>
      </c>
      <c r="G16" s="206">
        <v>13544</v>
      </c>
      <c r="H16" s="205">
        <v>6831</v>
      </c>
      <c r="I16" s="206">
        <v>6084</v>
      </c>
      <c r="J16" s="205">
        <v>1677</v>
      </c>
      <c r="K16" s="206">
        <v>1823</v>
      </c>
      <c r="L16" s="203">
        <v>2535</v>
      </c>
      <c r="M16" s="204">
        <v>2546</v>
      </c>
      <c r="O16" s="386"/>
      <c r="P16" s="386"/>
    </row>
    <row r="17" spans="1:16" ht="15.75" thickBot="1" x14ac:dyDescent="0.3">
      <c r="A17" s="758"/>
      <c r="B17" s="219" t="s">
        <v>18</v>
      </c>
      <c r="C17" s="212">
        <v>19852</v>
      </c>
      <c r="D17" s="212">
        <v>11784</v>
      </c>
      <c r="E17" s="213">
        <v>8068</v>
      </c>
      <c r="F17" s="214">
        <v>5237</v>
      </c>
      <c r="G17" s="215">
        <v>3866</v>
      </c>
      <c r="H17" s="214">
        <v>4945</v>
      </c>
      <c r="I17" s="215">
        <v>2998</v>
      </c>
      <c r="J17" s="214">
        <v>737</v>
      </c>
      <c r="K17" s="215">
        <v>516</v>
      </c>
      <c r="L17" s="216">
        <v>660</v>
      </c>
      <c r="M17" s="217">
        <v>512</v>
      </c>
      <c r="O17" s="386"/>
      <c r="P17" s="386"/>
    </row>
    <row r="18" spans="1:16" x14ac:dyDescent="0.25">
      <c r="A18" s="423"/>
      <c r="B18" s="424"/>
      <c r="C18" s="425"/>
      <c r="D18" s="425"/>
      <c r="E18" s="425"/>
      <c r="F18" s="426"/>
      <c r="G18" s="426"/>
      <c r="H18" s="426"/>
      <c r="I18" s="426"/>
      <c r="J18" s="426"/>
      <c r="K18" s="426"/>
      <c r="L18" s="427"/>
      <c r="M18" s="427"/>
      <c r="O18" s="386"/>
      <c r="P18" s="386"/>
    </row>
    <row r="19" spans="1:16" ht="15" customHeight="1" x14ac:dyDescent="0.25">
      <c r="H19" s="180"/>
      <c r="L19" s="200"/>
    </row>
    <row r="20" spans="1:16" x14ac:dyDescent="0.25">
      <c r="L20" s="200"/>
    </row>
    <row r="21" spans="1:16" x14ac:dyDescent="0.25">
      <c r="L21" s="200"/>
    </row>
    <row r="22" spans="1:16" x14ac:dyDescent="0.25">
      <c r="L22" s="200"/>
    </row>
    <row r="23" spans="1:16" x14ac:dyDescent="0.25">
      <c r="L23" s="200"/>
    </row>
    <row r="24" spans="1:16" x14ac:dyDescent="0.25">
      <c r="K24" s="200"/>
      <c r="L24" s="200"/>
    </row>
    <row r="25" spans="1:16" x14ac:dyDescent="0.25">
      <c r="K25" s="200"/>
      <c r="L25" s="200"/>
    </row>
    <row r="26" spans="1:16" ht="15" customHeight="1" x14ac:dyDescent="0.25">
      <c r="K26" s="200"/>
      <c r="L26" s="200"/>
    </row>
    <row r="27" spans="1:16" x14ac:dyDescent="0.25">
      <c r="K27" s="200"/>
      <c r="L27" s="200"/>
    </row>
    <row r="28" spans="1:16" x14ac:dyDescent="0.25">
      <c r="K28" s="200"/>
      <c r="L28" s="200"/>
    </row>
    <row r="29" spans="1:16" x14ac:dyDescent="0.25">
      <c r="K29" s="200"/>
      <c r="L29" s="200"/>
    </row>
    <row r="30" spans="1:16" x14ac:dyDescent="0.25">
      <c r="K30" s="200"/>
      <c r="L30" s="200"/>
    </row>
    <row r="31" spans="1:16" x14ac:dyDescent="0.25">
      <c r="K31" s="200"/>
      <c r="L31" s="200"/>
    </row>
    <row r="32" spans="1:16" x14ac:dyDescent="0.25">
      <c r="K32" s="200"/>
      <c r="L32" s="200"/>
    </row>
    <row r="33" spans="1:12" x14ac:dyDescent="0.25">
      <c r="K33" s="200"/>
      <c r="L33" s="200"/>
    </row>
    <row r="34" spans="1:12" x14ac:dyDescent="0.25">
      <c r="K34" s="200"/>
      <c r="L34" s="200"/>
    </row>
    <row r="35" spans="1:12" x14ac:dyDescent="0.25">
      <c r="A35" s="764" t="s">
        <v>0</v>
      </c>
      <c r="B35" s="765"/>
      <c r="C35" s="304" t="s">
        <v>2</v>
      </c>
      <c r="D35" s="304" t="s">
        <v>1</v>
      </c>
      <c r="K35" s="200"/>
      <c r="L35" s="200"/>
    </row>
    <row r="36" spans="1:12" x14ac:dyDescent="0.25">
      <c r="A36" s="766" t="s">
        <v>3</v>
      </c>
      <c r="B36" s="336" t="s">
        <v>64</v>
      </c>
      <c r="C36" s="511">
        <v>0.51310103173058208</v>
      </c>
      <c r="D36" s="421">
        <v>0.48689896826941798</v>
      </c>
      <c r="E36" s="227"/>
      <c r="F36" s="419"/>
      <c r="G36" s="420"/>
      <c r="K36" s="200"/>
      <c r="L36" s="200"/>
    </row>
    <row r="37" spans="1:12" x14ac:dyDescent="0.25">
      <c r="A37" s="767"/>
      <c r="B37" s="337" t="s">
        <v>65</v>
      </c>
      <c r="C37" s="421">
        <v>0.59359258512996171</v>
      </c>
      <c r="D37" s="422">
        <v>0.40640741487003829</v>
      </c>
      <c r="E37" s="227"/>
      <c r="F37" s="419"/>
      <c r="G37" s="420"/>
      <c r="K37" s="200"/>
      <c r="L37" s="200"/>
    </row>
    <row r="38" spans="1:12" x14ac:dyDescent="0.25">
      <c r="A38" s="775" t="s">
        <v>5</v>
      </c>
      <c r="B38" s="336" t="s">
        <v>64</v>
      </c>
      <c r="C38" s="373">
        <v>0.52891986062717766</v>
      </c>
      <c r="D38" s="298">
        <v>0.47108013937282228</v>
      </c>
      <c r="E38" s="227"/>
      <c r="K38" s="200"/>
      <c r="L38" s="200"/>
    </row>
    <row r="39" spans="1:12" x14ac:dyDescent="0.25">
      <c r="A39" s="776"/>
      <c r="B39" s="337" t="s">
        <v>65</v>
      </c>
      <c r="C39" s="301">
        <v>0.62256074531033612</v>
      </c>
      <c r="D39" s="301">
        <v>0.37743925468966383</v>
      </c>
      <c r="E39" s="227"/>
      <c r="K39" s="200"/>
      <c r="L39" s="200"/>
    </row>
    <row r="40" spans="1:12" x14ac:dyDescent="0.25">
      <c r="A40" s="766" t="s">
        <v>4</v>
      </c>
      <c r="B40" s="336" t="s">
        <v>64</v>
      </c>
      <c r="C40" s="297">
        <v>0.47914285714285715</v>
      </c>
      <c r="D40" s="298">
        <v>0.52085714285714291</v>
      </c>
      <c r="E40" s="227"/>
      <c r="K40" s="200"/>
      <c r="L40" s="200"/>
    </row>
    <row r="41" spans="1:12" x14ac:dyDescent="0.25">
      <c r="A41" s="767"/>
      <c r="B41" s="337" t="s">
        <v>65</v>
      </c>
      <c r="C41" s="299">
        <v>0.58818834796488428</v>
      </c>
      <c r="D41" s="300">
        <v>0.41181165203511572</v>
      </c>
      <c r="E41" s="227"/>
      <c r="I41" s="90"/>
      <c r="J41" s="90"/>
      <c r="K41" s="343"/>
      <c r="L41" s="200"/>
    </row>
    <row r="42" spans="1:12" x14ac:dyDescent="0.25">
      <c r="A42" s="762" t="s">
        <v>182</v>
      </c>
      <c r="B42" s="387" t="s">
        <v>64</v>
      </c>
      <c r="C42" s="388">
        <v>0.49891753591812638</v>
      </c>
      <c r="D42" s="388">
        <v>0.50108246408187362</v>
      </c>
      <c r="E42" s="227"/>
      <c r="I42" s="90"/>
      <c r="J42" s="90"/>
      <c r="K42" s="343"/>
      <c r="L42" s="200"/>
    </row>
    <row r="43" spans="1:12" x14ac:dyDescent="0.25">
      <c r="A43" s="763"/>
      <c r="B43" s="387" t="s">
        <v>65</v>
      </c>
      <c r="C43" s="388">
        <v>0.56313993174061439</v>
      </c>
      <c r="D43" s="388">
        <v>0.43686006825938567</v>
      </c>
      <c r="E43" s="227"/>
      <c r="K43" s="200"/>
      <c r="L43" s="200"/>
    </row>
    <row r="44" spans="1:12" x14ac:dyDescent="0.25">
      <c r="A44" s="393"/>
      <c r="B44" s="394"/>
      <c r="C44" s="395"/>
      <c r="D44" s="395"/>
      <c r="E44" s="227"/>
      <c r="K44" s="200"/>
      <c r="L44" s="200"/>
    </row>
    <row r="45" spans="1:12" x14ac:dyDescent="0.25">
      <c r="A45" s="12" t="s">
        <v>229</v>
      </c>
      <c r="K45" s="200"/>
      <c r="L45" s="384" t="s">
        <v>31</v>
      </c>
    </row>
    <row r="46" spans="1:12" x14ac:dyDescent="0.25">
      <c r="K46" s="200"/>
      <c r="L46" s="200"/>
    </row>
    <row r="47" spans="1:12" x14ac:dyDescent="0.25">
      <c r="K47" s="200"/>
      <c r="L47" s="200"/>
    </row>
    <row r="48" spans="1:12" x14ac:dyDescent="0.25">
      <c r="K48" s="200"/>
      <c r="L48" s="200"/>
    </row>
    <row r="49" spans="1:12" x14ac:dyDescent="0.25">
      <c r="K49" s="200"/>
      <c r="L49" s="200"/>
    </row>
    <row r="50" spans="1:12" x14ac:dyDescent="0.25">
      <c r="K50" s="200"/>
      <c r="L50" s="200"/>
    </row>
    <row r="51" spans="1:12" x14ac:dyDescent="0.25">
      <c r="K51" s="200"/>
      <c r="L51" s="200"/>
    </row>
    <row r="52" spans="1:12" x14ac:dyDescent="0.25">
      <c r="K52" s="200"/>
      <c r="L52" s="200"/>
    </row>
    <row r="53" spans="1:12" x14ac:dyDescent="0.25">
      <c r="K53" s="200"/>
      <c r="L53" s="200"/>
    </row>
    <row r="54" spans="1:12" x14ac:dyDescent="0.25">
      <c r="A54" s="372"/>
      <c r="K54" s="200"/>
      <c r="L54" s="200"/>
    </row>
    <row r="55" spans="1:12" x14ac:dyDescent="0.25">
      <c r="K55" s="200"/>
      <c r="L55" s="200"/>
    </row>
  </sheetData>
  <mergeCells count="20">
    <mergeCell ref="J10:K10"/>
    <mergeCell ref="L10:M10"/>
    <mergeCell ref="C10:C11"/>
    <mergeCell ref="A38:A39"/>
    <mergeCell ref="A40:A41"/>
    <mergeCell ref="A16:A17"/>
    <mergeCell ref="A42:A43"/>
    <mergeCell ref="A1:I1"/>
    <mergeCell ref="A2:I2"/>
    <mergeCell ref="A3:I3"/>
    <mergeCell ref="A4:I8"/>
    <mergeCell ref="A35:B35"/>
    <mergeCell ref="A36:A37"/>
    <mergeCell ref="A12:A13"/>
    <mergeCell ref="A14:A15"/>
    <mergeCell ref="A10:A11"/>
    <mergeCell ref="B10:B11"/>
    <mergeCell ref="D10:E10"/>
    <mergeCell ref="F10:G10"/>
    <mergeCell ref="H10:I10"/>
  </mergeCells>
  <hyperlinks>
    <hyperlink ref="L45"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5"/>
  <sheetViews>
    <sheetView zoomScaleNormal="100" zoomScaleSheetLayoutView="100" workbookViewId="0">
      <selection sqref="A1:G1"/>
    </sheetView>
  </sheetViews>
  <sheetFormatPr defaultRowHeight="15" x14ac:dyDescent="0.25"/>
  <cols>
    <col min="1" max="1" width="38.28515625" style="12" customWidth="1"/>
    <col min="2" max="2" width="12.85546875" style="12" customWidth="1"/>
    <col min="3" max="3" width="14.28515625" style="12" customWidth="1"/>
    <col min="4" max="4" width="15.42578125" style="12" customWidth="1"/>
    <col min="5" max="5" width="13.28515625" style="12" customWidth="1"/>
    <col min="6" max="6" width="14.140625" style="12" customWidth="1"/>
    <col min="7" max="7" width="14.7109375" style="12" customWidth="1"/>
    <col min="8" max="8" width="14" style="12" customWidth="1"/>
    <col min="9" max="9" width="14.7109375" style="23"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77" t="s">
        <v>0</v>
      </c>
      <c r="B1" s="778"/>
      <c r="C1" s="778"/>
      <c r="D1" s="778"/>
      <c r="E1" s="778"/>
      <c r="F1" s="778"/>
      <c r="G1" s="779"/>
      <c r="I1" s="15"/>
      <c r="J1" s="8"/>
      <c r="K1" s="8"/>
      <c r="L1" s="8"/>
    </row>
    <row r="2" spans="1:22" ht="15" customHeight="1" x14ac:dyDescent="0.25">
      <c r="A2" s="678"/>
      <c r="B2" s="679"/>
      <c r="C2" s="679"/>
      <c r="D2" s="679"/>
      <c r="E2" s="679"/>
      <c r="F2" s="679"/>
      <c r="G2" s="680"/>
      <c r="H2" s="89"/>
      <c r="I2" s="89"/>
      <c r="J2" s="9"/>
      <c r="K2" s="9"/>
      <c r="L2" s="9"/>
    </row>
    <row r="3" spans="1:22" s="11" customFormat="1" ht="15" customHeight="1" x14ac:dyDescent="0.25">
      <c r="A3" s="777" t="s">
        <v>305</v>
      </c>
      <c r="B3" s="778"/>
      <c r="C3" s="778"/>
      <c r="D3" s="778"/>
      <c r="E3" s="778"/>
      <c r="F3" s="778"/>
      <c r="G3" s="779"/>
      <c r="H3" s="221"/>
      <c r="I3" s="89"/>
      <c r="J3" s="9"/>
      <c r="K3" s="9"/>
      <c r="L3" s="9"/>
    </row>
    <row r="4" spans="1:22" s="11" customFormat="1" ht="15" customHeight="1" x14ac:dyDescent="0.25">
      <c r="A4" s="702" t="s">
        <v>375</v>
      </c>
      <c r="B4" s="702"/>
      <c r="C4" s="702"/>
      <c r="D4" s="702"/>
      <c r="E4" s="702"/>
      <c r="F4" s="702"/>
      <c r="G4" s="702"/>
      <c r="H4" s="220"/>
      <c r="I4" s="89"/>
      <c r="J4" s="9"/>
      <c r="K4" s="9"/>
      <c r="L4" s="9"/>
    </row>
    <row r="5" spans="1:22" s="11" customFormat="1" ht="15" customHeight="1" x14ac:dyDescent="0.25">
      <c r="A5" s="702"/>
      <c r="B5" s="702"/>
      <c r="C5" s="702"/>
      <c r="D5" s="702"/>
      <c r="E5" s="702"/>
      <c r="F5" s="702"/>
      <c r="G5" s="702"/>
      <c r="H5" s="220"/>
      <c r="I5" s="89"/>
      <c r="J5" s="9"/>
      <c r="K5" s="9"/>
      <c r="L5" s="9"/>
    </row>
    <row r="6" spans="1:22" s="11" customFormat="1" ht="15" customHeight="1" x14ac:dyDescent="0.25">
      <c r="A6" s="702"/>
      <c r="B6" s="702"/>
      <c r="C6" s="702"/>
      <c r="D6" s="702"/>
      <c r="E6" s="702"/>
      <c r="F6" s="702"/>
      <c r="G6" s="702"/>
      <c r="H6" s="220"/>
      <c r="I6" s="89"/>
      <c r="J6" s="9"/>
      <c r="K6" s="9"/>
      <c r="L6" s="9"/>
    </row>
    <row r="7" spans="1:22" s="11" customFormat="1" ht="15" customHeight="1" x14ac:dyDescent="0.25">
      <c r="A7" s="702"/>
      <c r="B7" s="702"/>
      <c r="C7" s="702"/>
      <c r="D7" s="702"/>
      <c r="E7" s="702"/>
      <c r="F7" s="702"/>
      <c r="G7" s="702"/>
      <c r="H7" s="220"/>
      <c r="I7" s="89"/>
      <c r="J7" s="9"/>
      <c r="K7" s="9"/>
      <c r="L7" s="9"/>
    </row>
    <row r="8" spans="1:22" s="11" customFormat="1" ht="15" customHeight="1" x14ac:dyDescent="0.25">
      <c r="A8" s="702"/>
      <c r="B8" s="702"/>
      <c r="C8" s="702"/>
      <c r="D8" s="702"/>
      <c r="E8" s="702"/>
      <c r="F8" s="702"/>
      <c r="G8" s="702"/>
      <c r="H8" s="220"/>
      <c r="I8" s="89"/>
      <c r="J8" s="9"/>
      <c r="K8" s="9"/>
      <c r="L8" s="9"/>
    </row>
    <row r="9" spans="1:22" s="11" customFormat="1" ht="15" customHeight="1" x14ac:dyDescent="0.25">
      <c r="A9" s="222"/>
      <c r="B9" s="222"/>
      <c r="C9" s="222"/>
      <c r="D9" s="222"/>
      <c r="E9" s="222"/>
      <c r="F9" s="222"/>
      <c r="G9" s="188"/>
      <c r="H9" s="89"/>
      <c r="I9" s="89"/>
      <c r="J9" s="9"/>
      <c r="K9" s="9"/>
      <c r="L9" s="9"/>
    </row>
    <row r="10" spans="1:22" x14ac:dyDescent="0.25">
      <c r="A10" s="25" t="s">
        <v>370</v>
      </c>
    </row>
    <row r="11" spans="1:22" x14ac:dyDescent="0.25">
      <c r="A11" s="563" t="s">
        <v>69</v>
      </c>
      <c r="B11" s="564"/>
      <c r="D11" s="565" t="s">
        <v>70</v>
      </c>
      <c r="E11" s="566"/>
      <c r="F11" s="567"/>
      <c r="J11" s="24"/>
      <c r="K11" s="24"/>
      <c r="L11" s="24"/>
      <c r="M11" s="49"/>
      <c r="O11" s="24"/>
      <c r="P11" s="24"/>
      <c r="Q11" s="49"/>
      <c r="S11" s="48"/>
      <c r="T11" s="48"/>
      <c r="U11" s="48"/>
      <c r="V11" s="48"/>
    </row>
    <row r="12" spans="1:22" x14ac:dyDescent="0.25">
      <c r="A12" s="36" t="s">
        <v>0</v>
      </c>
      <c r="B12" s="37"/>
      <c r="D12" s="22" t="s">
        <v>306</v>
      </c>
      <c r="E12" s="79" t="s">
        <v>19</v>
      </c>
      <c r="F12" s="64" t="s">
        <v>199</v>
      </c>
      <c r="G12" s="128"/>
      <c r="H12" s="200"/>
      <c r="I12" s="200"/>
      <c r="J12" s="200"/>
      <c r="K12" s="24"/>
      <c r="L12" s="24"/>
      <c r="M12" s="49"/>
      <c r="O12" s="24"/>
      <c r="P12" s="24"/>
      <c r="Q12" s="49"/>
      <c r="S12" s="48"/>
      <c r="T12" s="48"/>
      <c r="U12" s="48"/>
      <c r="V12" s="48"/>
    </row>
    <row r="13" spans="1:22" x14ac:dyDescent="0.25">
      <c r="A13" s="249" t="s">
        <v>20</v>
      </c>
      <c r="B13" s="37"/>
      <c r="D13" s="42" t="s">
        <v>307</v>
      </c>
      <c r="E13" s="131">
        <v>1260</v>
      </c>
      <c r="F13" s="374">
        <v>219</v>
      </c>
      <c r="G13" s="128"/>
      <c r="H13" s="200"/>
      <c r="I13" s="200"/>
      <c r="J13" s="200"/>
      <c r="K13" s="24"/>
      <c r="L13" s="24"/>
      <c r="M13" s="49"/>
      <c r="O13" s="24"/>
      <c r="P13" s="24"/>
      <c r="Q13" s="49"/>
      <c r="S13" s="48"/>
      <c r="T13" s="48"/>
      <c r="U13" s="48"/>
      <c r="V13" s="48"/>
    </row>
    <row r="14" spans="1:22" x14ac:dyDescent="0.25">
      <c r="A14" s="139" t="s">
        <v>132</v>
      </c>
      <c r="B14" s="223">
        <v>7338</v>
      </c>
      <c r="D14" s="43" t="s">
        <v>308</v>
      </c>
      <c r="E14" s="131">
        <v>1317</v>
      </c>
      <c r="F14" s="374"/>
      <c r="H14" s="200"/>
      <c r="I14" s="200"/>
      <c r="J14" s="200"/>
      <c r="K14" s="24"/>
      <c r="L14" s="24"/>
      <c r="M14" s="49"/>
      <c r="O14" s="24"/>
      <c r="P14" s="24"/>
      <c r="Q14" s="49"/>
      <c r="S14" s="48"/>
      <c r="T14" s="48"/>
      <c r="U14" s="48"/>
      <c r="V14" s="48"/>
    </row>
    <row r="15" spans="1:22" x14ac:dyDescent="0.25">
      <c r="A15" s="139" t="s">
        <v>158</v>
      </c>
      <c r="B15" s="223">
        <v>7601</v>
      </c>
      <c r="D15" s="43" t="s">
        <v>21</v>
      </c>
      <c r="E15" s="131">
        <v>1244</v>
      </c>
      <c r="F15" s="223">
        <v>219</v>
      </c>
      <c r="H15" s="200"/>
      <c r="I15" s="200"/>
      <c r="J15" s="200"/>
      <c r="K15" s="24"/>
      <c r="L15" s="24"/>
      <c r="M15" s="49"/>
      <c r="O15" s="24"/>
      <c r="P15" s="24"/>
      <c r="Q15" s="49"/>
      <c r="S15" s="48"/>
      <c r="T15" s="48"/>
      <c r="U15" s="48"/>
      <c r="V15" s="48"/>
    </row>
    <row r="16" spans="1:22" x14ac:dyDescent="0.25">
      <c r="A16" s="139" t="s">
        <v>173</v>
      </c>
      <c r="B16" s="223">
        <v>1323</v>
      </c>
      <c r="D16" s="43" t="s">
        <v>22</v>
      </c>
      <c r="E16" s="131">
        <v>280</v>
      </c>
      <c r="F16" s="374">
        <v>334</v>
      </c>
      <c r="H16" s="200"/>
      <c r="I16" s="200"/>
      <c r="J16" s="200"/>
      <c r="K16" s="24"/>
      <c r="L16" s="24"/>
      <c r="M16" s="49"/>
      <c r="O16" s="24"/>
      <c r="P16" s="24"/>
      <c r="Q16" s="49"/>
      <c r="S16" s="48"/>
      <c r="T16" s="48"/>
      <c r="U16" s="48"/>
      <c r="V16" s="48"/>
    </row>
    <row r="17" spans="1:24" x14ac:dyDescent="0.25">
      <c r="A17" s="139" t="s">
        <v>137</v>
      </c>
      <c r="B17" s="223">
        <v>1257</v>
      </c>
      <c r="D17" s="42" t="s">
        <v>23</v>
      </c>
      <c r="E17" s="131">
        <v>208</v>
      </c>
      <c r="F17" s="223">
        <v>63</v>
      </c>
      <c r="H17" s="200"/>
      <c r="I17" s="200"/>
      <c r="J17" s="200"/>
      <c r="K17" s="24"/>
      <c r="L17" s="24"/>
      <c r="M17" s="49"/>
      <c r="O17" s="24"/>
      <c r="P17" s="24"/>
      <c r="Q17" s="49"/>
    </row>
    <row r="18" spans="1:24" x14ac:dyDescent="0.25">
      <c r="A18" s="250" t="s">
        <v>200</v>
      </c>
      <c r="B18" s="224">
        <f>SUM(B14:B17)</f>
        <v>17519</v>
      </c>
      <c r="D18" s="43" t="s">
        <v>24</v>
      </c>
      <c r="E18" s="131">
        <v>217</v>
      </c>
      <c r="F18" s="223">
        <v>33</v>
      </c>
      <c r="H18" s="200"/>
      <c r="I18" s="200"/>
      <c r="J18" s="200"/>
      <c r="K18" s="24"/>
      <c r="L18" s="24"/>
      <c r="M18" s="49"/>
      <c r="O18" s="24"/>
      <c r="P18" s="24"/>
      <c r="Q18" s="49"/>
    </row>
    <row r="19" spans="1:24" x14ac:dyDescent="0.25">
      <c r="A19" s="63"/>
      <c r="B19" s="37"/>
      <c r="D19" s="43" t="s">
        <v>26</v>
      </c>
      <c r="E19" s="131">
        <v>174</v>
      </c>
      <c r="F19" s="375"/>
      <c r="H19" s="200"/>
      <c r="I19" s="200"/>
      <c r="J19" s="200"/>
      <c r="K19" s="24"/>
      <c r="L19" s="24"/>
      <c r="M19" s="49"/>
      <c r="O19" s="24"/>
      <c r="P19" s="24"/>
      <c r="Q19" s="49"/>
    </row>
    <row r="20" spans="1:24" x14ac:dyDescent="0.25">
      <c r="A20" s="249" t="s">
        <v>25</v>
      </c>
      <c r="B20" s="37"/>
      <c r="D20" s="43" t="s">
        <v>28</v>
      </c>
      <c r="E20" s="131">
        <v>99</v>
      </c>
      <c r="F20" s="374"/>
      <c r="H20" s="200"/>
      <c r="I20" s="200"/>
      <c r="J20" s="200"/>
      <c r="K20" s="24"/>
      <c r="L20" s="24"/>
      <c r="M20" s="49"/>
    </row>
    <row r="21" spans="1:24" x14ac:dyDescent="0.25">
      <c r="A21" s="139" t="s">
        <v>116</v>
      </c>
      <c r="B21" s="223">
        <v>7369</v>
      </c>
      <c r="D21" s="43" t="s">
        <v>27</v>
      </c>
      <c r="E21" s="131">
        <v>113</v>
      </c>
      <c r="F21" s="374">
        <v>24</v>
      </c>
      <c r="J21" s="24"/>
      <c r="K21" s="24"/>
      <c r="L21" s="24"/>
      <c r="M21" s="49"/>
      <c r="N21" s="24"/>
      <c r="O21" s="24"/>
      <c r="P21" s="24"/>
      <c r="Q21" s="24"/>
      <c r="R21" s="24"/>
      <c r="S21" s="24"/>
      <c r="T21" s="24"/>
      <c r="U21" s="24"/>
      <c r="V21" s="24"/>
      <c r="W21" s="24"/>
      <c r="X21" s="24"/>
    </row>
    <row r="22" spans="1:24" x14ac:dyDescent="0.25">
      <c r="A22" s="139" t="s">
        <v>130</v>
      </c>
      <c r="B22" s="223">
        <v>5423</v>
      </c>
      <c r="D22" s="44" t="s">
        <v>66</v>
      </c>
      <c r="E22" s="45">
        <f>SUM(E13:E21)</f>
        <v>4912</v>
      </c>
      <c r="F22" s="46">
        <f>SUM(F13:F21)</f>
        <v>892</v>
      </c>
      <c r="G22" s="376"/>
      <c r="J22" s="48"/>
      <c r="K22" s="24"/>
      <c r="L22" s="24"/>
      <c r="M22" s="49"/>
      <c r="N22" s="24"/>
      <c r="O22" s="24"/>
      <c r="P22" s="24"/>
      <c r="Q22" s="24"/>
      <c r="R22" s="24"/>
      <c r="S22" s="24"/>
      <c r="T22" s="24"/>
      <c r="U22" s="24"/>
      <c r="V22" s="24"/>
      <c r="W22" s="24"/>
      <c r="X22" s="24"/>
    </row>
    <row r="23" spans="1:24" x14ac:dyDescent="0.25">
      <c r="A23" s="250" t="s">
        <v>201</v>
      </c>
      <c r="B23" s="224">
        <f>SUM(B21:B22)</f>
        <v>12792</v>
      </c>
      <c r="D23" s="177"/>
      <c r="E23" s="177"/>
      <c r="F23" s="177"/>
      <c r="G23" s="177"/>
      <c r="H23" s="409"/>
      <c r="I23" s="48"/>
      <c r="J23" s="48"/>
      <c r="K23" s="24"/>
      <c r="L23" s="24"/>
      <c r="M23" s="49"/>
    </row>
    <row r="24" spans="1:24" x14ac:dyDescent="0.25">
      <c r="A24" s="38"/>
      <c r="B24" s="37"/>
      <c r="D24" s="128"/>
      <c r="E24" s="128"/>
      <c r="F24" s="128"/>
      <c r="G24" s="128"/>
      <c r="H24" s="48"/>
      <c r="I24" s="48"/>
      <c r="J24" s="48"/>
      <c r="K24" s="24"/>
      <c r="L24" s="24"/>
      <c r="M24" s="24"/>
    </row>
    <row r="25" spans="1:24" x14ac:dyDescent="0.25">
      <c r="A25" s="249" t="s">
        <v>29</v>
      </c>
      <c r="B25" s="37"/>
      <c r="H25" s="48"/>
      <c r="I25" s="48"/>
      <c r="J25" s="48"/>
      <c r="K25" s="24"/>
      <c r="L25" s="24"/>
      <c r="M25" s="49"/>
      <c r="O25" s="49"/>
      <c r="P25" s="49"/>
      <c r="Q25" s="49"/>
      <c r="R25" s="49"/>
      <c r="S25" s="49"/>
      <c r="T25" s="49"/>
      <c r="U25" s="49"/>
    </row>
    <row r="26" spans="1:24" x14ac:dyDescent="0.25">
      <c r="A26" s="139" t="s">
        <v>129</v>
      </c>
      <c r="B26" s="223">
        <v>1361</v>
      </c>
      <c r="H26" s="48"/>
      <c r="I26" s="48"/>
      <c r="J26" s="48"/>
      <c r="K26" s="24"/>
      <c r="L26" s="24"/>
      <c r="M26" s="49"/>
      <c r="O26" s="49"/>
      <c r="P26" s="49"/>
      <c r="Q26" s="50"/>
      <c r="R26" s="49"/>
      <c r="S26" s="49"/>
      <c r="T26" s="49"/>
      <c r="U26" s="49"/>
    </row>
    <row r="27" spans="1:24" s="24" customFormat="1" x14ac:dyDescent="0.25">
      <c r="A27" s="139" t="s">
        <v>92</v>
      </c>
      <c r="B27" s="223">
        <v>1256</v>
      </c>
      <c r="C27" s="12"/>
      <c r="D27" s="12"/>
      <c r="E27" s="12"/>
      <c r="F27" s="12"/>
      <c r="G27" s="12"/>
      <c r="H27" s="48"/>
      <c r="I27" s="48"/>
      <c r="J27" s="48"/>
      <c r="M27" s="49"/>
      <c r="O27" s="49"/>
      <c r="P27" s="49"/>
      <c r="Q27" s="50"/>
      <c r="R27" s="49"/>
      <c r="S27" s="49"/>
      <c r="T27" s="49"/>
      <c r="U27" s="49"/>
    </row>
    <row r="28" spans="1:24" x14ac:dyDescent="0.25">
      <c r="A28" s="250" t="s">
        <v>202</v>
      </c>
      <c r="B28" s="224">
        <f>SUM(B26:B27)</f>
        <v>2617</v>
      </c>
      <c r="H28" s="48"/>
      <c r="I28" s="48"/>
      <c r="J28" s="48"/>
      <c r="K28" s="49"/>
      <c r="L28" s="49"/>
      <c r="M28" s="49"/>
      <c r="N28" s="49"/>
    </row>
    <row r="29" spans="1:24" x14ac:dyDescent="0.25">
      <c r="A29" s="39"/>
      <c r="B29" s="10"/>
      <c r="H29" s="225"/>
      <c r="I29" s="226"/>
      <c r="J29" s="50"/>
      <c r="K29" s="49"/>
      <c r="L29" s="49"/>
      <c r="M29" s="49"/>
      <c r="N29" s="49"/>
    </row>
    <row r="30" spans="1:24" x14ac:dyDescent="0.25">
      <c r="A30" s="40" t="s">
        <v>67</v>
      </c>
      <c r="B30" s="41">
        <f>B18+B23+B28</f>
        <v>32928</v>
      </c>
      <c r="H30" s="225"/>
      <c r="I30" s="226"/>
      <c r="J30" s="50"/>
      <c r="K30" s="49"/>
      <c r="L30" s="49"/>
      <c r="M30" s="49"/>
      <c r="N30" s="49"/>
    </row>
    <row r="33" spans="1:13" x14ac:dyDescent="0.25">
      <c r="B33" s="755" t="s">
        <v>176</v>
      </c>
      <c r="C33" s="756"/>
      <c r="D33" s="757"/>
      <c r="E33" s="614" t="s">
        <v>227</v>
      </c>
      <c r="F33" s="614"/>
      <c r="H33" s="225"/>
    </row>
    <row r="34" spans="1:13" x14ac:dyDescent="0.25">
      <c r="A34" s="123"/>
      <c r="B34" s="83" t="s">
        <v>203</v>
      </c>
      <c r="C34" s="83" t="s">
        <v>204</v>
      </c>
      <c r="D34" s="83" t="s">
        <v>15</v>
      </c>
      <c r="E34" s="83" t="s">
        <v>203</v>
      </c>
      <c r="F34" s="83" t="s">
        <v>204</v>
      </c>
    </row>
    <row r="35" spans="1:13" x14ac:dyDescent="0.25">
      <c r="A35" s="129" t="s">
        <v>226</v>
      </c>
      <c r="B35" s="132">
        <f>B23</f>
        <v>12792</v>
      </c>
      <c r="C35" s="228">
        <v>4164</v>
      </c>
      <c r="D35" s="228">
        <f>SUM(B35:C35)</f>
        <v>16956</v>
      </c>
      <c r="E35" s="169">
        <f>B35/D35</f>
        <v>0.75442321302193915</v>
      </c>
      <c r="F35" s="169">
        <f>C35/D35</f>
        <v>0.24557678697806087</v>
      </c>
    </row>
    <row r="36" spans="1:13" x14ac:dyDescent="0.25">
      <c r="A36" s="129" t="s">
        <v>225</v>
      </c>
      <c r="B36" s="132">
        <f>B18</f>
        <v>17519</v>
      </c>
      <c r="C36" s="228">
        <v>748</v>
      </c>
      <c r="D36" s="228">
        <f t="shared" ref="D36:D38" si="0">SUM(B36:C36)</f>
        <v>18267</v>
      </c>
      <c r="E36" s="169">
        <f>B36/D36</f>
        <v>0.95905184211966932</v>
      </c>
      <c r="F36" s="169">
        <f>C36/D36</f>
        <v>4.0948157880330648E-2</v>
      </c>
      <c r="G36" s="227"/>
      <c r="J36" s="48"/>
      <c r="K36" s="48"/>
      <c r="L36" s="48"/>
      <c r="M36" s="48"/>
    </row>
    <row r="37" spans="1:13" x14ac:dyDescent="0.25">
      <c r="A37" s="129" t="s">
        <v>199</v>
      </c>
      <c r="B37" s="132">
        <f>B28</f>
        <v>2617</v>
      </c>
      <c r="C37" s="228">
        <f>F22</f>
        <v>892</v>
      </c>
      <c r="D37" s="228">
        <f t="shared" si="0"/>
        <v>3509</v>
      </c>
      <c r="E37" s="169">
        <f>B37/D37</f>
        <v>0.74579652322599033</v>
      </c>
      <c r="F37" s="169">
        <f>C37/D37</f>
        <v>0.25420347677400967</v>
      </c>
      <c r="J37" s="48"/>
      <c r="K37" s="48"/>
      <c r="L37" s="48"/>
      <c r="M37" s="48"/>
    </row>
    <row r="38" spans="1:13" s="24" customFormat="1" x14ac:dyDescent="0.25">
      <c r="A38" s="129" t="s">
        <v>15</v>
      </c>
      <c r="B38" s="228">
        <f>B30</f>
        <v>32928</v>
      </c>
      <c r="C38" s="228">
        <f>SUM(C35:C37)</f>
        <v>5804</v>
      </c>
      <c r="D38" s="228">
        <f t="shared" si="0"/>
        <v>38732</v>
      </c>
      <c r="E38" s="169">
        <f>B38/D38</f>
        <v>0.85014974697924195</v>
      </c>
      <c r="F38" s="169">
        <f>C38/D38</f>
        <v>0.14985025302075802</v>
      </c>
      <c r="G38" s="12"/>
      <c r="H38" s="12"/>
      <c r="I38" s="23"/>
      <c r="J38" s="48"/>
      <c r="K38" s="48"/>
      <c r="L38" s="48"/>
      <c r="M38" s="48"/>
    </row>
    <row r="39" spans="1:13" x14ac:dyDescent="0.25">
      <c r="B39" s="114"/>
      <c r="D39" s="114"/>
      <c r="J39" s="48"/>
      <c r="K39" s="65"/>
      <c r="L39" s="48"/>
      <c r="M39" s="48"/>
    </row>
    <row r="40" spans="1:13" x14ac:dyDescent="0.25">
      <c r="D40" s="114"/>
      <c r="J40" s="48"/>
      <c r="K40" s="65"/>
      <c r="L40" s="48"/>
      <c r="M40" s="48"/>
    </row>
    <row r="41" spans="1:13" x14ac:dyDescent="0.25">
      <c r="L41" s="48"/>
      <c r="M41" s="48"/>
    </row>
    <row r="47" spans="1:13" s="24" customFormat="1" x14ac:dyDescent="0.25">
      <c r="A47" s="12"/>
      <c r="B47" s="12"/>
      <c r="C47" s="12"/>
      <c r="D47" s="12"/>
      <c r="E47" s="12"/>
      <c r="F47" s="12"/>
      <c r="G47" s="12"/>
      <c r="H47" s="12"/>
      <c r="I47" s="23"/>
    </row>
    <row r="48" spans="1:13" x14ac:dyDescent="0.25">
      <c r="D48" s="229"/>
    </row>
    <row r="55" spans="1:7" x14ac:dyDescent="0.25">
      <c r="A55" s="12" t="s">
        <v>30</v>
      </c>
      <c r="G55" s="14" t="s">
        <v>31</v>
      </c>
    </row>
  </sheetData>
  <sortState ref="H13:J21">
    <sortCondition descending="1" ref="J13:J21"/>
  </sortState>
  <mergeCells count="6">
    <mergeCell ref="A2:G2"/>
    <mergeCell ref="A3:G3"/>
    <mergeCell ref="A4:G8"/>
    <mergeCell ref="A1:G1"/>
    <mergeCell ref="E33:F33"/>
    <mergeCell ref="B33:D33"/>
  </mergeCells>
  <hyperlinks>
    <hyperlink ref="G55" location="Contents!A1" display="Back to Contents"/>
  </hyperlinks>
  <pageMargins left="0.25" right="0.25" top="0.75" bottom="0.75" header="0.3" footer="0.3"/>
  <pageSetup scale="8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zoomScaleNormal="100" zoomScaleSheetLayoutView="100" workbookViewId="0">
      <selection sqref="A1:H1"/>
    </sheetView>
  </sheetViews>
  <sheetFormatPr defaultRowHeight="15" x14ac:dyDescent="0.25"/>
  <cols>
    <col min="1" max="8" width="15.7109375" style="12" customWidth="1"/>
    <col min="9" max="9" width="14.7109375" style="12" customWidth="1"/>
    <col min="10" max="12" width="9.140625" style="12"/>
  </cols>
  <sheetData>
    <row r="1" spans="1:12" ht="15" customHeight="1" x14ac:dyDescent="0.25">
      <c r="A1" s="587" t="s">
        <v>0</v>
      </c>
      <c r="B1" s="588"/>
      <c r="C1" s="588"/>
      <c r="D1" s="588"/>
      <c r="E1" s="588"/>
      <c r="F1" s="588"/>
      <c r="G1" s="588"/>
      <c r="H1" s="589"/>
      <c r="I1" s="15"/>
    </row>
    <row r="2" spans="1:12" ht="15" customHeight="1" x14ac:dyDescent="0.25">
      <c r="A2" s="590"/>
      <c r="B2" s="591"/>
      <c r="C2" s="591"/>
      <c r="D2" s="591"/>
      <c r="E2" s="591"/>
      <c r="F2" s="591"/>
      <c r="G2" s="591"/>
      <c r="H2" s="592"/>
      <c r="I2" s="89"/>
      <c r="J2" s="89"/>
      <c r="K2" s="89"/>
      <c r="L2" s="89"/>
    </row>
    <row r="3" spans="1:12" ht="15" customHeight="1" x14ac:dyDescent="0.25">
      <c r="A3" s="593" t="s">
        <v>253</v>
      </c>
      <c r="B3" s="594"/>
      <c r="C3" s="594"/>
      <c r="D3" s="594"/>
      <c r="E3" s="594"/>
      <c r="F3" s="594"/>
      <c r="G3" s="594"/>
      <c r="H3" s="595"/>
      <c r="I3" s="90"/>
    </row>
    <row r="4" spans="1:12" ht="15" customHeight="1" x14ac:dyDescent="0.25">
      <c r="A4" s="577" t="s">
        <v>332</v>
      </c>
      <c r="B4" s="578"/>
      <c r="C4" s="578"/>
      <c r="D4" s="578"/>
      <c r="E4" s="578"/>
      <c r="F4" s="578"/>
      <c r="G4" s="578"/>
      <c r="H4" s="579"/>
    </row>
    <row r="5" spans="1:12" s="24" customFormat="1" x14ac:dyDescent="0.25">
      <c r="A5" s="580"/>
      <c r="B5" s="581"/>
      <c r="C5" s="581"/>
      <c r="D5" s="581"/>
      <c r="E5" s="581"/>
      <c r="F5" s="581"/>
      <c r="G5" s="581"/>
      <c r="H5" s="582"/>
      <c r="I5" s="12"/>
      <c r="J5" s="12"/>
      <c r="K5" s="12"/>
      <c r="L5" s="12"/>
    </row>
    <row r="6" spans="1:12" s="24" customFormat="1" x14ac:dyDescent="0.25">
      <c r="A6" s="580"/>
      <c r="B6" s="581"/>
      <c r="C6" s="581"/>
      <c r="D6" s="581"/>
      <c r="E6" s="581"/>
      <c r="F6" s="581"/>
      <c r="G6" s="581"/>
      <c r="H6" s="582"/>
      <c r="I6" s="12"/>
      <c r="J6" s="12"/>
      <c r="K6" s="12"/>
      <c r="L6" s="12"/>
    </row>
    <row r="7" spans="1:12" s="24" customFormat="1" x14ac:dyDescent="0.25">
      <c r="A7" s="580"/>
      <c r="B7" s="581"/>
      <c r="C7" s="581"/>
      <c r="D7" s="581"/>
      <c r="E7" s="581"/>
      <c r="F7" s="581"/>
      <c r="G7" s="581"/>
      <c r="H7" s="582"/>
      <c r="I7" s="12"/>
      <c r="J7" s="12"/>
      <c r="K7" s="12"/>
      <c r="L7" s="12"/>
    </row>
    <row r="8" spans="1:12" s="24" customFormat="1" x14ac:dyDescent="0.25">
      <c r="A8" s="583"/>
      <c r="B8" s="584"/>
      <c r="C8" s="584"/>
      <c r="D8" s="584"/>
      <c r="E8" s="584"/>
      <c r="F8" s="584"/>
      <c r="G8" s="584"/>
      <c r="H8" s="585"/>
      <c r="I8" s="12"/>
      <c r="J8" s="12"/>
      <c r="K8" s="12"/>
      <c r="L8" s="12"/>
    </row>
    <row r="44" spans="8:8" x14ac:dyDescent="0.25">
      <c r="H44" s="14"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7"/>
  <sheetViews>
    <sheetView zoomScaleNormal="100" zoomScaleSheetLayoutView="100" workbookViewId="0">
      <selection sqref="A1:G1"/>
    </sheetView>
  </sheetViews>
  <sheetFormatPr defaultRowHeight="15" customHeight="1" x14ac:dyDescent="0.25"/>
  <cols>
    <col min="1" max="1" width="49.85546875" customWidth="1"/>
    <col min="2" max="5" width="14.5703125" customWidth="1"/>
    <col min="6" max="6" width="13.5703125" customWidth="1"/>
    <col min="7" max="7" width="11.7109375" customWidth="1"/>
    <col min="8" max="8" width="14.7109375" customWidth="1"/>
  </cols>
  <sheetData>
    <row r="1" spans="1:13" ht="15" customHeight="1" x14ac:dyDescent="0.25">
      <c r="A1" s="587" t="s">
        <v>0</v>
      </c>
      <c r="B1" s="588"/>
      <c r="C1" s="588"/>
      <c r="D1" s="588"/>
      <c r="E1" s="588"/>
      <c r="F1" s="588"/>
      <c r="G1" s="589"/>
    </row>
    <row r="2" spans="1:13" ht="15" customHeight="1" x14ac:dyDescent="0.25">
      <c r="A2" s="590"/>
      <c r="B2" s="591"/>
      <c r="C2" s="591"/>
      <c r="D2" s="591"/>
      <c r="E2" s="591"/>
      <c r="F2" s="591"/>
      <c r="G2" s="591"/>
      <c r="H2" s="11"/>
    </row>
    <row r="3" spans="1:13" s="11" customFormat="1" ht="15" customHeight="1" x14ac:dyDescent="0.25">
      <c r="A3" s="574" t="s">
        <v>252</v>
      </c>
      <c r="B3" s="575"/>
      <c r="C3" s="575"/>
      <c r="D3" s="575"/>
      <c r="E3" s="575"/>
      <c r="F3" s="575"/>
      <c r="G3" s="576"/>
      <c r="H3" s="71"/>
      <c r="I3" s="9"/>
      <c r="J3" s="9"/>
      <c r="K3" s="9"/>
      <c r="L3" s="9"/>
    </row>
    <row r="4" spans="1:13" s="11" customFormat="1" ht="15" customHeight="1" x14ac:dyDescent="0.25">
      <c r="A4" s="602" t="s">
        <v>342</v>
      </c>
      <c r="B4" s="603"/>
      <c r="C4" s="603"/>
      <c r="D4" s="603"/>
      <c r="E4" s="603"/>
      <c r="F4" s="603"/>
      <c r="G4" s="604"/>
      <c r="H4" s="70"/>
      <c r="I4" s="9"/>
      <c r="J4" s="9"/>
      <c r="K4" s="9"/>
      <c r="L4" s="9"/>
    </row>
    <row r="5" spans="1:13" s="11" customFormat="1" ht="15" customHeight="1" x14ac:dyDescent="0.25">
      <c r="A5" s="605"/>
      <c r="B5" s="606"/>
      <c r="C5" s="606"/>
      <c r="D5" s="606"/>
      <c r="E5" s="606"/>
      <c r="F5" s="606"/>
      <c r="G5" s="607"/>
      <c r="H5" s="70"/>
      <c r="I5" s="9"/>
      <c r="J5" s="9"/>
      <c r="K5" s="9"/>
      <c r="L5" s="9"/>
    </row>
    <row r="6" spans="1:13" s="11" customFormat="1" ht="15" customHeight="1" x14ac:dyDescent="0.25">
      <c r="A6" s="605"/>
      <c r="B6" s="606"/>
      <c r="C6" s="606"/>
      <c r="D6" s="606"/>
      <c r="E6" s="606"/>
      <c r="F6" s="606"/>
      <c r="G6" s="607"/>
      <c r="H6" s="70"/>
      <c r="I6" s="9"/>
      <c r="J6" s="9"/>
      <c r="K6" s="9"/>
      <c r="L6" s="9"/>
    </row>
    <row r="7" spans="1:13" s="11" customFormat="1" ht="15" customHeight="1" x14ac:dyDescent="0.25">
      <c r="A7" s="605"/>
      <c r="B7" s="606"/>
      <c r="C7" s="606"/>
      <c r="D7" s="606"/>
      <c r="E7" s="606"/>
      <c r="F7" s="606"/>
      <c r="G7" s="607"/>
      <c r="H7" s="70"/>
      <c r="I7" s="9"/>
      <c r="J7" s="9"/>
      <c r="K7" s="9"/>
      <c r="L7" s="9"/>
    </row>
    <row r="8" spans="1:13" s="11" customFormat="1" ht="15" customHeight="1" x14ac:dyDescent="0.25">
      <c r="A8" s="608"/>
      <c r="B8" s="609"/>
      <c r="C8" s="609"/>
      <c r="D8" s="609"/>
      <c r="E8" s="609"/>
      <c r="F8" s="609"/>
      <c r="G8" s="610"/>
      <c r="H8" s="70"/>
      <c r="I8" s="9"/>
      <c r="J8" s="9"/>
      <c r="K8" s="9"/>
      <c r="L8" s="9"/>
    </row>
    <row r="9" spans="1:13" s="11" customFormat="1" ht="15" customHeight="1" x14ac:dyDescent="0.25">
      <c r="A9" s="69"/>
      <c r="B9" s="68"/>
      <c r="C9" s="68"/>
      <c r="D9" s="68"/>
      <c r="E9" s="68"/>
      <c r="F9" s="68"/>
      <c r="G9" s="68"/>
      <c r="H9" s="68"/>
      <c r="I9" s="68"/>
      <c r="J9" s="9"/>
      <c r="K9" s="9"/>
      <c r="L9" s="9"/>
      <c r="M9" s="9"/>
    </row>
    <row r="10" spans="1:13" ht="15" customHeight="1" x14ac:dyDescent="0.25">
      <c r="A10" s="612" t="s">
        <v>309</v>
      </c>
      <c r="B10" s="612"/>
      <c r="C10" s="612"/>
      <c r="D10" s="612"/>
      <c r="E10" s="612"/>
      <c r="F10" s="612"/>
      <c r="G10" s="612"/>
    </row>
    <row r="11" spans="1:13" ht="15" customHeight="1" x14ac:dyDescent="0.25">
      <c r="A11" s="613" t="s">
        <v>32</v>
      </c>
      <c r="B11" s="614" t="s">
        <v>33</v>
      </c>
      <c r="C11" s="614"/>
      <c r="D11" s="613" t="s">
        <v>34</v>
      </c>
      <c r="E11" s="613"/>
      <c r="F11" s="613" t="s">
        <v>35</v>
      </c>
      <c r="G11" s="613" t="s">
        <v>36</v>
      </c>
    </row>
    <row r="12" spans="1:13" ht="15" customHeight="1" x14ac:dyDescent="0.25">
      <c r="A12" s="613"/>
      <c r="B12" s="306" t="s">
        <v>34</v>
      </c>
      <c r="C12" s="306" t="s">
        <v>37</v>
      </c>
      <c r="D12" s="306">
        <v>2014</v>
      </c>
      <c r="E12" s="306">
        <v>2024</v>
      </c>
      <c r="F12" s="613"/>
      <c r="G12" s="613"/>
    </row>
    <row r="13" spans="1:13" ht="15" customHeight="1" x14ac:dyDescent="0.25">
      <c r="A13" s="57" t="s">
        <v>63</v>
      </c>
      <c r="B13" s="57"/>
      <c r="C13" s="57"/>
      <c r="D13" s="58">
        <v>424520</v>
      </c>
      <c r="E13" s="58">
        <v>477540</v>
      </c>
      <c r="F13" s="58">
        <v>53020</v>
      </c>
      <c r="G13" s="59">
        <v>0.12</v>
      </c>
    </row>
    <row r="14" spans="1:13" ht="15" customHeight="1" x14ac:dyDescent="0.25">
      <c r="A14" s="611" t="s">
        <v>183</v>
      </c>
      <c r="B14" s="611"/>
      <c r="C14" s="611"/>
      <c r="D14" s="611"/>
      <c r="E14" s="611"/>
      <c r="F14" s="611"/>
      <c r="G14" s="611"/>
    </row>
    <row r="15" spans="1:13" ht="15" customHeight="1" x14ac:dyDescent="0.25">
      <c r="A15" s="57" t="s">
        <v>38</v>
      </c>
      <c r="B15" s="21" t="s">
        <v>42</v>
      </c>
      <c r="C15" s="21" t="s">
        <v>42</v>
      </c>
      <c r="D15" s="58">
        <v>7210</v>
      </c>
      <c r="E15" s="58">
        <v>9080</v>
      </c>
      <c r="F15" s="58">
        <v>1870</v>
      </c>
      <c r="G15" s="59">
        <v>0.26</v>
      </c>
    </row>
    <row r="16" spans="1:13" ht="15" customHeight="1" x14ac:dyDescent="0.25">
      <c r="A16" s="57" t="s">
        <v>175</v>
      </c>
      <c r="B16" s="21" t="s">
        <v>42</v>
      </c>
      <c r="C16" s="57"/>
      <c r="D16" s="58">
        <v>5200</v>
      </c>
      <c r="E16" s="58">
        <v>5990</v>
      </c>
      <c r="F16" s="57">
        <v>790</v>
      </c>
      <c r="G16" s="59">
        <v>0.15</v>
      </c>
    </row>
    <row r="17" spans="1:7" ht="15" customHeight="1" x14ac:dyDescent="0.25">
      <c r="A17" s="57" t="s">
        <v>310</v>
      </c>
      <c r="B17" s="21" t="s">
        <v>42</v>
      </c>
      <c r="C17" s="57"/>
      <c r="D17" s="58">
        <v>4940</v>
      </c>
      <c r="E17" s="58">
        <v>5610</v>
      </c>
      <c r="F17" s="57">
        <v>670</v>
      </c>
      <c r="G17" s="59">
        <v>0.14000000000000001</v>
      </c>
    </row>
    <row r="18" spans="1:7" ht="15" customHeight="1" x14ac:dyDescent="0.25">
      <c r="A18" s="57" t="s">
        <v>311</v>
      </c>
      <c r="B18" s="21" t="s">
        <v>42</v>
      </c>
      <c r="C18" s="57"/>
      <c r="D18" s="58">
        <v>4070</v>
      </c>
      <c r="E18" s="58">
        <v>4610</v>
      </c>
      <c r="F18" s="57">
        <v>540</v>
      </c>
      <c r="G18" s="59">
        <v>0.13</v>
      </c>
    </row>
    <row r="19" spans="1:7" ht="15" customHeight="1" x14ac:dyDescent="0.25">
      <c r="A19" s="57" t="s">
        <v>312</v>
      </c>
      <c r="B19" s="21" t="s">
        <v>42</v>
      </c>
      <c r="C19" s="57"/>
      <c r="D19" s="58">
        <v>2880</v>
      </c>
      <c r="E19" s="58">
        <v>3330</v>
      </c>
      <c r="F19" s="57">
        <v>450</v>
      </c>
      <c r="G19" s="59">
        <v>0.16</v>
      </c>
    </row>
    <row r="20" spans="1:7" ht="15" customHeight="1" x14ac:dyDescent="0.25">
      <c r="A20" s="57" t="s">
        <v>313</v>
      </c>
      <c r="B20" s="57"/>
      <c r="C20" s="21" t="s">
        <v>42</v>
      </c>
      <c r="D20" s="57">
        <v>580</v>
      </c>
      <c r="E20" s="57">
        <v>710</v>
      </c>
      <c r="F20" s="57">
        <v>130</v>
      </c>
      <c r="G20" s="59">
        <v>0.22</v>
      </c>
    </row>
    <row r="21" spans="1:7" ht="15" customHeight="1" x14ac:dyDescent="0.25">
      <c r="A21" s="57" t="s">
        <v>314</v>
      </c>
      <c r="B21" s="57"/>
      <c r="C21" s="21" t="s">
        <v>42</v>
      </c>
      <c r="D21" s="57">
        <v>550</v>
      </c>
      <c r="E21" s="57">
        <v>660</v>
      </c>
      <c r="F21" s="57">
        <v>110</v>
      </c>
      <c r="G21" s="59">
        <v>0.2</v>
      </c>
    </row>
    <row r="22" spans="1:7" ht="15" customHeight="1" x14ac:dyDescent="0.25">
      <c r="A22" s="57" t="s">
        <v>315</v>
      </c>
      <c r="B22" s="57"/>
      <c r="C22" s="21" t="s">
        <v>42</v>
      </c>
      <c r="D22" s="57">
        <v>510</v>
      </c>
      <c r="E22" s="57">
        <v>610</v>
      </c>
      <c r="F22" s="57">
        <v>100</v>
      </c>
      <c r="G22" s="59">
        <v>0.2</v>
      </c>
    </row>
    <row r="23" spans="1:7" ht="15" customHeight="1" x14ac:dyDescent="0.25">
      <c r="A23" s="57" t="s">
        <v>316</v>
      </c>
      <c r="B23" s="57"/>
      <c r="C23" s="21" t="s">
        <v>42</v>
      </c>
      <c r="D23" s="57">
        <v>800</v>
      </c>
      <c r="E23" s="57">
        <v>950</v>
      </c>
      <c r="F23" s="57">
        <v>150</v>
      </c>
      <c r="G23" s="59">
        <v>0.19</v>
      </c>
    </row>
    <row r="24" spans="1:7" ht="15" customHeight="1" x14ac:dyDescent="0.25">
      <c r="A24" s="305" t="s">
        <v>184</v>
      </c>
      <c r="B24" s="176"/>
      <c r="C24" s="176"/>
      <c r="D24" s="176"/>
      <c r="E24" s="176"/>
      <c r="F24" s="176"/>
      <c r="G24" s="256"/>
    </row>
    <row r="25" spans="1:7" s="200" customFormat="1" ht="15" customHeight="1" x14ac:dyDescent="0.25">
      <c r="A25" s="110"/>
      <c r="B25" s="90"/>
      <c r="C25" s="90"/>
      <c r="D25" s="90"/>
      <c r="E25" s="90"/>
      <c r="F25" s="90"/>
      <c r="G25" s="90"/>
    </row>
    <row r="26" spans="1:7" ht="15" customHeight="1" x14ac:dyDescent="0.25">
      <c r="A26" s="391" t="s">
        <v>43</v>
      </c>
      <c r="B26" s="128"/>
      <c r="C26" s="12"/>
      <c r="D26" s="12"/>
      <c r="E26" s="12"/>
      <c r="G26" s="12"/>
    </row>
    <row r="27" spans="1:7" ht="15" customHeight="1" x14ac:dyDescent="0.25">
      <c r="A27" s="72"/>
      <c r="B27" s="128"/>
      <c r="C27" s="12"/>
      <c r="D27" s="12"/>
      <c r="E27" s="12"/>
      <c r="F27" s="12"/>
      <c r="G27" s="12"/>
    </row>
    <row r="29" spans="1:7" ht="15" customHeight="1" x14ac:dyDescent="0.25">
      <c r="A29" s="596" t="s">
        <v>376</v>
      </c>
      <c r="B29" s="597"/>
      <c r="C29" s="597"/>
      <c r="D29" s="597"/>
      <c r="E29" s="597"/>
      <c r="F29" s="598"/>
    </row>
    <row r="30" spans="1:7" ht="15" customHeight="1" x14ac:dyDescent="0.25">
      <c r="A30" s="543"/>
      <c r="B30" s="599" t="s">
        <v>377</v>
      </c>
      <c r="C30" s="599"/>
      <c r="D30" s="599"/>
      <c r="E30" s="600" t="s">
        <v>378</v>
      </c>
      <c r="F30" s="601" t="s">
        <v>379</v>
      </c>
    </row>
    <row r="31" spans="1:7" ht="15" customHeight="1" x14ac:dyDescent="0.25">
      <c r="A31" s="544" t="s">
        <v>380</v>
      </c>
      <c r="B31" s="539" t="s">
        <v>381</v>
      </c>
      <c r="C31" s="539" t="s">
        <v>382</v>
      </c>
      <c r="D31" s="539" t="s">
        <v>383</v>
      </c>
      <c r="E31" s="600"/>
      <c r="F31" s="601"/>
    </row>
    <row r="32" spans="1:7" ht="15" customHeight="1" x14ac:dyDescent="0.25">
      <c r="A32" s="543" t="s">
        <v>39</v>
      </c>
      <c r="B32" s="540">
        <v>31184.7147981546</v>
      </c>
      <c r="C32" s="540">
        <v>41107.8605847953</v>
      </c>
      <c r="D32" s="540">
        <v>50729.297044817897</v>
      </c>
      <c r="E32" s="549">
        <v>723</v>
      </c>
      <c r="F32" s="545">
        <v>0.79944674965421858</v>
      </c>
    </row>
    <row r="33" spans="1:6" ht="15" customHeight="1" x14ac:dyDescent="0.25">
      <c r="A33" s="543" t="s">
        <v>197</v>
      </c>
      <c r="B33" s="540">
        <v>34856.965661616203</v>
      </c>
      <c r="C33" s="540">
        <v>43498.852095080103</v>
      </c>
      <c r="D33" s="540">
        <v>57377.362863095303</v>
      </c>
      <c r="E33" s="549">
        <v>873</v>
      </c>
      <c r="F33" s="545">
        <v>0.75601374570446733</v>
      </c>
    </row>
    <row r="34" spans="1:6" ht="15" customHeight="1" x14ac:dyDescent="0.25">
      <c r="A34" s="543" t="s">
        <v>384</v>
      </c>
      <c r="B34" s="540">
        <v>39366.918998925597</v>
      </c>
      <c r="C34" s="540">
        <v>56497.625495467197</v>
      </c>
      <c r="D34" s="540">
        <v>81268.967370621496</v>
      </c>
      <c r="E34" s="549">
        <v>4570</v>
      </c>
      <c r="F34" s="545">
        <v>0.74682713347921226</v>
      </c>
    </row>
    <row r="35" spans="1:6" ht="15" customHeight="1" x14ac:dyDescent="0.25">
      <c r="A35" s="543" t="s">
        <v>191</v>
      </c>
      <c r="B35" s="540">
        <v>53807.7378905472</v>
      </c>
      <c r="C35" s="540">
        <v>68302.574916847399</v>
      </c>
      <c r="D35" s="540">
        <v>91516.197197953603</v>
      </c>
      <c r="E35" s="549">
        <v>1455</v>
      </c>
      <c r="F35" s="545">
        <v>0.69072164948453607</v>
      </c>
    </row>
    <row r="36" spans="1:6" ht="15" customHeight="1" x14ac:dyDescent="0.25">
      <c r="A36" s="543" t="s">
        <v>385</v>
      </c>
      <c r="B36" s="540">
        <v>57298.657003745298</v>
      </c>
      <c r="C36" s="540">
        <v>76852.333427229998</v>
      </c>
      <c r="D36" s="540">
        <v>85044.793802083295</v>
      </c>
      <c r="E36" s="549">
        <v>211</v>
      </c>
      <c r="F36" s="545">
        <v>0.4218009478672986</v>
      </c>
    </row>
    <row r="37" spans="1:6" ht="15" customHeight="1" x14ac:dyDescent="0.25">
      <c r="A37" s="546" t="s">
        <v>386</v>
      </c>
      <c r="B37" s="547">
        <v>74452.493754152805</v>
      </c>
      <c r="C37" s="547">
        <v>120269.45444043299</v>
      </c>
      <c r="D37" s="547">
        <v>188339.721692308</v>
      </c>
      <c r="E37" s="550">
        <v>422</v>
      </c>
      <c r="F37" s="548">
        <v>0.71327014218009477</v>
      </c>
    </row>
    <row r="38" spans="1:6" ht="15" customHeight="1" x14ac:dyDescent="0.25">
      <c r="A38" s="541"/>
      <c r="B38" s="200"/>
      <c r="C38" s="200"/>
      <c r="D38" s="200"/>
      <c r="E38" s="200"/>
      <c r="F38" s="200"/>
    </row>
    <row r="39" spans="1:6" ht="15" customHeight="1" x14ac:dyDescent="0.25">
      <c r="A39" s="541"/>
      <c r="B39" s="200"/>
      <c r="C39" s="200"/>
      <c r="D39" s="200"/>
      <c r="E39" s="200"/>
      <c r="F39" s="200"/>
    </row>
    <row r="40" spans="1:6" ht="15" customHeight="1" x14ac:dyDescent="0.25">
      <c r="A40" s="541"/>
      <c r="B40" s="200"/>
      <c r="C40" s="200"/>
      <c r="D40" s="200"/>
      <c r="E40" s="200"/>
      <c r="F40" s="200"/>
    </row>
    <row r="41" spans="1:6" ht="15" customHeight="1" x14ac:dyDescent="0.25">
      <c r="A41" s="541"/>
      <c r="B41" s="200"/>
      <c r="C41" s="200"/>
      <c r="D41" s="200"/>
      <c r="E41" s="200"/>
      <c r="F41" s="200"/>
    </row>
    <row r="42" spans="1:6" ht="15" customHeight="1" x14ac:dyDescent="0.25">
      <c r="A42" s="541"/>
      <c r="B42" s="200"/>
      <c r="C42" s="200"/>
      <c r="D42" s="200"/>
      <c r="E42" s="200"/>
      <c r="F42" s="200"/>
    </row>
    <row r="43" spans="1:6" ht="15" customHeight="1" x14ac:dyDescent="0.25">
      <c r="A43" s="541"/>
      <c r="B43" s="200"/>
      <c r="C43" s="200"/>
      <c r="D43" s="200"/>
      <c r="E43" s="200"/>
      <c r="F43" s="200"/>
    </row>
    <row r="44" spans="1:6" ht="15" customHeight="1" x14ac:dyDescent="0.25">
      <c r="A44" s="541"/>
      <c r="B44" s="200"/>
      <c r="C44" s="200"/>
      <c r="D44" s="200"/>
      <c r="E44" s="200"/>
      <c r="F44" s="200"/>
    </row>
    <row r="45" spans="1:6" ht="15" customHeight="1" x14ac:dyDescent="0.25">
      <c r="A45" s="541"/>
      <c r="B45" s="200"/>
      <c r="C45" s="200"/>
      <c r="D45" s="200"/>
      <c r="E45" s="200"/>
      <c r="F45" s="200"/>
    </row>
    <row r="46" spans="1:6" ht="15" customHeight="1" x14ac:dyDescent="0.25">
      <c r="A46" s="541"/>
      <c r="B46" s="200"/>
      <c r="C46" s="200"/>
      <c r="D46" s="200"/>
      <c r="E46" s="200"/>
      <c r="F46" s="200"/>
    </row>
    <row r="47" spans="1:6" ht="15" customHeight="1" x14ac:dyDescent="0.25">
      <c r="A47" s="541"/>
      <c r="B47" s="200"/>
      <c r="C47" s="200"/>
      <c r="D47" s="200"/>
      <c r="E47" s="200"/>
      <c r="F47" s="200"/>
    </row>
    <row r="48" spans="1:6" ht="15" customHeight="1" x14ac:dyDescent="0.25">
      <c r="A48" s="541"/>
      <c r="B48" s="200"/>
      <c r="C48" s="200"/>
      <c r="D48" s="200"/>
      <c r="E48" s="200"/>
      <c r="F48" s="200"/>
    </row>
    <row r="49" spans="1:6" ht="15" customHeight="1" x14ac:dyDescent="0.25">
      <c r="A49" s="541"/>
      <c r="B49" s="200"/>
      <c r="C49" s="200"/>
      <c r="D49" s="200"/>
      <c r="E49" s="200"/>
      <c r="F49" s="200"/>
    </row>
    <row r="50" spans="1:6" ht="15" customHeight="1" x14ac:dyDescent="0.25">
      <c r="A50" s="541"/>
      <c r="B50" s="200"/>
      <c r="C50" s="200"/>
      <c r="D50" s="200"/>
      <c r="E50" s="200"/>
      <c r="F50" s="200"/>
    </row>
    <row r="51" spans="1:6" ht="15" customHeight="1" x14ac:dyDescent="0.25">
      <c r="A51" s="541"/>
      <c r="B51" s="200"/>
      <c r="C51" s="200"/>
      <c r="D51" s="200"/>
      <c r="E51" s="200"/>
      <c r="F51" s="200"/>
    </row>
    <row r="52" spans="1:6" ht="15" customHeight="1" x14ac:dyDescent="0.25">
      <c r="A52" s="541"/>
      <c r="B52" s="200"/>
      <c r="C52" s="200"/>
      <c r="D52" s="200"/>
      <c r="E52" s="200"/>
      <c r="F52" s="200"/>
    </row>
    <row r="53" spans="1:6" ht="15" customHeight="1" x14ac:dyDescent="0.25">
      <c r="A53" s="541"/>
      <c r="B53" s="200"/>
      <c r="C53" s="200"/>
      <c r="D53" s="200"/>
      <c r="E53" s="200"/>
      <c r="F53" s="200"/>
    </row>
    <row r="54" spans="1:6" ht="15" customHeight="1" x14ac:dyDescent="0.25">
      <c r="A54" s="541"/>
      <c r="B54" s="200"/>
      <c r="C54" s="200"/>
      <c r="D54" s="200"/>
      <c r="E54" s="200"/>
      <c r="F54" s="200"/>
    </row>
    <row r="55" spans="1:6" ht="15" customHeight="1" x14ac:dyDescent="0.25">
      <c r="A55" s="541"/>
      <c r="B55" s="200"/>
      <c r="C55" s="200"/>
      <c r="D55" s="200"/>
      <c r="E55" s="200"/>
      <c r="F55" s="200"/>
    </row>
    <row r="56" spans="1:6" ht="15" customHeight="1" x14ac:dyDescent="0.25">
      <c r="A56" s="541"/>
      <c r="B56" s="200"/>
      <c r="C56" s="200"/>
      <c r="D56" s="200"/>
      <c r="E56" s="200"/>
      <c r="F56" s="200"/>
    </row>
    <row r="57" spans="1:6" ht="15" customHeight="1" x14ac:dyDescent="0.25">
      <c r="A57" s="542" t="s">
        <v>387</v>
      </c>
      <c r="B57" s="200"/>
      <c r="C57" s="200"/>
      <c r="D57" s="200"/>
      <c r="E57" s="14" t="s">
        <v>31</v>
      </c>
      <c r="F57" s="200"/>
    </row>
  </sheetData>
  <mergeCells count="15">
    <mergeCell ref="A29:F29"/>
    <mergeCell ref="B30:D30"/>
    <mergeCell ref="E30:E31"/>
    <mergeCell ref="F30:F31"/>
    <mergeCell ref="A1:G1"/>
    <mergeCell ref="A3:G3"/>
    <mergeCell ref="A4:G8"/>
    <mergeCell ref="A14:G14"/>
    <mergeCell ref="A10:G10"/>
    <mergeCell ref="A11:A12"/>
    <mergeCell ref="B11:C11"/>
    <mergeCell ref="D11:E11"/>
    <mergeCell ref="F11:F12"/>
    <mergeCell ref="G11:G12"/>
    <mergeCell ref="A2:G2"/>
  </mergeCells>
  <hyperlinks>
    <hyperlink ref="E57" location="Contents!A1" display="Back to Contents"/>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zoomScaleNormal="100" zoomScaleSheetLayoutView="100" workbookViewId="0">
      <selection sqref="A1:K1"/>
    </sheetView>
  </sheetViews>
  <sheetFormatPr defaultColWidth="9.140625" defaultRowHeight="15" x14ac:dyDescent="0.25"/>
  <cols>
    <col min="1" max="11" width="11.7109375" style="12" customWidth="1"/>
    <col min="12" max="12" width="10.5703125" style="12" bestFit="1" customWidth="1"/>
    <col min="13" max="22" width="9.140625" style="12"/>
    <col min="23" max="16384" width="9.140625" style="200"/>
  </cols>
  <sheetData>
    <row r="1" spans="1:24" ht="15" customHeight="1" x14ac:dyDescent="0.25">
      <c r="A1" s="617" t="s">
        <v>0</v>
      </c>
      <c r="B1" s="618"/>
      <c r="C1" s="618"/>
      <c r="D1" s="618"/>
      <c r="E1" s="618"/>
      <c r="F1" s="618"/>
      <c r="G1" s="618"/>
      <c r="H1" s="618"/>
      <c r="I1" s="618"/>
      <c r="J1" s="618"/>
      <c r="K1" s="619"/>
      <c r="M1" s="15"/>
      <c r="N1" s="15"/>
      <c r="O1" s="15"/>
      <c r="W1" s="12"/>
      <c r="X1" s="12"/>
    </row>
    <row r="2" spans="1:24" ht="15" customHeight="1" x14ac:dyDescent="0.25">
      <c r="A2" s="590"/>
      <c r="B2" s="591"/>
      <c r="C2" s="591"/>
      <c r="D2" s="591"/>
      <c r="E2" s="591"/>
      <c r="F2" s="591"/>
      <c r="G2" s="591"/>
      <c r="H2" s="591"/>
      <c r="I2" s="591"/>
      <c r="J2" s="591"/>
      <c r="K2" s="592"/>
      <c r="M2" s="89"/>
      <c r="N2" s="89"/>
      <c r="O2" s="89"/>
      <c r="W2" s="12"/>
      <c r="X2" s="12"/>
    </row>
    <row r="3" spans="1:24" ht="15" customHeight="1" x14ac:dyDescent="0.25">
      <c r="A3" s="620" t="s">
        <v>249</v>
      </c>
      <c r="B3" s="621"/>
      <c r="C3" s="621"/>
      <c r="D3" s="621"/>
      <c r="E3" s="621"/>
      <c r="F3" s="621"/>
      <c r="G3" s="621"/>
      <c r="H3" s="621"/>
      <c r="I3" s="621"/>
      <c r="J3" s="621"/>
      <c r="K3" s="621"/>
      <c r="W3" s="12"/>
      <c r="X3" s="12"/>
    </row>
    <row r="4" spans="1:24" ht="15" customHeight="1" x14ac:dyDescent="0.25">
      <c r="A4" s="622" t="s">
        <v>333</v>
      </c>
      <c r="B4" s="623"/>
      <c r="C4" s="623"/>
      <c r="D4" s="623"/>
      <c r="E4" s="623"/>
      <c r="F4" s="623"/>
      <c r="G4" s="623"/>
      <c r="H4" s="623"/>
      <c r="I4" s="623"/>
      <c r="J4" s="623"/>
      <c r="K4" s="624"/>
      <c r="W4" s="12"/>
      <c r="X4" s="12"/>
    </row>
    <row r="5" spans="1:24" x14ac:dyDescent="0.25">
      <c r="A5" s="625"/>
      <c r="B5" s="581"/>
      <c r="C5" s="581"/>
      <c r="D5" s="581"/>
      <c r="E5" s="581"/>
      <c r="F5" s="581"/>
      <c r="G5" s="581"/>
      <c r="H5" s="581"/>
      <c r="I5" s="581"/>
      <c r="J5" s="581"/>
      <c r="K5" s="626"/>
      <c r="W5" s="12"/>
      <c r="X5" s="12"/>
    </row>
    <row r="6" spans="1:24" x14ac:dyDescent="0.25">
      <c r="A6" s="625"/>
      <c r="B6" s="581"/>
      <c r="C6" s="581"/>
      <c r="D6" s="581"/>
      <c r="E6" s="581"/>
      <c r="F6" s="581"/>
      <c r="G6" s="581"/>
      <c r="H6" s="581"/>
      <c r="I6" s="581"/>
      <c r="J6" s="581"/>
      <c r="K6" s="626"/>
      <c r="W6" s="12"/>
      <c r="X6" s="12"/>
    </row>
    <row r="7" spans="1:24" x14ac:dyDescent="0.25">
      <c r="A7" s="625"/>
      <c r="B7" s="581"/>
      <c r="C7" s="581"/>
      <c r="D7" s="581"/>
      <c r="E7" s="581"/>
      <c r="F7" s="581"/>
      <c r="G7" s="581"/>
      <c r="H7" s="581"/>
      <c r="I7" s="581"/>
      <c r="J7" s="581"/>
      <c r="K7" s="626"/>
      <c r="W7" s="12"/>
      <c r="X7" s="12"/>
    </row>
    <row r="8" spans="1:24" x14ac:dyDescent="0.25">
      <c r="A8" s="627"/>
      <c r="B8" s="628"/>
      <c r="C8" s="628"/>
      <c r="D8" s="628"/>
      <c r="E8" s="628"/>
      <c r="F8" s="628"/>
      <c r="G8" s="628"/>
      <c r="H8" s="628"/>
      <c r="I8" s="628"/>
      <c r="J8" s="628"/>
      <c r="K8" s="629"/>
      <c r="W8" s="12"/>
      <c r="X8" s="12"/>
    </row>
    <row r="29" spans="1:26" ht="26.25" customHeight="1" x14ac:dyDescent="0.25">
      <c r="A29" s="630" t="s">
        <v>212</v>
      </c>
      <c r="B29" s="632" t="s">
        <v>6</v>
      </c>
      <c r="C29" s="634" t="s">
        <v>3</v>
      </c>
      <c r="D29" s="635"/>
      <c r="E29" s="634" t="s">
        <v>5</v>
      </c>
      <c r="F29" s="635"/>
      <c r="G29" s="634" t="s">
        <v>4</v>
      </c>
      <c r="H29" s="635"/>
      <c r="I29" s="634" t="s">
        <v>211</v>
      </c>
      <c r="J29" s="635"/>
      <c r="K29" s="615" t="s">
        <v>15</v>
      </c>
      <c r="W29" s="12"/>
      <c r="X29" s="12"/>
      <c r="Y29" s="12"/>
    </row>
    <row r="30" spans="1:26" ht="15" customHeight="1" thickBot="1" x14ac:dyDescent="0.3">
      <c r="A30" s="631"/>
      <c r="B30" s="633"/>
      <c r="C30" s="441" t="s">
        <v>257</v>
      </c>
      <c r="D30" s="442" t="s">
        <v>258</v>
      </c>
      <c r="E30" s="441" t="s">
        <v>257</v>
      </c>
      <c r="F30" s="442" t="s">
        <v>258</v>
      </c>
      <c r="G30" s="441" t="s">
        <v>257</v>
      </c>
      <c r="H30" s="442" t="s">
        <v>258</v>
      </c>
      <c r="I30" s="441" t="s">
        <v>257</v>
      </c>
      <c r="J30" s="442" t="s">
        <v>258</v>
      </c>
      <c r="K30" s="616"/>
      <c r="W30" s="12"/>
      <c r="X30" s="12"/>
      <c r="Y30" s="12"/>
      <c r="Z30" s="12"/>
    </row>
    <row r="31" spans="1:26" ht="15" customHeight="1" x14ac:dyDescent="0.25">
      <c r="A31" s="339" t="s">
        <v>207</v>
      </c>
      <c r="B31" s="340">
        <v>2017</v>
      </c>
      <c r="C31" s="117">
        <v>96475</v>
      </c>
      <c r="D31" s="119">
        <f>C31/K31</f>
        <v>0.41345424468262915</v>
      </c>
      <c r="E31" s="117">
        <v>114712</v>
      </c>
      <c r="F31" s="119">
        <f>E31/K31</f>
        <v>0.49161091802056234</v>
      </c>
      <c r="G31" s="115">
        <v>12127</v>
      </c>
      <c r="H31" s="119">
        <f>G31/K31</f>
        <v>5.1971594975550595E-2</v>
      </c>
      <c r="I31" s="443">
        <v>10025</v>
      </c>
      <c r="J31" s="119">
        <f>I31/K31</f>
        <v>4.2963242321257915E-2</v>
      </c>
      <c r="K31" s="338">
        <f>C31+E31+G31+I31</f>
        <v>233339</v>
      </c>
      <c r="L31" s="114"/>
      <c r="M31" s="227"/>
      <c r="W31" s="12"/>
      <c r="X31" s="12"/>
      <c r="Y31" s="12"/>
      <c r="Z31" s="12"/>
    </row>
    <row r="32" spans="1:26" x14ac:dyDescent="0.25">
      <c r="A32" s="230"/>
      <c r="B32" s="111">
        <v>2020</v>
      </c>
      <c r="C32" s="232">
        <v>97229</v>
      </c>
      <c r="D32" s="233">
        <f>C32/K32</f>
        <v>0.40782779029139243</v>
      </c>
      <c r="E32" s="232">
        <v>118552</v>
      </c>
      <c r="F32" s="233">
        <f>E32/K32</f>
        <v>0.49726727822589101</v>
      </c>
      <c r="G32" s="234">
        <v>12118</v>
      </c>
      <c r="H32" s="233">
        <f>G32/K32</f>
        <v>5.0829044449198217E-2</v>
      </c>
      <c r="I32" s="234">
        <v>10508</v>
      </c>
      <c r="J32" s="233">
        <f>I32/K32</f>
        <v>4.4075887033518314E-2</v>
      </c>
      <c r="K32" s="235">
        <v>238407</v>
      </c>
      <c r="L32" s="114"/>
      <c r="M32" s="227"/>
      <c r="W32" s="12"/>
      <c r="X32" s="12"/>
      <c r="Y32" s="12"/>
      <c r="Z32" s="12"/>
    </row>
    <row r="33" spans="1:26" x14ac:dyDescent="0.25">
      <c r="A33" s="230"/>
      <c r="B33" s="112">
        <v>2025</v>
      </c>
      <c r="C33" s="118">
        <v>98095</v>
      </c>
      <c r="D33" s="120">
        <f>C33/K33</f>
        <v>0.39785931853486212</v>
      </c>
      <c r="E33" s="118">
        <v>125307</v>
      </c>
      <c r="F33" s="120">
        <f>E33/K33</f>
        <v>0.50822730646463088</v>
      </c>
      <c r="G33" s="116">
        <v>12018</v>
      </c>
      <c r="H33" s="120">
        <f>G33/K33</f>
        <v>4.8743292626045903E-2</v>
      </c>
      <c r="I33" s="116">
        <v>11137</v>
      </c>
      <c r="J33" s="120">
        <f>I33/K33</f>
        <v>4.517008237446108E-2</v>
      </c>
      <c r="K33" s="121">
        <v>246557</v>
      </c>
      <c r="L33" s="114"/>
      <c r="M33" s="227"/>
      <c r="W33" s="12"/>
      <c r="X33" s="12"/>
      <c r="Y33" s="12"/>
      <c r="Z33" s="12"/>
    </row>
    <row r="34" spans="1:26" x14ac:dyDescent="0.25">
      <c r="A34" s="230"/>
      <c r="B34" s="112">
        <v>2030</v>
      </c>
      <c r="C34" s="232">
        <v>96529</v>
      </c>
      <c r="D34" s="233">
        <f>C34/K34</f>
        <v>0.37845604955696699</v>
      </c>
      <c r="E34" s="232">
        <v>134644</v>
      </c>
      <c r="F34" s="233">
        <f>E34/K34</f>
        <v>0.52789147651532975</v>
      </c>
      <c r="G34" s="234">
        <v>12083</v>
      </c>
      <c r="H34" s="233">
        <f>G34/K34</f>
        <v>4.7373167097937742E-2</v>
      </c>
      <c r="I34" s="234">
        <v>11804</v>
      </c>
      <c r="J34" s="233">
        <f>I34/K34</f>
        <v>4.6279306829765547E-2</v>
      </c>
      <c r="K34" s="235">
        <v>255060</v>
      </c>
      <c r="L34" s="114"/>
      <c r="M34" s="227"/>
      <c r="N34" s="91"/>
      <c r="W34" s="12"/>
      <c r="X34" s="12"/>
      <c r="Y34" s="12"/>
      <c r="Z34" s="12"/>
    </row>
    <row r="35" spans="1:26" ht="15.75" thickBot="1" x14ac:dyDescent="0.3">
      <c r="A35" s="230"/>
      <c r="B35" s="112"/>
      <c r="C35" s="118"/>
      <c r="D35" s="122"/>
      <c r="E35" s="118"/>
      <c r="F35" s="122"/>
      <c r="G35" s="116"/>
      <c r="H35" s="122"/>
      <c r="I35" s="116"/>
      <c r="J35" s="122"/>
      <c r="K35" s="121"/>
      <c r="L35" s="114"/>
      <c r="M35" s="227"/>
      <c r="W35" s="12"/>
      <c r="X35" s="12"/>
      <c r="Y35" s="12"/>
      <c r="Z35" s="12"/>
    </row>
    <row r="36" spans="1:26" x14ac:dyDescent="0.25">
      <c r="A36" s="230" t="s">
        <v>208</v>
      </c>
      <c r="B36" s="111">
        <v>2017</v>
      </c>
      <c r="C36" s="118">
        <v>47685</v>
      </c>
      <c r="D36" s="120">
        <f>C36/K36</f>
        <v>0.4765212003717435</v>
      </c>
      <c r="E36" s="118">
        <v>42406</v>
      </c>
      <c r="F36" s="120">
        <f>E36/K36</f>
        <v>0.4237676003557545</v>
      </c>
      <c r="G36" s="116">
        <v>5899</v>
      </c>
      <c r="H36" s="120">
        <f>G36/K36</f>
        <v>5.8949324965773618E-2</v>
      </c>
      <c r="I36" s="116">
        <v>4079</v>
      </c>
      <c r="J36" s="120">
        <f>I36/K36</f>
        <v>4.0761874306728355E-2</v>
      </c>
      <c r="K36" s="338">
        <f>C36+E36+G36+I36</f>
        <v>100069</v>
      </c>
      <c r="L36" s="114"/>
      <c r="M36" s="227"/>
      <c r="W36" s="12"/>
      <c r="X36" s="12"/>
      <c r="Y36" s="12"/>
      <c r="Z36" s="12"/>
    </row>
    <row r="37" spans="1:26" x14ac:dyDescent="0.25">
      <c r="A37" s="230"/>
      <c r="B37" s="111">
        <v>2020</v>
      </c>
      <c r="C37" s="232">
        <v>46709</v>
      </c>
      <c r="D37" s="233">
        <f>C37/K37</f>
        <v>0.45775186201489609</v>
      </c>
      <c r="E37" s="232">
        <v>45102</v>
      </c>
      <c r="F37" s="233">
        <f>E37/K37</f>
        <v>0.44200313602508823</v>
      </c>
      <c r="G37" s="234">
        <v>5818</v>
      </c>
      <c r="H37" s="233">
        <f>G37/K37</f>
        <v>5.7016856134849081E-2</v>
      </c>
      <c r="I37" s="234">
        <v>4411</v>
      </c>
      <c r="J37" s="233">
        <f>I37/K37</f>
        <v>4.3228145825166604E-2</v>
      </c>
      <c r="K37" s="235">
        <v>102040</v>
      </c>
      <c r="L37" s="114"/>
      <c r="M37" s="227"/>
      <c r="W37" s="12"/>
      <c r="X37" s="12"/>
      <c r="Y37" s="12"/>
      <c r="Z37" s="12"/>
    </row>
    <row r="38" spans="1:26" x14ac:dyDescent="0.25">
      <c r="A38" s="230"/>
      <c r="B38" s="112">
        <v>2025</v>
      </c>
      <c r="C38" s="118">
        <v>46031</v>
      </c>
      <c r="D38" s="120">
        <f>C38/K38</f>
        <v>0.42857009850473904</v>
      </c>
      <c r="E38" s="118">
        <v>50090</v>
      </c>
      <c r="F38" s="120">
        <f>E38/K38</f>
        <v>0.46636128335474741</v>
      </c>
      <c r="G38" s="116">
        <v>6151</v>
      </c>
      <c r="H38" s="120">
        <f>G38/K38</f>
        <v>5.7268681451687987E-2</v>
      </c>
      <c r="I38" s="116">
        <v>5134</v>
      </c>
      <c r="J38" s="120">
        <f>I38/K38</f>
        <v>4.7799936688825581E-2</v>
      </c>
      <c r="K38" s="121">
        <v>107406</v>
      </c>
      <c r="L38" s="114"/>
      <c r="M38" s="227"/>
      <c r="W38" s="12"/>
      <c r="X38" s="12"/>
      <c r="Y38" s="12"/>
      <c r="Z38" s="12"/>
    </row>
    <row r="39" spans="1:26" x14ac:dyDescent="0.25">
      <c r="A39" s="230"/>
      <c r="B39" s="112">
        <v>2030</v>
      </c>
      <c r="C39" s="232">
        <v>46666</v>
      </c>
      <c r="D39" s="233">
        <f>C39/K39</f>
        <v>0.42140528630383151</v>
      </c>
      <c r="E39" s="232">
        <v>52256</v>
      </c>
      <c r="F39" s="233">
        <f>E39/K39</f>
        <v>0.4718843406568598</v>
      </c>
      <c r="G39" s="234">
        <v>6003</v>
      </c>
      <c r="H39" s="233">
        <f>G39/K39</f>
        <v>5.4208544415246661E-2</v>
      </c>
      <c r="I39" s="234">
        <v>5814</v>
      </c>
      <c r="J39" s="233">
        <f>I39/K39</f>
        <v>5.2501828624061983E-2</v>
      </c>
      <c r="K39" s="235">
        <v>110739</v>
      </c>
      <c r="L39" s="114"/>
      <c r="M39" s="227"/>
      <c r="W39" s="12"/>
      <c r="X39" s="12"/>
      <c r="Y39" s="12"/>
      <c r="Z39" s="12"/>
    </row>
    <row r="40" spans="1:26" ht="15.75" thickBot="1" x14ac:dyDescent="0.3">
      <c r="A40" s="230"/>
      <c r="B40" s="112"/>
      <c r="C40" s="118"/>
      <c r="D40" s="122"/>
      <c r="E40" s="118"/>
      <c r="F40" s="122"/>
      <c r="G40" s="116"/>
      <c r="H40" s="122"/>
      <c r="I40" s="116"/>
      <c r="J40" s="122"/>
      <c r="K40" s="121"/>
      <c r="L40" s="114"/>
      <c r="M40" s="227"/>
      <c r="W40" s="12"/>
      <c r="X40" s="12"/>
      <c r="Y40" s="12"/>
      <c r="Z40" s="12"/>
    </row>
    <row r="41" spans="1:26" x14ac:dyDescent="0.25">
      <c r="A41" s="230" t="s">
        <v>209</v>
      </c>
      <c r="B41" s="111">
        <v>2017</v>
      </c>
      <c r="C41" s="118">
        <v>62698</v>
      </c>
      <c r="D41" s="120">
        <f>C41/K41</f>
        <v>0.49051407828134658</v>
      </c>
      <c r="E41" s="118">
        <v>51497</v>
      </c>
      <c r="F41" s="120">
        <f>E41/K41</f>
        <v>0.40288372020247065</v>
      </c>
      <c r="G41" s="116">
        <v>8156</v>
      </c>
      <c r="H41" s="120">
        <f>G41/K41</f>
        <v>6.3807981474092682E-2</v>
      </c>
      <c r="I41" s="116">
        <v>5470</v>
      </c>
      <c r="J41" s="120">
        <f>I41/K41</f>
        <v>4.279422004209011E-2</v>
      </c>
      <c r="K41" s="338">
        <f>C41+E41+G41+I41</f>
        <v>127821</v>
      </c>
      <c r="L41" s="114"/>
      <c r="M41" s="227"/>
      <c r="W41" s="12"/>
      <c r="X41" s="12"/>
      <c r="Y41" s="12"/>
      <c r="Z41" s="12"/>
    </row>
    <row r="42" spans="1:26" x14ac:dyDescent="0.25">
      <c r="A42" s="230"/>
      <c r="B42" s="111">
        <v>2020</v>
      </c>
      <c r="C42" s="232">
        <v>61453</v>
      </c>
      <c r="D42" s="233">
        <f>C42/K42</f>
        <v>0.47087895668431579</v>
      </c>
      <c r="E42" s="232">
        <v>54944</v>
      </c>
      <c r="F42" s="233">
        <f>E42/K42</f>
        <v>0.42100423732060349</v>
      </c>
      <c r="G42" s="234">
        <v>8400</v>
      </c>
      <c r="H42" s="233">
        <f>G42/K42</f>
        <v>6.4364363597354937E-2</v>
      </c>
      <c r="I42" s="234">
        <v>5710</v>
      </c>
      <c r="J42" s="233">
        <f>I42/K42</f>
        <v>4.3752442397725792E-2</v>
      </c>
      <c r="K42" s="235">
        <v>130507</v>
      </c>
      <c r="L42" s="114"/>
      <c r="M42" s="227"/>
      <c r="W42" s="12"/>
      <c r="X42" s="12"/>
      <c r="Y42" s="12"/>
      <c r="Z42" s="12"/>
    </row>
    <row r="43" spans="1:26" x14ac:dyDescent="0.25">
      <c r="A43" s="230"/>
      <c r="B43" s="112">
        <v>2025</v>
      </c>
      <c r="C43" s="118">
        <v>58205</v>
      </c>
      <c r="D43" s="120">
        <f>C43/K43</f>
        <v>0.43341474674966862</v>
      </c>
      <c r="E43" s="118">
        <v>61772</v>
      </c>
      <c r="F43" s="120">
        <f>E43/K43</f>
        <v>0.45997587382906163</v>
      </c>
      <c r="G43" s="116">
        <v>8243</v>
      </c>
      <c r="H43" s="120">
        <f>G43/K43</f>
        <v>6.1380255260845611E-2</v>
      </c>
      <c r="I43" s="116">
        <v>6074</v>
      </c>
      <c r="J43" s="120">
        <f>I43/K43</f>
        <v>4.5229124160424142E-2</v>
      </c>
      <c r="K43" s="121">
        <v>134294</v>
      </c>
      <c r="L43" s="114"/>
      <c r="M43" s="227"/>
      <c r="W43" s="12"/>
      <c r="X43" s="12"/>
      <c r="Y43" s="12"/>
      <c r="Z43" s="12"/>
    </row>
    <row r="44" spans="1:26" ht="15.75" thickBot="1" x14ac:dyDescent="0.3">
      <c r="A44" s="231"/>
      <c r="B44" s="113">
        <v>2030</v>
      </c>
      <c r="C44" s="236">
        <v>55248</v>
      </c>
      <c r="D44" s="237">
        <f>C44/K44</f>
        <v>0.39895149585147638</v>
      </c>
      <c r="E44" s="236">
        <v>68187</v>
      </c>
      <c r="F44" s="237">
        <f>E44/K44</f>
        <v>0.49238534693789127</v>
      </c>
      <c r="G44" s="238">
        <v>8107</v>
      </c>
      <c r="H44" s="237">
        <f>G44/K44</f>
        <v>5.8541481625903544E-2</v>
      </c>
      <c r="I44" s="238">
        <v>6941</v>
      </c>
      <c r="J44" s="237">
        <f>I44/K44</f>
        <v>5.0121675584728811E-2</v>
      </c>
      <c r="K44" s="239">
        <v>138483</v>
      </c>
      <c r="L44" s="114"/>
      <c r="M44" s="227"/>
      <c r="W44" s="12"/>
      <c r="X44" s="12"/>
      <c r="Y44" s="12"/>
      <c r="Z44" s="12"/>
    </row>
    <row r="46" spans="1:26" x14ac:dyDescent="0.25">
      <c r="A46" s="12" t="s">
        <v>210</v>
      </c>
    </row>
    <row r="47" spans="1:26" x14ac:dyDescent="0.25">
      <c r="A47" s="12" t="s">
        <v>266</v>
      </c>
      <c r="J47" s="14" t="s">
        <v>31</v>
      </c>
    </row>
  </sheetData>
  <mergeCells count="11">
    <mergeCell ref="K29:K30"/>
    <mergeCell ref="A1:K1"/>
    <mergeCell ref="A2:K2"/>
    <mergeCell ref="A3:K3"/>
    <mergeCell ref="A4:K8"/>
    <mergeCell ref="A29:A30"/>
    <mergeCell ref="B29:B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85" zoomScaleNormal="85" zoomScaleSheetLayoutView="100" workbookViewId="0">
      <selection sqref="A1:F1"/>
    </sheetView>
  </sheetViews>
  <sheetFormatPr defaultColWidth="9.140625" defaultRowHeight="14.25" x14ac:dyDescent="0.2"/>
  <cols>
    <col min="1" max="1" width="9.140625" style="1"/>
    <col min="2" max="2" width="6.7109375" style="12" customWidth="1"/>
    <col min="3" max="3" width="67" style="12" customWidth="1"/>
    <col min="4" max="9" width="12.28515625" style="12" customWidth="1"/>
    <col min="10" max="10" width="9.140625" style="12"/>
    <col min="11" max="16384" width="9.140625" style="1"/>
  </cols>
  <sheetData>
    <row r="1" spans="1:10" ht="15" customHeight="1" x14ac:dyDescent="0.2">
      <c r="A1" s="643" t="s">
        <v>0</v>
      </c>
      <c r="B1" s="643"/>
      <c r="C1" s="643"/>
      <c r="D1" s="643"/>
      <c r="E1" s="643"/>
      <c r="F1" s="643"/>
      <c r="G1" s="1"/>
      <c r="H1" s="1"/>
      <c r="J1" s="1"/>
    </row>
    <row r="2" spans="1:10" ht="15" customHeight="1" x14ac:dyDescent="0.2">
      <c r="A2" s="590"/>
      <c r="B2" s="591"/>
      <c r="C2" s="591"/>
      <c r="D2" s="591"/>
      <c r="E2" s="591"/>
      <c r="F2" s="591"/>
      <c r="G2" s="1"/>
      <c r="H2" s="1"/>
      <c r="J2" s="1"/>
    </row>
    <row r="3" spans="1:10" ht="15" customHeight="1" x14ac:dyDescent="0.2">
      <c r="A3" s="643" t="s">
        <v>250</v>
      </c>
      <c r="B3" s="643"/>
      <c r="C3" s="643"/>
      <c r="D3" s="643"/>
      <c r="E3" s="643"/>
      <c r="F3" s="643"/>
      <c r="G3" s="1"/>
      <c r="H3" s="1"/>
      <c r="J3" s="1"/>
    </row>
    <row r="4" spans="1:10" ht="15" customHeight="1" x14ac:dyDescent="0.2">
      <c r="A4" s="644" t="s">
        <v>334</v>
      </c>
      <c r="B4" s="644"/>
      <c r="C4" s="644"/>
      <c r="D4" s="644"/>
      <c r="E4" s="644"/>
      <c r="F4" s="644"/>
      <c r="G4" s="1"/>
      <c r="H4" s="1"/>
      <c r="J4" s="1"/>
    </row>
    <row r="5" spans="1:10" x14ac:dyDescent="0.2">
      <c r="A5" s="644"/>
      <c r="B5" s="644"/>
      <c r="C5" s="644"/>
      <c r="D5" s="644"/>
      <c r="E5" s="644"/>
      <c r="F5" s="644"/>
      <c r="G5" s="1"/>
      <c r="H5" s="1"/>
      <c r="J5" s="1"/>
    </row>
    <row r="6" spans="1:10" x14ac:dyDescent="0.2">
      <c r="A6" s="644"/>
      <c r="B6" s="644"/>
      <c r="C6" s="644"/>
      <c r="D6" s="644"/>
      <c r="E6" s="644"/>
      <c r="F6" s="644"/>
      <c r="G6" s="1"/>
      <c r="H6" s="1"/>
      <c r="J6" s="1"/>
    </row>
    <row r="7" spans="1:10" x14ac:dyDescent="0.2">
      <c r="A7" s="644"/>
      <c r="B7" s="644"/>
      <c r="C7" s="644"/>
      <c r="D7" s="644"/>
      <c r="E7" s="644"/>
      <c r="F7" s="644"/>
      <c r="G7" s="1"/>
      <c r="H7" s="1"/>
      <c r="J7" s="1"/>
    </row>
    <row r="8" spans="1:10" x14ac:dyDescent="0.2">
      <c r="A8" s="644"/>
      <c r="B8" s="644"/>
      <c r="C8" s="644"/>
      <c r="D8" s="644"/>
      <c r="E8" s="644"/>
      <c r="F8" s="644"/>
      <c r="J8" s="1"/>
    </row>
    <row r="9" spans="1:10" x14ac:dyDescent="0.2">
      <c r="G9" s="1"/>
      <c r="H9" s="1"/>
      <c r="I9" s="1"/>
      <c r="J9" s="1"/>
    </row>
    <row r="10" spans="1:10" x14ac:dyDescent="0.2">
      <c r="F10" s="1"/>
      <c r="G10" s="1"/>
      <c r="H10" s="1"/>
      <c r="I10" s="1"/>
      <c r="J10" s="1"/>
    </row>
    <row r="11" spans="1:10" ht="75" customHeight="1" x14ac:dyDescent="0.2">
      <c r="A11" s="12"/>
      <c r="B11" s="645" t="s">
        <v>344</v>
      </c>
      <c r="C11" s="646"/>
      <c r="D11" s="646"/>
      <c r="E11" s="647"/>
      <c r="F11" s="1"/>
      <c r="G11" s="1"/>
      <c r="H11" s="1"/>
      <c r="I11" s="1"/>
      <c r="J11" s="1"/>
    </row>
    <row r="12" spans="1:10" x14ac:dyDescent="0.2">
      <c r="A12" s="12"/>
      <c r="B12" s="648"/>
      <c r="C12" s="649"/>
      <c r="D12" s="397"/>
      <c r="E12" s="558" t="s">
        <v>178</v>
      </c>
      <c r="F12" s="1"/>
      <c r="G12" s="1"/>
      <c r="H12" s="1"/>
      <c r="I12" s="1"/>
      <c r="J12" s="1"/>
    </row>
    <row r="13" spans="1:10" ht="25.5" x14ac:dyDescent="0.2">
      <c r="A13" s="12"/>
      <c r="B13" s="650"/>
      <c r="C13" s="651"/>
      <c r="D13" s="398" t="s">
        <v>11</v>
      </c>
      <c r="E13" s="559" t="s">
        <v>177</v>
      </c>
      <c r="G13" s="1"/>
      <c r="H13" s="1"/>
      <c r="I13" s="1"/>
      <c r="J13" s="1"/>
    </row>
    <row r="14" spans="1:10" x14ac:dyDescent="0.2">
      <c r="A14" s="12"/>
      <c r="B14" s="636">
        <v>2016</v>
      </c>
      <c r="C14" s="408" t="s">
        <v>179</v>
      </c>
      <c r="D14" s="93">
        <v>1721152</v>
      </c>
      <c r="E14" s="93">
        <v>46347</v>
      </c>
      <c r="G14" s="1"/>
      <c r="H14" s="1"/>
      <c r="I14" s="1"/>
      <c r="J14" s="1"/>
    </row>
    <row r="15" spans="1:10" x14ac:dyDescent="0.2">
      <c r="A15" s="12"/>
      <c r="B15" s="636"/>
      <c r="C15" s="92" t="s">
        <v>180</v>
      </c>
      <c r="D15" s="94">
        <v>4069422</v>
      </c>
      <c r="E15" s="94">
        <v>121766</v>
      </c>
      <c r="G15" s="1"/>
      <c r="H15" s="1"/>
      <c r="I15" s="1"/>
      <c r="J15" s="1"/>
    </row>
    <row r="16" spans="1:10" x14ac:dyDescent="0.2">
      <c r="A16" s="12"/>
      <c r="B16" s="636"/>
      <c r="C16" s="92" t="s">
        <v>192</v>
      </c>
      <c r="D16" s="95">
        <v>0.42299999999999999</v>
      </c>
      <c r="E16" s="95">
        <v>0.38100000000000001</v>
      </c>
      <c r="G16" s="1"/>
      <c r="H16" s="1"/>
      <c r="I16" s="1"/>
      <c r="J16" s="1"/>
    </row>
    <row r="17" spans="1:10" s="12" customFormat="1" ht="15" thickBot="1" x14ac:dyDescent="0.25">
      <c r="B17" s="636"/>
      <c r="C17" s="96"/>
      <c r="D17" s="97"/>
      <c r="E17" s="97"/>
      <c r="G17" s="1"/>
      <c r="H17" s="1"/>
      <c r="I17" s="1"/>
      <c r="J17" s="1"/>
    </row>
    <row r="18" spans="1:10" s="12" customFormat="1" x14ac:dyDescent="0.2">
      <c r="B18" s="637">
        <v>2020</v>
      </c>
      <c r="C18" s="405" t="s">
        <v>272</v>
      </c>
      <c r="D18" s="404">
        <v>1897087.4171666331</v>
      </c>
      <c r="E18" s="403">
        <v>54203.135495386799</v>
      </c>
      <c r="G18" s="1"/>
      <c r="H18" s="1"/>
      <c r="I18" s="1"/>
      <c r="J18" s="1"/>
    </row>
    <row r="19" spans="1:10" s="12" customFormat="1" x14ac:dyDescent="0.2">
      <c r="B19" s="638"/>
      <c r="C19" s="98" t="s">
        <v>213</v>
      </c>
      <c r="D19" s="99">
        <v>3976856</v>
      </c>
      <c r="E19" s="401">
        <v>130507</v>
      </c>
      <c r="G19" s="1"/>
      <c r="H19" s="1"/>
      <c r="I19" s="1"/>
      <c r="J19" s="1"/>
    </row>
    <row r="20" spans="1:10" s="12" customFormat="1" x14ac:dyDescent="0.2">
      <c r="B20" s="638"/>
      <c r="C20" s="98" t="s">
        <v>345</v>
      </c>
      <c r="D20" s="100">
        <v>0.47703196121927299</v>
      </c>
      <c r="E20" s="402">
        <v>0.41532741918354416</v>
      </c>
      <c r="G20" s="1"/>
      <c r="H20" s="1"/>
      <c r="I20" s="1"/>
      <c r="J20" s="1"/>
    </row>
    <row r="21" spans="1:10" s="12" customFormat="1" x14ac:dyDescent="0.2">
      <c r="B21" s="639"/>
      <c r="C21" s="101"/>
      <c r="D21" s="100"/>
      <c r="E21" s="402"/>
      <c r="G21" s="1"/>
      <c r="H21" s="1"/>
      <c r="I21" s="1"/>
      <c r="J21" s="1"/>
    </row>
    <row r="22" spans="1:10" s="12" customFormat="1" x14ac:dyDescent="0.2">
      <c r="B22" s="640">
        <v>2025</v>
      </c>
      <c r="C22" s="102" t="s">
        <v>273</v>
      </c>
      <c r="D22" s="99">
        <v>2262464.9595403941</v>
      </c>
      <c r="E22" s="401">
        <v>65436.831207174939</v>
      </c>
      <c r="G22" s="1"/>
      <c r="H22" s="1"/>
      <c r="I22" s="1"/>
      <c r="J22" s="1"/>
    </row>
    <row r="23" spans="1:10" s="12" customFormat="1" x14ac:dyDescent="0.2">
      <c r="B23" s="638"/>
      <c r="C23" s="98" t="s">
        <v>213</v>
      </c>
      <c r="D23" s="99">
        <v>4225965</v>
      </c>
      <c r="E23" s="401">
        <v>134294</v>
      </c>
      <c r="G23" s="1"/>
      <c r="H23" s="1"/>
      <c r="I23" s="1"/>
      <c r="J23" s="1"/>
    </row>
    <row r="24" spans="1:10" s="12" customFormat="1" x14ac:dyDescent="0.2">
      <c r="B24" s="638"/>
      <c r="C24" s="98" t="s">
        <v>345</v>
      </c>
      <c r="D24" s="100">
        <v>0.53537238466016501</v>
      </c>
      <c r="E24" s="402">
        <v>0.48726548622555688</v>
      </c>
      <c r="G24" s="1"/>
      <c r="H24" s="1"/>
      <c r="I24" s="1"/>
      <c r="J24" s="1"/>
    </row>
    <row r="25" spans="1:10" s="12" customFormat="1" x14ac:dyDescent="0.2">
      <c r="B25" s="639"/>
      <c r="C25" s="98"/>
      <c r="D25" s="100"/>
      <c r="E25" s="402"/>
      <c r="G25" s="1"/>
      <c r="H25" s="1"/>
      <c r="I25" s="1"/>
      <c r="J25" s="1"/>
    </row>
    <row r="26" spans="1:10" s="12" customFormat="1" x14ac:dyDescent="0.2">
      <c r="B26" s="641">
        <v>2030</v>
      </c>
      <c r="C26" s="98" t="s">
        <v>214</v>
      </c>
      <c r="D26" s="99">
        <v>2690822.1421688553</v>
      </c>
      <c r="E26" s="401">
        <v>77854.006439640565</v>
      </c>
      <c r="G26" s="1"/>
      <c r="H26" s="1"/>
      <c r="I26" s="1"/>
      <c r="J26" s="1"/>
    </row>
    <row r="27" spans="1:10" s="12" customFormat="1" x14ac:dyDescent="0.2">
      <c r="B27" s="641"/>
      <c r="C27" s="98" t="s">
        <v>213</v>
      </c>
      <c r="D27" s="103">
        <v>4484352</v>
      </c>
      <c r="E27" s="406">
        <v>138483</v>
      </c>
      <c r="G27" s="1"/>
      <c r="H27" s="1"/>
      <c r="I27" s="1"/>
      <c r="J27" s="1"/>
    </row>
    <row r="28" spans="1:10" s="12" customFormat="1" ht="15" thickBot="1" x14ac:dyDescent="0.25">
      <c r="B28" s="642"/>
      <c r="C28" s="400" t="s">
        <v>345</v>
      </c>
      <c r="D28" s="399">
        <v>0.600047039609927</v>
      </c>
      <c r="E28" s="407">
        <v>0.5621917956690754</v>
      </c>
      <c r="G28" s="1"/>
      <c r="H28" s="1"/>
      <c r="I28" s="1"/>
      <c r="J28" s="1"/>
    </row>
    <row r="29" spans="1:10" s="12" customFormat="1" x14ac:dyDescent="0.2">
      <c r="A29" s="1"/>
      <c r="C29" s="90"/>
    </row>
    <row r="52" spans="3:9" s="12" customFormat="1" ht="12.75" x14ac:dyDescent="0.2">
      <c r="C52" s="12" t="s">
        <v>228</v>
      </c>
      <c r="I52" s="14" t="s">
        <v>31</v>
      </c>
    </row>
    <row r="53" spans="3:9" s="12" customFormat="1" ht="15" x14ac:dyDescent="0.25">
      <c r="C53" s="444" t="s">
        <v>366</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 ref="C53" r:id="rId1"/>
  </hyperlinks>
  <pageMargins left="0.25" right="0.25" top="0.75" bottom="0.75" header="0.3" footer="0.3"/>
  <pageSetup scale="63"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3"/>
  <sheetViews>
    <sheetView zoomScaleNormal="100" zoomScaleSheetLayoutView="100" workbookViewId="0">
      <selection sqref="A1:N1"/>
    </sheetView>
  </sheetViews>
  <sheetFormatPr defaultColWidth="9.140625" defaultRowHeight="12.75" x14ac:dyDescent="0.2"/>
  <cols>
    <col min="1" max="1" width="40" style="12" customWidth="1"/>
    <col min="2" max="8" width="11.5703125" style="12" customWidth="1"/>
    <col min="9" max="9" width="4.28515625" style="12" customWidth="1"/>
    <col min="10" max="10" width="15.7109375" style="12" customWidth="1"/>
    <col min="11" max="11" width="4.28515625" style="12" customWidth="1"/>
    <col min="12" max="12" width="11.7109375" style="12" customWidth="1"/>
    <col min="13" max="14" width="11.7109375" style="23" customWidth="1"/>
    <col min="15" max="16384" width="9.140625" style="23"/>
  </cols>
  <sheetData>
    <row r="1" spans="1:14" ht="15" customHeight="1" x14ac:dyDescent="0.2">
      <c r="A1" s="620" t="s">
        <v>0</v>
      </c>
      <c r="B1" s="621"/>
      <c r="C1" s="621"/>
      <c r="D1" s="621"/>
      <c r="E1" s="621"/>
      <c r="F1" s="621"/>
      <c r="G1" s="621"/>
      <c r="H1" s="621"/>
      <c r="I1" s="621"/>
      <c r="J1" s="621"/>
      <c r="K1" s="621"/>
      <c r="L1" s="621"/>
      <c r="M1" s="621"/>
      <c r="N1" s="621"/>
    </row>
    <row r="2" spans="1:14" ht="15" customHeight="1" x14ac:dyDescent="0.2">
      <c r="A2" s="670"/>
      <c r="B2" s="671"/>
      <c r="C2" s="671"/>
      <c r="D2" s="671"/>
      <c r="E2" s="671"/>
      <c r="F2" s="671"/>
      <c r="G2" s="671"/>
      <c r="H2" s="671"/>
      <c r="I2" s="671"/>
      <c r="J2" s="671"/>
      <c r="K2" s="671"/>
      <c r="L2" s="671"/>
      <c r="M2" s="671"/>
      <c r="N2" s="671"/>
    </row>
    <row r="3" spans="1:14" ht="28.5" customHeight="1" x14ac:dyDescent="0.2">
      <c r="A3" s="620" t="s">
        <v>286</v>
      </c>
      <c r="B3" s="621"/>
      <c r="C3" s="621"/>
      <c r="D3" s="621"/>
      <c r="E3" s="621"/>
      <c r="F3" s="621"/>
      <c r="G3" s="621"/>
      <c r="H3" s="621"/>
      <c r="I3" s="621"/>
      <c r="J3" s="621"/>
      <c r="K3" s="621"/>
      <c r="L3" s="621"/>
      <c r="M3" s="621"/>
      <c r="N3" s="621"/>
    </row>
    <row r="4" spans="1:14" ht="15" customHeight="1" x14ac:dyDescent="0.2">
      <c r="A4" s="580" t="s">
        <v>390</v>
      </c>
      <c r="B4" s="581"/>
      <c r="C4" s="581"/>
      <c r="D4" s="581"/>
      <c r="E4" s="581"/>
      <c r="F4" s="581"/>
      <c r="G4" s="581"/>
      <c r="H4" s="581"/>
      <c r="I4" s="581"/>
      <c r="J4" s="581"/>
      <c r="K4" s="581"/>
      <c r="L4" s="581"/>
      <c r="M4" s="581"/>
      <c r="N4" s="581"/>
    </row>
    <row r="5" spans="1:14" x14ac:dyDescent="0.2">
      <c r="A5" s="580"/>
      <c r="B5" s="581"/>
      <c r="C5" s="581"/>
      <c r="D5" s="581"/>
      <c r="E5" s="581"/>
      <c r="F5" s="581"/>
      <c r="G5" s="581"/>
      <c r="H5" s="581"/>
      <c r="I5" s="581"/>
      <c r="J5" s="581"/>
      <c r="K5" s="581"/>
      <c r="L5" s="581"/>
      <c r="M5" s="581"/>
      <c r="N5" s="581"/>
    </row>
    <row r="6" spans="1:14" x14ac:dyDescent="0.2">
      <c r="A6" s="580"/>
      <c r="B6" s="581"/>
      <c r="C6" s="581"/>
      <c r="D6" s="581"/>
      <c r="E6" s="581"/>
      <c r="F6" s="581"/>
      <c r="G6" s="581"/>
      <c r="H6" s="581"/>
      <c r="I6" s="581"/>
      <c r="J6" s="581"/>
      <c r="K6" s="581"/>
      <c r="L6" s="581"/>
      <c r="M6" s="581"/>
      <c r="N6" s="581"/>
    </row>
    <row r="7" spans="1:14" x14ac:dyDescent="0.2">
      <c r="A7" s="580"/>
      <c r="B7" s="581"/>
      <c r="C7" s="581"/>
      <c r="D7" s="581"/>
      <c r="E7" s="581"/>
      <c r="F7" s="581"/>
      <c r="G7" s="581"/>
      <c r="H7" s="581"/>
      <c r="I7" s="581"/>
      <c r="J7" s="581"/>
      <c r="K7" s="581"/>
      <c r="L7" s="581"/>
      <c r="M7" s="581"/>
      <c r="N7" s="581"/>
    </row>
    <row r="8" spans="1:14" ht="54.75" customHeight="1" x14ac:dyDescent="0.2">
      <c r="A8" s="580"/>
      <c r="B8" s="581"/>
      <c r="C8" s="581"/>
      <c r="D8" s="581"/>
      <c r="E8" s="581"/>
      <c r="F8" s="581"/>
      <c r="G8" s="581"/>
      <c r="H8" s="581"/>
      <c r="I8" s="581"/>
      <c r="J8" s="581"/>
      <c r="K8" s="581"/>
      <c r="L8" s="581"/>
      <c r="M8" s="581"/>
      <c r="N8" s="581"/>
    </row>
    <row r="9" spans="1:14" x14ac:dyDescent="0.2">
      <c r="A9" s="474"/>
      <c r="B9" s="474"/>
      <c r="C9" s="474"/>
      <c r="D9" s="474"/>
      <c r="E9" s="474"/>
      <c r="F9" s="474"/>
      <c r="G9" s="474"/>
      <c r="H9" s="474"/>
      <c r="I9" s="474"/>
    </row>
    <row r="10" spans="1:14" x14ac:dyDescent="0.2">
      <c r="A10" s="485" t="s">
        <v>287</v>
      </c>
      <c r="B10" s="486"/>
      <c r="C10" s="486"/>
      <c r="D10" s="486"/>
      <c r="E10" s="487"/>
      <c r="F10" s="474"/>
      <c r="G10" s="474"/>
      <c r="H10" s="474"/>
      <c r="I10" s="474"/>
    </row>
    <row r="11" spans="1:14" x14ac:dyDescent="0.2">
      <c r="A11" s="652" t="s">
        <v>218</v>
      </c>
      <c r="B11" s="653"/>
      <c r="C11" s="653"/>
      <c r="D11" s="653"/>
      <c r="E11" s="654"/>
      <c r="F11" s="474"/>
      <c r="G11" s="474"/>
      <c r="H11" s="474"/>
      <c r="I11" s="474"/>
    </row>
    <row r="12" spans="1:14" ht="13.5" thickBot="1" x14ac:dyDescent="0.25">
      <c r="A12" s="479"/>
      <c r="B12" s="480"/>
      <c r="C12" s="480"/>
      <c r="D12" s="480"/>
      <c r="E12" s="481"/>
      <c r="F12" s="474"/>
      <c r="G12" s="474"/>
      <c r="H12" s="474"/>
      <c r="I12" s="474"/>
    </row>
    <row r="13" spans="1:14" ht="13.5" thickTop="1" x14ac:dyDescent="0.2">
      <c r="A13" s="123"/>
      <c r="B13" s="124">
        <v>2017</v>
      </c>
      <c r="C13" s="307">
        <v>2020</v>
      </c>
      <c r="D13" s="308">
        <v>2025</v>
      </c>
      <c r="E13" s="309">
        <v>2030</v>
      </c>
      <c r="F13" s="474"/>
      <c r="G13" s="474"/>
      <c r="H13" s="474"/>
      <c r="I13" s="474"/>
      <c r="J13" s="474"/>
    </row>
    <row r="14" spans="1:14" ht="16.5" customHeight="1" x14ac:dyDescent="0.2">
      <c r="A14" s="129" t="s">
        <v>293</v>
      </c>
      <c r="B14" s="125">
        <v>16958</v>
      </c>
      <c r="C14" s="310">
        <v>18802.593334593399</v>
      </c>
      <c r="D14" s="126">
        <v>22754.263170252652</v>
      </c>
      <c r="E14" s="311">
        <v>27508.871830195516</v>
      </c>
      <c r="F14" s="474"/>
      <c r="G14" s="474"/>
      <c r="H14" s="474"/>
      <c r="I14" s="474"/>
      <c r="J14" s="474"/>
    </row>
    <row r="15" spans="1:14" ht="16.5" customHeight="1" x14ac:dyDescent="0.2">
      <c r="A15" s="129" t="s">
        <v>274</v>
      </c>
      <c r="B15" s="125">
        <v>333920</v>
      </c>
      <c r="C15" s="310">
        <v>376000</v>
      </c>
      <c r="D15" s="126">
        <v>455000</v>
      </c>
      <c r="E15" s="311">
        <v>550000</v>
      </c>
      <c r="F15" s="474"/>
      <c r="G15" s="474"/>
      <c r="H15" s="474"/>
      <c r="I15" s="474"/>
      <c r="J15" s="474"/>
    </row>
    <row r="16" spans="1:14" ht="16.5" customHeight="1" x14ac:dyDescent="0.2">
      <c r="A16" s="261" t="s">
        <v>260</v>
      </c>
      <c r="B16" s="125">
        <v>111344</v>
      </c>
      <c r="C16" s="310">
        <v>138000</v>
      </c>
      <c r="D16" s="126">
        <v>198000</v>
      </c>
      <c r="E16" s="311">
        <v>285000</v>
      </c>
      <c r="F16" s="474"/>
      <c r="G16" s="474"/>
      <c r="H16" s="474"/>
      <c r="I16" s="474"/>
      <c r="J16" s="474"/>
    </row>
    <row r="17" spans="1:19" ht="16.5" customHeight="1" x14ac:dyDescent="0.2">
      <c r="A17" s="261" t="s">
        <v>261</v>
      </c>
      <c r="B17" s="125">
        <v>41027</v>
      </c>
      <c r="C17" s="310">
        <v>48000</v>
      </c>
      <c r="D17" s="126">
        <v>59000</v>
      </c>
      <c r="E17" s="311">
        <v>76000</v>
      </c>
      <c r="F17" s="474"/>
      <c r="G17" s="474"/>
      <c r="H17" s="474"/>
      <c r="I17" s="474"/>
      <c r="J17" s="474"/>
    </row>
    <row r="18" spans="1:19" ht="16.5" customHeight="1" x14ac:dyDescent="0.2">
      <c r="A18" s="261" t="s">
        <v>263</v>
      </c>
      <c r="B18" s="125">
        <v>141564</v>
      </c>
      <c r="C18" s="310">
        <v>168000</v>
      </c>
      <c r="D18" s="126">
        <v>215000</v>
      </c>
      <c r="E18" s="311">
        <v>275000</v>
      </c>
      <c r="F18" s="474"/>
      <c r="G18" s="474"/>
      <c r="H18" s="474"/>
      <c r="I18" s="474"/>
      <c r="J18" s="474"/>
      <c r="M18" s="12"/>
    </row>
    <row r="19" spans="1:19" ht="16.5" customHeight="1" thickBot="1" x14ac:dyDescent="0.25">
      <c r="A19" s="261" t="s">
        <v>262</v>
      </c>
      <c r="B19" s="125">
        <v>124177</v>
      </c>
      <c r="C19" s="312">
        <v>146000</v>
      </c>
      <c r="D19" s="313">
        <v>190000</v>
      </c>
      <c r="E19" s="314">
        <v>246000</v>
      </c>
      <c r="F19" s="474"/>
      <c r="G19" s="474"/>
      <c r="H19" s="474"/>
      <c r="I19" s="474"/>
      <c r="J19" s="474"/>
      <c r="M19" s="12"/>
    </row>
    <row r="20" spans="1:19" ht="13.5" thickTop="1" x14ac:dyDescent="0.2">
      <c r="C20" s="137"/>
      <c r="D20" s="137"/>
      <c r="M20" s="12"/>
    </row>
    <row r="21" spans="1:19" ht="33.75" customHeight="1" x14ac:dyDescent="0.2">
      <c r="A21" s="655" t="s">
        <v>355</v>
      </c>
      <c r="B21" s="656"/>
      <c r="C21" s="656"/>
      <c r="D21" s="656"/>
      <c r="E21" s="656"/>
      <c r="F21" s="656"/>
      <c r="G21" s="656"/>
      <c r="H21" s="657"/>
      <c r="I21" s="138"/>
      <c r="J21" s="138"/>
      <c r="L21" s="667" t="s">
        <v>389</v>
      </c>
      <c r="M21" s="668"/>
      <c r="N21" s="669"/>
      <c r="O21" s="138"/>
      <c r="P21" s="138"/>
      <c r="Q21" s="138"/>
      <c r="R21" s="138"/>
      <c r="S21" s="138"/>
    </row>
    <row r="22" spans="1:19" ht="12.75" customHeight="1" thickBot="1" x14ac:dyDescent="0.25">
      <c r="A22" s="482"/>
      <c r="B22" s="483"/>
      <c r="C22" s="483"/>
      <c r="D22" s="483"/>
      <c r="E22" s="483"/>
      <c r="F22" s="483"/>
      <c r="G22" s="483"/>
      <c r="H22" s="484"/>
      <c r="I22" s="138"/>
      <c r="J22" s="138"/>
      <c r="M22" s="12"/>
    </row>
    <row r="23" spans="1:19" ht="29.25" customHeight="1" thickTop="1" x14ac:dyDescent="0.2">
      <c r="A23" s="193" t="s">
        <v>188</v>
      </c>
      <c r="B23" s="449" t="s">
        <v>15</v>
      </c>
      <c r="C23" s="240" t="s">
        <v>185</v>
      </c>
      <c r="D23" s="240" t="s">
        <v>5</v>
      </c>
      <c r="E23" s="241" t="s">
        <v>4</v>
      </c>
      <c r="F23" s="240" t="s">
        <v>16</v>
      </c>
      <c r="G23" s="240" t="s">
        <v>186</v>
      </c>
      <c r="H23" s="242" t="s">
        <v>2</v>
      </c>
      <c r="I23" s="243"/>
      <c r="J23" s="244" t="s">
        <v>233</v>
      </c>
      <c r="L23" s="307">
        <v>2020</v>
      </c>
      <c r="M23" s="308">
        <v>2025</v>
      </c>
      <c r="N23" s="309">
        <v>2030</v>
      </c>
    </row>
    <row r="24" spans="1:19" ht="15" customHeight="1" x14ac:dyDescent="0.25">
      <c r="A24" s="341" t="s">
        <v>132</v>
      </c>
      <c r="B24" s="489">
        <v>2190</v>
      </c>
      <c r="C24" s="491">
        <v>1040</v>
      </c>
      <c r="D24" s="491">
        <v>925</v>
      </c>
      <c r="E24" s="492">
        <v>92</v>
      </c>
      <c r="F24" s="491">
        <v>133</v>
      </c>
      <c r="G24" s="491">
        <v>1041</v>
      </c>
      <c r="H24" s="493">
        <v>1149</v>
      </c>
      <c r="I24" s="140"/>
      <c r="J24" s="503">
        <v>1187</v>
      </c>
      <c r="L24" s="552">
        <v>2032</v>
      </c>
      <c r="M24" s="553">
        <v>2459</v>
      </c>
      <c r="N24" s="554">
        <v>2972</v>
      </c>
    </row>
    <row r="25" spans="1:19" ht="15" customHeight="1" x14ac:dyDescent="0.25">
      <c r="A25" s="342" t="s">
        <v>137</v>
      </c>
      <c r="B25" s="489">
        <v>283</v>
      </c>
      <c r="C25" s="491">
        <v>174</v>
      </c>
      <c r="D25" s="491">
        <v>18</v>
      </c>
      <c r="E25" s="492">
        <v>15</v>
      </c>
      <c r="F25" s="491">
        <v>76</v>
      </c>
      <c r="G25" s="491">
        <v>136</v>
      </c>
      <c r="H25" s="493">
        <v>147</v>
      </c>
      <c r="I25" s="140"/>
      <c r="J25" s="504">
        <v>145</v>
      </c>
      <c r="L25" s="552">
        <v>300</v>
      </c>
      <c r="M25" s="553">
        <v>315</v>
      </c>
      <c r="N25" s="554">
        <v>330</v>
      </c>
    </row>
    <row r="26" spans="1:19" ht="15" x14ac:dyDescent="0.25">
      <c r="A26" s="342" t="s">
        <v>173</v>
      </c>
      <c r="B26" s="489">
        <v>194</v>
      </c>
      <c r="C26" s="491">
        <v>118</v>
      </c>
      <c r="D26" s="491">
        <v>57</v>
      </c>
      <c r="E26" s="492">
        <v>9</v>
      </c>
      <c r="F26" s="491">
        <v>10</v>
      </c>
      <c r="G26" s="491">
        <v>90</v>
      </c>
      <c r="H26" s="493">
        <v>104</v>
      </c>
      <c r="I26" s="140"/>
      <c r="J26" s="504">
        <v>102</v>
      </c>
      <c r="L26" s="552">
        <v>202</v>
      </c>
      <c r="M26" s="553">
        <v>212</v>
      </c>
      <c r="N26" s="554">
        <v>223</v>
      </c>
    </row>
    <row r="27" spans="1:19" ht="15" x14ac:dyDescent="0.25">
      <c r="A27" s="342" t="s">
        <v>158</v>
      </c>
      <c r="B27" s="489">
        <v>1514</v>
      </c>
      <c r="C27" s="491">
        <v>655</v>
      </c>
      <c r="D27" s="491">
        <v>729</v>
      </c>
      <c r="E27" s="492">
        <v>83</v>
      </c>
      <c r="F27" s="491">
        <v>47</v>
      </c>
      <c r="G27" s="491">
        <v>779</v>
      </c>
      <c r="H27" s="493">
        <v>735</v>
      </c>
      <c r="I27" s="140"/>
      <c r="J27" s="505">
        <v>839</v>
      </c>
      <c r="K27" s="114"/>
      <c r="L27" s="552">
        <v>1630</v>
      </c>
      <c r="M27" s="553">
        <v>1769</v>
      </c>
      <c r="N27" s="554">
        <v>1920</v>
      </c>
    </row>
    <row r="28" spans="1:19" ht="15" customHeight="1" thickBot="1" x14ac:dyDescent="0.3">
      <c r="A28" s="142" t="s">
        <v>66</v>
      </c>
      <c r="B28" s="494">
        <v>4181</v>
      </c>
      <c r="C28" s="495">
        <v>1987</v>
      </c>
      <c r="D28" s="495">
        <v>1729</v>
      </c>
      <c r="E28" s="496">
        <v>199</v>
      </c>
      <c r="F28" s="495">
        <v>266</v>
      </c>
      <c r="G28" s="495">
        <v>2046</v>
      </c>
      <c r="H28" s="497">
        <v>2135</v>
      </c>
      <c r="I28" s="140"/>
      <c r="J28" s="506">
        <v>2273</v>
      </c>
      <c r="L28" s="555">
        <f>SUM(L24:L27)</f>
        <v>4164</v>
      </c>
      <c r="M28" s="556">
        <f t="shared" ref="M28:N28" si="0">SUM(M24:M27)</f>
        <v>4755</v>
      </c>
      <c r="N28" s="557">
        <f t="shared" si="0"/>
        <v>5445</v>
      </c>
    </row>
    <row r="29" spans="1:19" ht="15" customHeight="1" thickTop="1" x14ac:dyDescent="0.2">
      <c r="B29" s="507"/>
      <c r="C29" s="507"/>
      <c r="D29" s="507"/>
      <c r="E29" s="507"/>
      <c r="F29" s="507"/>
      <c r="G29" s="507"/>
      <c r="H29" s="508"/>
      <c r="I29" s="146"/>
      <c r="J29" s="146"/>
      <c r="L29" s="551"/>
      <c r="M29" s="551"/>
      <c r="N29" s="551"/>
    </row>
    <row r="30" spans="1:19" ht="15" customHeight="1" thickBot="1" x14ac:dyDescent="0.25">
      <c r="A30" s="147"/>
      <c r="B30" s="148"/>
      <c r="C30" s="148"/>
      <c r="D30" s="148"/>
      <c r="E30" s="148"/>
      <c r="F30" s="148"/>
      <c r="G30" s="148"/>
      <c r="H30" s="114"/>
      <c r="I30" s="146"/>
      <c r="J30" s="114"/>
    </row>
    <row r="31" spans="1:19" ht="26.25" thickTop="1" x14ac:dyDescent="0.2">
      <c r="A31" s="193" t="s">
        <v>189</v>
      </c>
      <c r="B31" s="449" t="s">
        <v>15</v>
      </c>
      <c r="C31" s="240" t="s">
        <v>185</v>
      </c>
      <c r="D31" s="240" t="s">
        <v>5</v>
      </c>
      <c r="E31" s="241" t="s">
        <v>4</v>
      </c>
      <c r="F31" s="240" t="s">
        <v>16</v>
      </c>
      <c r="G31" s="240" t="s">
        <v>186</v>
      </c>
      <c r="H31" s="242" t="s">
        <v>2</v>
      </c>
      <c r="I31" s="243"/>
      <c r="J31" s="244" t="s">
        <v>233</v>
      </c>
      <c r="L31" s="307">
        <v>2020</v>
      </c>
      <c r="M31" s="308">
        <v>2025</v>
      </c>
      <c r="N31" s="309">
        <v>2030</v>
      </c>
    </row>
    <row r="32" spans="1:19" ht="15" x14ac:dyDescent="0.25">
      <c r="A32" s="341" t="s">
        <v>116</v>
      </c>
      <c r="B32" s="489">
        <v>7254</v>
      </c>
      <c r="C32" s="491">
        <v>4468</v>
      </c>
      <c r="D32" s="491">
        <v>1500</v>
      </c>
      <c r="E32" s="492">
        <v>451</v>
      </c>
      <c r="F32" s="491">
        <v>835</v>
      </c>
      <c r="G32" s="491">
        <v>3705</v>
      </c>
      <c r="H32" s="493">
        <v>3549</v>
      </c>
      <c r="I32" s="140"/>
      <c r="J32" s="345">
        <v>2294</v>
      </c>
      <c r="L32" s="552">
        <v>7350</v>
      </c>
      <c r="M32" s="553">
        <v>7750</v>
      </c>
      <c r="N32" s="554">
        <v>8800</v>
      </c>
    </row>
    <row r="33" spans="1:14" ht="15" x14ac:dyDescent="0.25">
      <c r="A33" s="342" t="s">
        <v>130</v>
      </c>
      <c r="B33" s="489">
        <v>2265</v>
      </c>
      <c r="C33" s="491">
        <v>1463</v>
      </c>
      <c r="D33" s="491">
        <v>474</v>
      </c>
      <c r="E33" s="492">
        <v>112</v>
      </c>
      <c r="F33" s="491">
        <v>216</v>
      </c>
      <c r="G33" s="491">
        <v>906</v>
      </c>
      <c r="H33" s="493">
        <v>1359</v>
      </c>
      <c r="I33" s="140"/>
      <c r="J33" s="448">
        <v>854</v>
      </c>
      <c r="L33" s="552">
        <v>2485</v>
      </c>
      <c r="M33" s="553">
        <v>3007</v>
      </c>
      <c r="N33" s="554">
        <v>3635</v>
      </c>
    </row>
    <row r="34" spans="1:14" ht="15.75" thickBot="1" x14ac:dyDescent="0.3">
      <c r="A34" s="142" t="s">
        <v>15</v>
      </c>
      <c r="B34" s="494">
        <v>9519</v>
      </c>
      <c r="C34" s="495">
        <v>5931</v>
      </c>
      <c r="D34" s="495">
        <v>1974</v>
      </c>
      <c r="E34" s="496">
        <v>563</v>
      </c>
      <c r="F34" s="495">
        <v>1051</v>
      </c>
      <c r="G34" s="495">
        <v>4611</v>
      </c>
      <c r="H34" s="497">
        <v>4908</v>
      </c>
      <c r="I34" s="140"/>
      <c r="J34" s="144">
        <v>3148</v>
      </c>
      <c r="L34" s="555">
        <f>SUM(L32:L33)</f>
        <v>9835</v>
      </c>
      <c r="M34" s="556">
        <f t="shared" ref="M34:N34" si="1">SUM(M32:M33)</f>
        <v>10757</v>
      </c>
      <c r="N34" s="557">
        <f t="shared" si="1"/>
        <v>12435</v>
      </c>
    </row>
    <row r="35" spans="1:14" ht="14.25" thickTop="1" thickBot="1" x14ac:dyDescent="0.25">
      <c r="I35" s="90"/>
    </row>
    <row r="36" spans="1:14" ht="26.25" thickTop="1" x14ac:dyDescent="0.2">
      <c r="A36" s="193" t="s">
        <v>187</v>
      </c>
      <c r="B36" s="240" t="s">
        <v>15</v>
      </c>
      <c r="C36" s="240" t="s">
        <v>185</v>
      </c>
      <c r="D36" s="240" t="s">
        <v>5</v>
      </c>
      <c r="E36" s="241" t="s">
        <v>4</v>
      </c>
      <c r="F36" s="240" t="s">
        <v>16</v>
      </c>
      <c r="G36" s="240" t="s">
        <v>186</v>
      </c>
      <c r="H36" s="242" t="s">
        <v>2</v>
      </c>
      <c r="I36" s="243"/>
      <c r="J36" s="244" t="s">
        <v>233</v>
      </c>
      <c r="L36" s="307">
        <v>2020</v>
      </c>
      <c r="M36" s="308">
        <v>2025</v>
      </c>
      <c r="N36" s="309">
        <v>2030</v>
      </c>
    </row>
    <row r="37" spans="1:14" ht="15" x14ac:dyDescent="0.25">
      <c r="A37" s="344" t="s">
        <v>115</v>
      </c>
      <c r="B37" s="489">
        <v>1739</v>
      </c>
      <c r="C37" s="491">
        <v>944</v>
      </c>
      <c r="D37" s="491">
        <v>284</v>
      </c>
      <c r="E37" s="492">
        <v>167</v>
      </c>
      <c r="F37" s="491">
        <v>344</v>
      </c>
      <c r="G37" s="491">
        <v>283</v>
      </c>
      <c r="H37" s="493">
        <v>1456</v>
      </c>
      <c r="I37" s="149"/>
      <c r="J37" s="345">
        <v>619</v>
      </c>
      <c r="L37" s="552">
        <v>2139</v>
      </c>
      <c r="M37" s="553">
        <v>2299</v>
      </c>
      <c r="N37" s="554">
        <v>2544</v>
      </c>
    </row>
    <row r="38" spans="1:14" ht="13.5" thickBot="1" x14ac:dyDescent="0.25">
      <c r="A38" s="142" t="s">
        <v>15</v>
      </c>
      <c r="B38" s="143">
        <v>1739</v>
      </c>
      <c r="C38" s="143">
        <v>944</v>
      </c>
      <c r="D38" s="143">
        <v>284</v>
      </c>
      <c r="E38" s="143">
        <v>167</v>
      </c>
      <c r="F38" s="143">
        <v>344</v>
      </c>
      <c r="G38" s="143">
        <v>283</v>
      </c>
      <c r="H38" s="143">
        <v>1456</v>
      </c>
      <c r="I38" s="149"/>
      <c r="J38" s="94">
        <v>619</v>
      </c>
      <c r="L38" s="555">
        <f>SUM(L37)</f>
        <v>2139</v>
      </c>
      <c r="M38" s="556">
        <f t="shared" ref="M38:N38" si="2">SUM(M37)</f>
        <v>2299</v>
      </c>
      <c r="N38" s="557">
        <f t="shared" si="2"/>
        <v>2544</v>
      </c>
    </row>
    <row r="39" spans="1:14" ht="14.25" thickTop="1" thickBot="1" x14ac:dyDescent="0.25">
      <c r="I39" s="90"/>
    </row>
    <row r="40" spans="1:14" ht="26.25" thickTop="1" x14ac:dyDescent="0.2">
      <c r="A40" s="34" t="s">
        <v>29</v>
      </c>
      <c r="B40" s="449" t="s">
        <v>15</v>
      </c>
      <c r="C40" s="240" t="s">
        <v>185</v>
      </c>
      <c r="D40" s="240" t="s">
        <v>5</v>
      </c>
      <c r="E40" s="241" t="s">
        <v>4</v>
      </c>
      <c r="F40" s="240" t="s">
        <v>16</v>
      </c>
      <c r="G40" s="240" t="s">
        <v>186</v>
      </c>
      <c r="H40" s="242" t="s">
        <v>2</v>
      </c>
      <c r="I40" s="243"/>
      <c r="J40" s="353" t="s">
        <v>233</v>
      </c>
      <c r="L40" s="307">
        <v>2020</v>
      </c>
      <c r="M40" s="308">
        <v>2025</v>
      </c>
      <c r="N40" s="309">
        <v>2030</v>
      </c>
    </row>
    <row r="41" spans="1:14" ht="15" x14ac:dyDescent="0.25">
      <c r="A41" s="341" t="s">
        <v>92</v>
      </c>
      <c r="B41" s="489">
        <v>479</v>
      </c>
      <c r="C41" s="464"/>
      <c r="D41" s="464"/>
      <c r="E41" s="465"/>
      <c r="F41" s="464"/>
      <c r="G41" s="464"/>
      <c r="H41" s="467"/>
      <c r="I41" s="153"/>
      <c r="J41" s="345"/>
      <c r="L41" s="552">
        <v>526</v>
      </c>
      <c r="M41" s="553">
        <v>552</v>
      </c>
      <c r="N41" s="554">
        <v>580</v>
      </c>
    </row>
    <row r="42" spans="1:14" ht="15" x14ac:dyDescent="0.25">
      <c r="A42" s="342" t="s">
        <v>129</v>
      </c>
      <c r="B42" s="489">
        <v>1040</v>
      </c>
      <c r="C42" s="464"/>
      <c r="D42" s="464"/>
      <c r="E42" s="465"/>
      <c r="F42" s="464"/>
      <c r="G42" s="464"/>
      <c r="H42" s="467"/>
      <c r="I42" s="153"/>
      <c r="J42" s="448"/>
      <c r="L42" s="552">
        <v>1400</v>
      </c>
      <c r="M42" s="553">
        <v>1600</v>
      </c>
      <c r="N42" s="554">
        <v>1800</v>
      </c>
    </row>
    <row r="43" spans="1:14" ht="13.5" thickBot="1" x14ac:dyDescent="0.25">
      <c r="A43" s="155" t="s">
        <v>15</v>
      </c>
      <c r="B43" s="490">
        <v>1519</v>
      </c>
      <c r="C43" s="143">
        <v>770</v>
      </c>
      <c r="D43" s="143">
        <v>425</v>
      </c>
      <c r="E43" s="143">
        <v>233</v>
      </c>
      <c r="F43" s="143">
        <v>91</v>
      </c>
      <c r="G43" s="143">
        <v>633</v>
      </c>
      <c r="H43" s="447">
        <v>886</v>
      </c>
      <c r="I43" s="149"/>
      <c r="J43" s="450">
        <v>578</v>
      </c>
      <c r="L43" s="555">
        <f>SUM(L41:L42)</f>
        <v>1926</v>
      </c>
      <c r="M43" s="556">
        <f t="shared" ref="M43:N43" si="3">SUM(M41:M42)</f>
        <v>2152</v>
      </c>
      <c r="N43" s="557">
        <f t="shared" si="3"/>
        <v>2380</v>
      </c>
    </row>
    <row r="44" spans="1:14" ht="14.25" thickTop="1" thickBot="1" x14ac:dyDescent="0.25">
      <c r="A44" s="157"/>
      <c r="B44" s="156"/>
      <c r="C44" s="156"/>
      <c r="D44" s="156"/>
      <c r="E44" s="156"/>
      <c r="F44" s="156"/>
      <c r="G44" s="156"/>
      <c r="H44" s="156"/>
      <c r="I44" s="149"/>
      <c r="J44" s="141"/>
    </row>
    <row r="45" spans="1:14" ht="26.25" thickTop="1" x14ac:dyDescent="0.2">
      <c r="A45" s="34" t="s">
        <v>318</v>
      </c>
      <c r="B45" s="240" t="s">
        <v>15</v>
      </c>
      <c r="C45" s="240" t="s">
        <v>185</v>
      </c>
      <c r="D45" s="240" t="s">
        <v>5</v>
      </c>
      <c r="E45" s="241" t="s">
        <v>4</v>
      </c>
      <c r="F45" s="240" t="s">
        <v>16</v>
      </c>
      <c r="G45" s="240" t="s">
        <v>186</v>
      </c>
      <c r="H45" s="242" t="s">
        <v>2</v>
      </c>
      <c r="I45" s="243"/>
      <c r="J45" s="244" t="s">
        <v>233</v>
      </c>
      <c r="L45" s="307">
        <v>2020</v>
      </c>
      <c r="M45" s="308">
        <v>2025</v>
      </c>
      <c r="N45" s="309">
        <v>2030</v>
      </c>
    </row>
    <row r="46" spans="1:14" x14ac:dyDescent="0.2">
      <c r="A46" s="158" t="s">
        <v>371</v>
      </c>
      <c r="B46" s="346">
        <v>15439</v>
      </c>
      <c r="C46" s="152">
        <v>8862</v>
      </c>
      <c r="D46" s="152">
        <v>3987</v>
      </c>
      <c r="E46" s="152">
        <v>929</v>
      </c>
      <c r="F46" s="152">
        <v>1661</v>
      </c>
      <c r="G46" s="152">
        <v>6940</v>
      </c>
      <c r="H46" s="470">
        <v>8499</v>
      </c>
      <c r="I46" s="149"/>
      <c r="J46" s="94">
        <v>6040</v>
      </c>
      <c r="L46" s="552">
        <f>SUM(L24:L27,L32:L33,L37)</f>
        <v>16138</v>
      </c>
      <c r="M46" s="553">
        <f t="shared" ref="M46:N46" si="4">SUM(M24:M27,M32:M33,M37)</f>
        <v>17811</v>
      </c>
      <c r="N46" s="554">
        <f t="shared" si="4"/>
        <v>20424</v>
      </c>
    </row>
    <row r="47" spans="1:14" ht="13.5" thickBot="1" x14ac:dyDescent="0.25">
      <c r="A47" s="158" t="s">
        <v>216</v>
      </c>
      <c r="B47" s="471">
        <v>16958</v>
      </c>
      <c r="C47" s="152">
        <v>9632</v>
      </c>
      <c r="D47" s="152">
        <v>4412</v>
      </c>
      <c r="E47" s="152">
        <v>1162</v>
      </c>
      <c r="F47" s="152">
        <v>1752</v>
      </c>
      <c r="G47" s="152">
        <v>7573</v>
      </c>
      <c r="H47" s="470">
        <v>9385</v>
      </c>
      <c r="I47" s="149"/>
      <c r="J47" s="94">
        <v>6618</v>
      </c>
      <c r="L47" s="555">
        <v>18064</v>
      </c>
      <c r="M47" s="556">
        <v>19963</v>
      </c>
      <c r="N47" s="557">
        <v>22804</v>
      </c>
    </row>
    <row r="48" spans="1:14" ht="13.5" thickTop="1" x14ac:dyDescent="0.2">
      <c r="A48" s="159"/>
      <c r="B48" s="149"/>
      <c r="C48" s="149"/>
      <c r="D48" s="149"/>
      <c r="E48" s="149"/>
      <c r="F48" s="149"/>
      <c r="G48" s="149"/>
      <c r="H48" s="149"/>
      <c r="I48" s="149"/>
      <c r="J48" s="149"/>
    </row>
    <row r="49" spans="1:11" x14ac:dyDescent="0.2">
      <c r="A49" s="560"/>
      <c r="B49" s="561"/>
      <c r="C49" s="561"/>
      <c r="D49" s="561"/>
      <c r="E49" s="561"/>
      <c r="F49" s="561"/>
      <c r="G49" s="561"/>
      <c r="H49" s="561"/>
      <c r="I49" s="561"/>
      <c r="J49" s="561"/>
      <c r="K49" s="562"/>
    </row>
    <row r="51" spans="1:11" x14ac:dyDescent="0.2">
      <c r="A51" s="658" t="s">
        <v>356</v>
      </c>
      <c r="B51" s="659"/>
      <c r="C51" s="659"/>
      <c r="D51" s="659"/>
      <c r="E51" s="659"/>
      <c r="F51" s="659"/>
      <c r="G51" s="659"/>
      <c r="H51" s="660"/>
    </row>
    <row r="52" spans="1:11" x14ac:dyDescent="0.2">
      <c r="A52" s="664"/>
      <c r="B52" s="665"/>
      <c r="C52" s="665"/>
      <c r="D52" s="665"/>
      <c r="E52" s="665"/>
      <c r="F52" s="665"/>
      <c r="G52" s="665"/>
      <c r="H52" s="666"/>
      <c r="I52" s="128"/>
    </row>
    <row r="53" spans="1:11" x14ac:dyDescent="0.2">
      <c r="A53" s="254"/>
      <c r="B53" s="176"/>
      <c r="C53" s="176"/>
      <c r="D53" s="176"/>
      <c r="E53" s="176"/>
      <c r="F53" s="255"/>
      <c r="G53" s="176"/>
      <c r="H53" s="256"/>
      <c r="I53" s="90"/>
    </row>
    <row r="54" spans="1:11" ht="25.5" x14ac:dyDescent="0.2">
      <c r="A54" s="123"/>
      <c r="B54" s="246" t="s">
        <v>15</v>
      </c>
      <c r="C54" s="246" t="s">
        <v>3</v>
      </c>
      <c r="D54" s="246" t="s">
        <v>5</v>
      </c>
      <c r="E54" s="245" t="s">
        <v>4</v>
      </c>
      <c r="F54" s="246" t="s">
        <v>16</v>
      </c>
      <c r="G54" s="246" t="s">
        <v>1</v>
      </c>
      <c r="H54" s="488" t="s">
        <v>2</v>
      </c>
      <c r="I54" s="77"/>
      <c r="J54" s="244" t="s">
        <v>193</v>
      </c>
    </row>
    <row r="55" spans="1:11" x14ac:dyDescent="0.2">
      <c r="A55" s="129" t="s">
        <v>39</v>
      </c>
      <c r="B55" s="377">
        <v>1981</v>
      </c>
      <c r="C55" s="377">
        <v>924</v>
      </c>
      <c r="D55" s="377">
        <v>839</v>
      </c>
      <c r="E55" s="377">
        <v>87</v>
      </c>
      <c r="F55" s="377">
        <v>131</v>
      </c>
      <c r="G55" s="377">
        <v>1299</v>
      </c>
      <c r="H55" s="377">
        <v>682</v>
      </c>
      <c r="I55" s="131"/>
      <c r="J55" s="130">
        <v>831</v>
      </c>
    </row>
    <row r="56" spans="1:11" x14ac:dyDescent="0.2">
      <c r="A56" s="129" t="s">
        <v>190</v>
      </c>
      <c r="B56" s="190">
        <v>2288</v>
      </c>
      <c r="C56" s="190">
        <v>1088</v>
      </c>
      <c r="D56" s="190">
        <v>927</v>
      </c>
      <c r="E56" s="190">
        <v>133</v>
      </c>
      <c r="F56" s="190">
        <v>140</v>
      </c>
      <c r="G56" s="190">
        <v>796</v>
      </c>
      <c r="H56" s="190">
        <v>1492</v>
      </c>
      <c r="I56" s="131"/>
      <c r="J56" s="132">
        <v>1458</v>
      </c>
    </row>
    <row r="57" spans="1:11" x14ac:dyDescent="0.2">
      <c r="A57" s="129" t="s">
        <v>40</v>
      </c>
      <c r="B57" s="190">
        <v>9442</v>
      </c>
      <c r="C57" s="190">
        <v>5829</v>
      </c>
      <c r="D57" s="190">
        <v>2056</v>
      </c>
      <c r="E57" s="190">
        <v>682</v>
      </c>
      <c r="F57" s="190">
        <v>875</v>
      </c>
      <c r="G57" s="190">
        <v>4080</v>
      </c>
      <c r="H57" s="190">
        <v>5362</v>
      </c>
      <c r="I57" s="131"/>
      <c r="J57" s="130">
        <v>4329</v>
      </c>
    </row>
    <row r="58" spans="1:11" x14ac:dyDescent="0.2">
      <c r="A58" s="129" t="s">
        <v>191</v>
      </c>
      <c r="B58" s="190">
        <v>3247</v>
      </c>
      <c r="C58" s="190">
        <v>1791</v>
      </c>
      <c r="D58" s="190">
        <v>590</v>
      </c>
      <c r="E58" s="190">
        <v>260</v>
      </c>
      <c r="F58" s="190">
        <v>606</v>
      </c>
      <c r="G58" s="190">
        <v>1398</v>
      </c>
      <c r="H58" s="190">
        <v>1849</v>
      </c>
      <c r="I58" s="131"/>
      <c r="J58" s="133" t="s">
        <v>195</v>
      </c>
    </row>
    <row r="59" spans="1:11" x14ac:dyDescent="0.2">
      <c r="A59" s="257" t="s">
        <v>15</v>
      </c>
      <c r="B59" s="378">
        <v>16958</v>
      </c>
      <c r="C59" s="378">
        <v>9632</v>
      </c>
      <c r="D59" s="378">
        <v>4412</v>
      </c>
      <c r="E59" s="378">
        <v>1162</v>
      </c>
      <c r="F59" s="378">
        <v>1752</v>
      </c>
      <c r="G59" s="378">
        <v>7573</v>
      </c>
      <c r="H59" s="378">
        <v>9385</v>
      </c>
      <c r="I59" s="135"/>
      <c r="J59" s="134">
        <f>SUM(J55:J58)</f>
        <v>6618</v>
      </c>
    </row>
    <row r="60" spans="1:11" x14ac:dyDescent="0.2">
      <c r="A60" s="136"/>
      <c r="B60" s="135"/>
      <c r="C60" s="135"/>
      <c r="D60" s="135"/>
      <c r="E60" s="135"/>
      <c r="F60" s="135"/>
      <c r="G60" s="135"/>
      <c r="H60" s="135"/>
      <c r="I60" s="135"/>
      <c r="J60" s="135"/>
      <c r="K60" s="131"/>
    </row>
    <row r="61" spans="1:11" x14ac:dyDescent="0.2">
      <c r="A61" s="658" t="s">
        <v>369</v>
      </c>
      <c r="B61" s="659"/>
      <c r="C61" s="659"/>
      <c r="D61" s="659"/>
      <c r="E61" s="660"/>
      <c r="F61" s="127"/>
      <c r="G61" s="128"/>
    </row>
    <row r="62" spans="1:11" x14ac:dyDescent="0.2">
      <c r="A62" s="661"/>
      <c r="B62" s="662"/>
      <c r="C62" s="662"/>
      <c r="D62" s="662"/>
      <c r="E62" s="663"/>
      <c r="F62" s="127"/>
      <c r="G62" s="89"/>
    </row>
    <row r="63" spans="1:11" ht="1.5" customHeight="1" x14ac:dyDescent="0.2">
      <c r="A63" s="664"/>
      <c r="B63" s="665"/>
      <c r="C63" s="665"/>
      <c r="D63" s="665"/>
      <c r="E63" s="666"/>
      <c r="F63" s="127"/>
      <c r="G63" s="128"/>
      <c r="H63" s="128"/>
    </row>
    <row r="64" spans="1:11" x14ac:dyDescent="0.2">
      <c r="A64" s="194"/>
      <c r="B64" s="258"/>
      <c r="C64" s="259"/>
      <c r="D64" s="259"/>
      <c r="E64" s="260"/>
      <c r="F64" s="128"/>
      <c r="G64" s="128"/>
      <c r="H64" s="128"/>
    </row>
    <row r="65" spans="1:11" x14ac:dyDescent="0.2">
      <c r="A65" s="475"/>
      <c r="B65" s="476"/>
      <c r="C65" s="245" t="s">
        <v>15</v>
      </c>
      <c r="D65" s="246" t="s">
        <v>194</v>
      </c>
      <c r="E65" s="246" t="s">
        <v>37</v>
      </c>
    </row>
    <row r="66" spans="1:11" x14ac:dyDescent="0.2">
      <c r="A66" s="347" t="s">
        <v>11</v>
      </c>
      <c r="B66" s="348"/>
      <c r="C66" s="498">
        <v>233401</v>
      </c>
      <c r="D66" s="473">
        <v>124177</v>
      </c>
      <c r="E66" s="499">
        <v>0.5320328533296772</v>
      </c>
    </row>
    <row r="67" spans="1:11" ht="15" x14ac:dyDescent="0.25">
      <c r="A67" s="349" t="s">
        <v>317</v>
      </c>
      <c r="B67" s="350"/>
      <c r="C67" s="500">
        <v>6898</v>
      </c>
      <c r="D67" s="500">
        <v>4227</v>
      </c>
      <c r="E67" s="499">
        <v>0.61278631487387647</v>
      </c>
    </row>
    <row r="68" spans="1:11" ht="25.5" customHeight="1" x14ac:dyDescent="0.2">
      <c r="A68" s="477" t="s">
        <v>288</v>
      </c>
      <c r="B68" s="478"/>
      <c r="C68" s="501">
        <v>16958</v>
      </c>
      <c r="D68" s="509">
        <v>6610</v>
      </c>
      <c r="E68" s="502">
        <v>0.38978653143059322</v>
      </c>
    </row>
    <row r="69" spans="1:11" x14ac:dyDescent="0.2">
      <c r="A69" s="159"/>
      <c r="B69" s="149"/>
      <c r="C69" s="149"/>
      <c r="D69" s="149"/>
      <c r="E69" s="149"/>
      <c r="F69" s="149"/>
      <c r="G69" s="149"/>
      <c r="H69" s="149"/>
      <c r="I69" s="149"/>
      <c r="J69" s="149"/>
    </row>
    <row r="70" spans="1:11" x14ac:dyDescent="0.2">
      <c r="A70" s="160" t="s">
        <v>259</v>
      </c>
      <c r="G70" s="147"/>
      <c r="H70" s="147"/>
      <c r="I70" s="147"/>
      <c r="J70" s="161"/>
    </row>
    <row r="71" spans="1:11" x14ac:dyDescent="0.2">
      <c r="A71" s="160" t="s">
        <v>267</v>
      </c>
      <c r="G71" s="147"/>
      <c r="H71" s="147"/>
      <c r="I71" s="147"/>
      <c r="J71" s="161"/>
    </row>
    <row r="72" spans="1:11" x14ac:dyDescent="0.2">
      <c r="A72" s="12" t="s">
        <v>229</v>
      </c>
      <c r="G72" s="147"/>
      <c r="H72" s="147"/>
      <c r="I72" s="147"/>
      <c r="J72" s="147"/>
    </row>
    <row r="73" spans="1:11" x14ac:dyDescent="0.2">
      <c r="A73" s="12" t="s">
        <v>275</v>
      </c>
      <c r="K73" s="14" t="s">
        <v>31</v>
      </c>
    </row>
  </sheetData>
  <mergeCells count="9">
    <mergeCell ref="A1:N1"/>
    <mergeCell ref="A4:N8"/>
    <mergeCell ref="A11:E11"/>
    <mergeCell ref="A21:H21"/>
    <mergeCell ref="A61:E63"/>
    <mergeCell ref="A51:H52"/>
    <mergeCell ref="L21:N21"/>
    <mergeCell ref="A3:N3"/>
    <mergeCell ref="A2:N2"/>
  </mergeCells>
  <hyperlinks>
    <hyperlink ref="K73" location="Contents!A1" display="Back to Contents"/>
  </hyperlinks>
  <pageMargins left="0.25" right="0.25" top="0.75" bottom="0.75" header="0.3" footer="0.3"/>
  <pageSetup scale="61" orientation="portrait" r:id="rId1"/>
  <ignoredErrors>
    <ignoredError sqref="L46:N46 L28:N28 L34:N34 L43:N43"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6"/>
  <sheetViews>
    <sheetView zoomScaleNormal="100" zoomScaleSheetLayoutView="100" workbookViewId="0">
      <selection sqref="A1:K1"/>
    </sheetView>
  </sheetViews>
  <sheetFormatPr defaultColWidth="9.140625" defaultRowHeight="14.25" x14ac:dyDescent="0.2"/>
  <cols>
    <col min="1" max="1" width="37.7109375" style="12" customWidth="1"/>
    <col min="2" max="8" width="15.7109375" style="12" customWidth="1"/>
    <col min="9" max="9" width="5.7109375" style="12" customWidth="1"/>
    <col min="10" max="11" width="15.5703125" style="12" customWidth="1"/>
    <col min="12" max="12" width="14.7109375" style="1" customWidth="1"/>
    <col min="13" max="17" width="10.7109375" style="1" customWidth="1"/>
    <col min="18" max="18" width="6.4257812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74" t="s">
        <v>0</v>
      </c>
      <c r="B1" s="575"/>
      <c r="C1" s="575"/>
      <c r="D1" s="575"/>
      <c r="E1" s="575"/>
      <c r="F1" s="575"/>
      <c r="G1" s="575"/>
      <c r="H1" s="575"/>
      <c r="I1" s="575"/>
      <c r="J1" s="575"/>
      <c r="K1" s="576"/>
      <c r="L1" s="163"/>
      <c r="M1" s="163"/>
      <c r="N1" s="86"/>
      <c r="O1" s="86"/>
      <c r="P1" s="86"/>
      <c r="Q1" s="86"/>
      <c r="R1" s="86"/>
      <c r="S1" s="86"/>
      <c r="T1" s="86"/>
      <c r="U1" s="86"/>
      <c r="V1" s="86"/>
      <c r="W1" s="86"/>
    </row>
    <row r="2" spans="1:23" x14ac:dyDescent="0.2">
      <c r="A2" s="678"/>
      <c r="B2" s="679"/>
      <c r="C2" s="679"/>
      <c r="D2" s="679"/>
      <c r="E2" s="679"/>
      <c r="F2" s="679"/>
      <c r="G2" s="679"/>
      <c r="H2" s="679"/>
      <c r="I2" s="679"/>
      <c r="J2" s="679"/>
      <c r="K2" s="680"/>
      <c r="L2" s="9"/>
      <c r="M2" s="9"/>
      <c r="N2" s="9"/>
      <c r="O2" s="9"/>
      <c r="P2" s="9"/>
      <c r="Q2" s="9"/>
      <c r="R2" s="9"/>
      <c r="S2" s="9"/>
      <c r="T2" s="9"/>
      <c r="U2" s="9"/>
      <c r="V2" s="9"/>
      <c r="W2" s="86"/>
    </row>
    <row r="3" spans="1:23" s="86" customFormat="1" ht="15" customHeight="1" x14ac:dyDescent="0.2">
      <c r="A3" s="574" t="s">
        <v>289</v>
      </c>
      <c r="B3" s="575"/>
      <c r="C3" s="575"/>
      <c r="D3" s="575"/>
      <c r="E3" s="575"/>
      <c r="F3" s="575"/>
      <c r="G3" s="575"/>
      <c r="H3" s="575"/>
      <c r="I3" s="575"/>
      <c r="J3" s="575"/>
      <c r="K3" s="576"/>
      <c r="L3" s="9"/>
      <c r="M3" s="9"/>
      <c r="N3" s="9"/>
      <c r="O3" s="9"/>
      <c r="P3" s="9"/>
      <c r="Q3" s="9"/>
      <c r="R3" s="9"/>
      <c r="S3" s="9"/>
      <c r="T3" s="9"/>
    </row>
    <row r="4" spans="1:23" s="86" customFormat="1" ht="15" customHeight="1" x14ac:dyDescent="0.2">
      <c r="A4" s="577" t="s">
        <v>339</v>
      </c>
      <c r="B4" s="578"/>
      <c r="C4" s="578"/>
      <c r="D4" s="578"/>
      <c r="E4" s="578"/>
      <c r="F4" s="578"/>
      <c r="G4" s="578"/>
      <c r="H4" s="578"/>
      <c r="I4" s="578"/>
      <c r="J4" s="578"/>
      <c r="K4" s="579"/>
      <c r="L4" s="9"/>
      <c r="M4" s="9"/>
      <c r="N4" s="9"/>
      <c r="O4" s="9"/>
      <c r="P4" s="9"/>
      <c r="Q4" s="9"/>
      <c r="R4" s="9"/>
      <c r="S4" s="9"/>
      <c r="T4" s="9"/>
    </row>
    <row r="5" spans="1:23" s="86" customFormat="1" x14ac:dyDescent="0.2">
      <c r="A5" s="580"/>
      <c r="B5" s="581"/>
      <c r="C5" s="581"/>
      <c r="D5" s="581"/>
      <c r="E5" s="581"/>
      <c r="F5" s="581"/>
      <c r="G5" s="581"/>
      <c r="H5" s="581"/>
      <c r="I5" s="581"/>
      <c r="J5" s="581"/>
      <c r="K5" s="582"/>
      <c r="L5" s="9"/>
      <c r="M5" s="9"/>
      <c r="N5" s="9"/>
      <c r="O5" s="9"/>
      <c r="P5" s="9"/>
      <c r="Q5" s="9"/>
      <c r="R5" s="9"/>
      <c r="S5" s="9"/>
      <c r="T5" s="9"/>
    </row>
    <row r="6" spans="1:23" s="86" customFormat="1" x14ac:dyDescent="0.2">
      <c r="A6" s="580"/>
      <c r="B6" s="581"/>
      <c r="C6" s="581"/>
      <c r="D6" s="581"/>
      <c r="E6" s="581"/>
      <c r="F6" s="581"/>
      <c r="G6" s="581"/>
      <c r="H6" s="581"/>
      <c r="I6" s="581"/>
      <c r="J6" s="581"/>
      <c r="K6" s="582"/>
      <c r="L6" s="9"/>
      <c r="M6" s="9"/>
      <c r="N6" s="9"/>
      <c r="O6" s="9"/>
      <c r="P6" s="9"/>
      <c r="Q6" s="9"/>
      <c r="R6" s="9"/>
      <c r="S6" s="9"/>
      <c r="T6" s="9"/>
    </row>
    <row r="7" spans="1:23" s="86" customFormat="1" x14ac:dyDescent="0.2">
      <c r="A7" s="580"/>
      <c r="B7" s="581"/>
      <c r="C7" s="581"/>
      <c r="D7" s="581"/>
      <c r="E7" s="581"/>
      <c r="F7" s="581"/>
      <c r="G7" s="581"/>
      <c r="H7" s="581"/>
      <c r="I7" s="581"/>
      <c r="J7" s="581"/>
      <c r="K7" s="582"/>
      <c r="L7" s="9"/>
      <c r="M7" s="9"/>
      <c r="N7" s="9"/>
      <c r="O7" s="9"/>
      <c r="P7" s="9"/>
      <c r="Q7" s="9"/>
      <c r="R7" s="9"/>
      <c r="S7" s="9"/>
      <c r="T7" s="9"/>
    </row>
    <row r="8" spans="1:23" s="86" customFormat="1" ht="31.15" customHeight="1" x14ac:dyDescent="0.2">
      <c r="A8" s="583"/>
      <c r="B8" s="584"/>
      <c r="C8" s="584"/>
      <c r="D8" s="584"/>
      <c r="E8" s="584"/>
      <c r="F8" s="584"/>
      <c r="G8" s="584"/>
      <c r="H8" s="584"/>
      <c r="I8" s="584"/>
      <c r="J8" s="584"/>
      <c r="K8" s="585"/>
      <c r="L8" s="9"/>
      <c r="M8" s="9"/>
      <c r="N8" s="9"/>
      <c r="O8" s="9"/>
      <c r="P8" s="9"/>
      <c r="Q8" s="9"/>
      <c r="R8" s="9"/>
    </row>
    <row r="9" spans="1:23" s="86" customFormat="1" x14ac:dyDescent="0.2">
      <c r="A9" s="109"/>
      <c r="B9" s="109"/>
      <c r="C9" s="109"/>
      <c r="D9" s="109"/>
      <c r="E9" s="109"/>
      <c r="F9" s="109"/>
      <c r="G9" s="109"/>
      <c r="H9" s="109"/>
      <c r="I9" s="109"/>
      <c r="J9" s="89"/>
      <c r="K9" s="128"/>
      <c r="L9" s="9"/>
      <c r="M9" s="9"/>
      <c r="N9" s="9"/>
      <c r="O9" s="9"/>
      <c r="P9" s="9"/>
      <c r="Q9" s="9"/>
      <c r="R9" s="9"/>
    </row>
    <row r="10" spans="1:23" s="86" customFormat="1" ht="14.25" customHeight="1" x14ac:dyDescent="0.2">
      <c r="A10" s="655" t="s">
        <v>355</v>
      </c>
      <c r="B10" s="656"/>
      <c r="C10" s="656"/>
      <c r="D10" s="656"/>
      <c r="E10" s="656"/>
      <c r="F10" s="656"/>
      <c r="G10" s="656"/>
      <c r="H10" s="657"/>
      <c r="I10" s="138"/>
      <c r="J10" s="138"/>
      <c r="K10" s="12"/>
      <c r="L10" s="9"/>
      <c r="M10" s="9"/>
      <c r="N10" s="9"/>
      <c r="O10" s="9"/>
      <c r="P10" s="9"/>
      <c r="Q10" s="9"/>
      <c r="R10" s="9"/>
    </row>
    <row r="11" spans="1:23" s="86" customFormat="1" x14ac:dyDescent="0.2">
      <c r="A11" s="672"/>
      <c r="B11" s="673"/>
      <c r="C11" s="673"/>
      <c r="D11" s="673"/>
      <c r="E11" s="673"/>
      <c r="F11" s="673"/>
      <c r="G11" s="673"/>
      <c r="H11" s="674"/>
      <c r="I11" s="138"/>
      <c r="J11" s="138"/>
      <c r="K11" s="12"/>
      <c r="L11" s="9"/>
      <c r="M11" s="9"/>
      <c r="N11" s="9"/>
      <c r="O11" s="9"/>
      <c r="P11" s="9"/>
      <c r="Q11" s="9"/>
      <c r="R11" s="9"/>
    </row>
    <row r="12" spans="1:23" s="86" customFormat="1" ht="25.5" x14ac:dyDescent="0.2">
      <c r="A12" s="193" t="s">
        <v>188</v>
      </c>
      <c r="B12" s="449" t="s">
        <v>15</v>
      </c>
      <c r="C12" s="240" t="s">
        <v>185</v>
      </c>
      <c r="D12" s="240" t="s">
        <v>5</v>
      </c>
      <c r="E12" s="241" t="s">
        <v>4</v>
      </c>
      <c r="F12" s="240" t="s">
        <v>16</v>
      </c>
      <c r="G12" s="240" t="s">
        <v>186</v>
      </c>
      <c r="H12" s="242" t="s">
        <v>2</v>
      </c>
      <c r="I12" s="243"/>
      <c r="J12" s="353" t="s">
        <v>233</v>
      </c>
      <c r="K12" s="12"/>
      <c r="L12" s="9"/>
      <c r="M12" s="9"/>
      <c r="N12" s="9"/>
      <c r="O12" s="9"/>
      <c r="P12" s="9"/>
      <c r="Q12" s="9"/>
      <c r="R12" s="9"/>
    </row>
    <row r="13" spans="1:23" s="86" customFormat="1" ht="15" x14ac:dyDescent="0.25">
      <c r="A13" s="341" t="s">
        <v>132</v>
      </c>
      <c r="B13" s="472">
        <f>'Comp by Inst Reg-counts'!B24</f>
        <v>2190</v>
      </c>
      <c r="C13" s="351">
        <f>'Comp by Inst Reg-counts'!C24/'Comp by Inst Reg-percent'!$B$13</f>
        <v>0.47488584474885842</v>
      </c>
      <c r="D13" s="351">
        <f>'Comp by Inst Reg-counts'!D24/'Comp by Inst Reg-percent'!$B$13</f>
        <v>0.4223744292237443</v>
      </c>
      <c r="E13" s="351">
        <f>'Comp by Inst Reg-counts'!E24/'Comp by Inst Reg-percent'!$B$13</f>
        <v>4.2009132420091327E-2</v>
      </c>
      <c r="F13" s="351">
        <f>'Comp by Inst Reg-counts'!F24/'Comp by Inst Reg-percent'!$B$13</f>
        <v>6.0730593607305934E-2</v>
      </c>
      <c r="G13" s="351">
        <f>'Comp by Inst Reg-counts'!G24/'Comp by Inst Reg-percent'!$B$13</f>
        <v>0.47534246575342465</v>
      </c>
      <c r="H13" s="452">
        <f>'Comp by Inst Reg-counts'!H24/'Comp by Inst Reg-percent'!$B$13</f>
        <v>0.52465753424657535</v>
      </c>
      <c r="I13" s="140"/>
      <c r="J13" s="458">
        <f>'Comp by Inst Reg-counts'!J24/'Comp by Inst Reg-percent'!$B$13</f>
        <v>0.5420091324200913</v>
      </c>
      <c r="K13" s="12"/>
      <c r="L13" s="9"/>
      <c r="M13" s="9"/>
      <c r="N13" s="9"/>
      <c r="O13" s="9"/>
      <c r="P13" s="9"/>
      <c r="Q13" s="9"/>
      <c r="R13" s="9"/>
    </row>
    <row r="14" spans="1:23" s="86" customFormat="1" ht="15" x14ac:dyDescent="0.25">
      <c r="A14" s="342" t="s">
        <v>137</v>
      </c>
      <c r="B14" s="466">
        <f>'Comp by Inst Reg-counts'!B25</f>
        <v>283</v>
      </c>
      <c r="C14" s="352">
        <f>'Comp by Inst Reg-counts'!C25/'Comp by Inst Reg-percent'!$B$13</f>
        <v>7.9452054794520555E-2</v>
      </c>
      <c r="D14" s="352">
        <f>'Comp by Inst Reg-counts'!D25/'Comp by Inst Reg-percent'!$B$13</f>
        <v>8.21917808219178E-3</v>
      </c>
      <c r="E14" s="352">
        <f>'Comp by Inst Reg-counts'!E25/'Comp by Inst Reg-percent'!$B$13</f>
        <v>6.8493150684931503E-3</v>
      </c>
      <c r="F14" s="352">
        <f>'Comp by Inst Reg-counts'!F25/'Comp by Inst Reg-percent'!$B$13</f>
        <v>3.4703196347031964E-2</v>
      </c>
      <c r="G14" s="352">
        <f>'Comp by Inst Reg-counts'!G25/'Comp by Inst Reg-percent'!$B$13</f>
        <v>6.2100456621004566E-2</v>
      </c>
      <c r="H14" s="453">
        <f>'Comp by Inst Reg-counts'!H25/'Comp by Inst Reg-percent'!$B$13</f>
        <v>6.7123287671232879E-2</v>
      </c>
      <c r="I14" s="140"/>
      <c r="J14" s="459">
        <f>'Comp by Inst Reg-counts'!J25/'Comp by Inst Reg-percent'!$B$13</f>
        <v>6.6210045662100453E-2</v>
      </c>
      <c r="K14" s="12"/>
      <c r="L14" s="9"/>
      <c r="M14" s="9"/>
      <c r="N14" s="9"/>
      <c r="O14" s="9"/>
      <c r="P14" s="9"/>
      <c r="Q14" s="9"/>
      <c r="R14" s="9"/>
    </row>
    <row r="15" spans="1:23" s="86" customFormat="1" ht="15" x14ac:dyDescent="0.25">
      <c r="A15" s="342" t="s">
        <v>173</v>
      </c>
      <c r="B15" s="466">
        <f>'Comp by Inst Reg-counts'!B26</f>
        <v>194</v>
      </c>
      <c r="C15" s="352">
        <f>'Comp by Inst Reg-counts'!C26/'Comp by Inst Reg-percent'!$B$13</f>
        <v>5.3881278538812784E-2</v>
      </c>
      <c r="D15" s="352">
        <f>'Comp by Inst Reg-counts'!D26/'Comp by Inst Reg-percent'!$B$13</f>
        <v>2.6027397260273973E-2</v>
      </c>
      <c r="E15" s="352">
        <f>'Comp by Inst Reg-counts'!E26/'Comp by Inst Reg-percent'!$B$13</f>
        <v>4.10958904109589E-3</v>
      </c>
      <c r="F15" s="352">
        <f>'Comp by Inst Reg-counts'!F26/'Comp by Inst Reg-percent'!$B$13</f>
        <v>4.5662100456621002E-3</v>
      </c>
      <c r="G15" s="352">
        <f>'Comp by Inst Reg-counts'!G26/'Comp by Inst Reg-percent'!$B$13</f>
        <v>4.1095890410958902E-2</v>
      </c>
      <c r="H15" s="453">
        <f>'Comp by Inst Reg-counts'!H26/'Comp by Inst Reg-percent'!$B$13</f>
        <v>4.7488584474885846E-2</v>
      </c>
      <c r="I15" s="140"/>
      <c r="J15" s="459">
        <f>'Comp by Inst Reg-counts'!J26/'Comp by Inst Reg-percent'!$B$13</f>
        <v>4.6575342465753428E-2</v>
      </c>
      <c r="K15" s="12"/>
      <c r="L15" s="9"/>
      <c r="M15" s="9"/>
      <c r="N15" s="9"/>
      <c r="O15" s="9"/>
      <c r="P15" s="9"/>
      <c r="Q15" s="9"/>
      <c r="R15" s="9"/>
    </row>
    <row r="16" spans="1:23" s="86" customFormat="1" ht="15" x14ac:dyDescent="0.25">
      <c r="A16" s="342" t="s">
        <v>158</v>
      </c>
      <c r="B16" s="468">
        <f>'Comp by Inst Reg-counts'!B27</f>
        <v>1514</v>
      </c>
      <c r="C16" s="454">
        <f>'Comp by Inst Reg-counts'!C27/'Comp by Inst Reg-percent'!$B$13</f>
        <v>0.29908675799086759</v>
      </c>
      <c r="D16" s="454">
        <f>'Comp by Inst Reg-counts'!D27/'Comp by Inst Reg-percent'!$B$13</f>
        <v>0.33287671232876714</v>
      </c>
      <c r="E16" s="454">
        <f>'Comp by Inst Reg-counts'!E27/'Comp by Inst Reg-percent'!$B$13</f>
        <v>3.7899543378995433E-2</v>
      </c>
      <c r="F16" s="454">
        <f>'Comp by Inst Reg-counts'!F27/'Comp by Inst Reg-percent'!$B$13</f>
        <v>2.1461187214611873E-2</v>
      </c>
      <c r="G16" s="454">
        <f>'Comp by Inst Reg-counts'!G27/'Comp by Inst Reg-percent'!$B$13</f>
        <v>0.35570776255707764</v>
      </c>
      <c r="H16" s="455">
        <f>'Comp by Inst Reg-counts'!H27/'Comp by Inst Reg-percent'!$B$13</f>
        <v>0.33561643835616439</v>
      </c>
      <c r="I16" s="140"/>
      <c r="J16" s="354">
        <f>'Comp by Inst Reg-counts'!J27/'Comp by Inst Reg-percent'!$B$13</f>
        <v>0.38310502283105025</v>
      </c>
      <c r="K16" s="12"/>
      <c r="L16" s="9"/>
      <c r="M16" s="9"/>
      <c r="N16" s="9"/>
      <c r="O16" s="9"/>
      <c r="P16" s="9"/>
      <c r="Q16" s="9"/>
      <c r="R16" s="9"/>
    </row>
    <row r="17" spans="1:22" s="86" customFormat="1" ht="15" x14ac:dyDescent="0.25">
      <c r="A17" s="142" t="s">
        <v>66</v>
      </c>
      <c r="B17" s="469">
        <f>'Comp by Inst Reg-counts'!B28</f>
        <v>4181</v>
      </c>
      <c r="C17" s="456">
        <f>'Comp by Inst Reg-counts'!C28/'Comp by Inst Reg-percent'!$B$17</f>
        <v>0.47524515666108585</v>
      </c>
      <c r="D17" s="456">
        <f>'Comp by Inst Reg-counts'!D28/'Comp by Inst Reg-percent'!$B$17</f>
        <v>0.41353743123654629</v>
      </c>
      <c r="E17" s="456">
        <f>'Comp by Inst Reg-counts'!E28/'Comp by Inst Reg-percent'!$B$17</f>
        <v>4.7596268835206887E-2</v>
      </c>
      <c r="F17" s="456">
        <f>'Comp by Inst Reg-counts'!F28/'Comp by Inst Reg-percent'!$B$17</f>
        <v>6.3621143267160965E-2</v>
      </c>
      <c r="G17" s="456">
        <f>'Comp by Inst Reg-counts'!G28/'Comp by Inst Reg-percent'!$B$17</f>
        <v>0.48935661325041857</v>
      </c>
      <c r="H17" s="457">
        <f>'Comp by Inst Reg-counts'!H28/'Comp by Inst Reg-percent'!$B$17</f>
        <v>0.51064338674958143</v>
      </c>
      <c r="I17" s="140"/>
      <c r="J17" s="460">
        <f>'Comp by Inst Reg-counts'!J28/'Comp by Inst Reg-percent'!$B$17</f>
        <v>0.54364984453480025</v>
      </c>
      <c r="K17" s="12"/>
      <c r="L17" s="9"/>
      <c r="M17" s="9"/>
      <c r="N17" s="9"/>
      <c r="O17" s="9"/>
      <c r="P17" s="9"/>
      <c r="Q17" s="9"/>
      <c r="R17" s="9"/>
    </row>
    <row r="18" spans="1:22" s="86" customFormat="1" x14ac:dyDescent="0.2">
      <c r="A18" s="12"/>
      <c r="B18" s="145"/>
      <c r="C18" s="396"/>
      <c r="D18" s="145"/>
      <c r="E18" s="145"/>
      <c r="F18" s="145"/>
      <c r="G18" s="396"/>
      <c r="H18" s="146"/>
      <c r="I18" s="146"/>
      <c r="J18" s="146"/>
      <c r="K18" s="12"/>
      <c r="L18" s="9"/>
      <c r="M18" s="9"/>
      <c r="N18" s="9"/>
      <c r="O18" s="9"/>
      <c r="P18" s="9"/>
      <c r="Q18" s="9"/>
      <c r="R18" s="9"/>
    </row>
    <row r="19" spans="1:22" s="86" customFormat="1" x14ac:dyDescent="0.2">
      <c r="A19" s="147"/>
      <c r="B19" s="148"/>
      <c r="C19" s="148"/>
      <c r="D19" s="148"/>
      <c r="E19" s="148"/>
      <c r="F19" s="148"/>
      <c r="G19" s="148"/>
      <c r="H19" s="114"/>
      <c r="I19" s="146"/>
      <c r="J19" s="114"/>
      <c r="K19" s="12"/>
      <c r="L19" s="9"/>
      <c r="M19" s="9"/>
      <c r="N19" s="9"/>
      <c r="O19" s="9"/>
      <c r="P19" s="9"/>
      <c r="Q19" s="9"/>
      <c r="R19" s="9"/>
    </row>
    <row r="20" spans="1:22" s="86" customFormat="1" ht="25.5" x14ac:dyDescent="0.2">
      <c r="A20" s="193" t="s">
        <v>189</v>
      </c>
      <c r="B20" s="449" t="s">
        <v>15</v>
      </c>
      <c r="C20" s="240" t="s">
        <v>185</v>
      </c>
      <c r="D20" s="240" t="s">
        <v>5</v>
      </c>
      <c r="E20" s="241" t="s">
        <v>4</v>
      </c>
      <c r="F20" s="240" t="s">
        <v>16</v>
      </c>
      <c r="G20" s="240" t="s">
        <v>186</v>
      </c>
      <c r="H20" s="242" t="s">
        <v>2</v>
      </c>
      <c r="I20" s="243"/>
      <c r="J20" s="244" t="s">
        <v>233</v>
      </c>
      <c r="K20" s="12"/>
      <c r="R20" s="9"/>
    </row>
    <row r="21" spans="1:22" ht="15" customHeight="1" x14ac:dyDescent="0.25">
      <c r="A21" s="341" t="s">
        <v>116</v>
      </c>
      <c r="B21" s="466">
        <f>'Comp by Inst Reg-counts'!B32</f>
        <v>7254</v>
      </c>
      <c r="C21" s="352">
        <f>'Comp by Inst Reg-counts'!C32/'Comp by Inst Reg-percent'!$B21</f>
        <v>0.61593603529087404</v>
      </c>
      <c r="D21" s="352">
        <f>'Comp by Inst Reg-counts'!D32/'Comp by Inst Reg-percent'!$B21</f>
        <v>0.20678246484698098</v>
      </c>
      <c r="E21" s="352">
        <f>'Comp by Inst Reg-counts'!E32/'Comp by Inst Reg-percent'!$B21</f>
        <v>6.2172594430658944E-2</v>
      </c>
      <c r="F21" s="352">
        <f>'Comp by Inst Reg-counts'!F32/'Comp by Inst Reg-percent'!$B21</f>
        <v>0.11510890543148608</v>
      </c>
      <c r="G21" s="352">
        <f>'Comp by Inst Reg-counts'!G32/'Comp by Inst Reg-percent'!$B21</f>
        <v>0.510752688172043</v>
      </c>
      <c r="H21" s="453">
        <f>'Comp by Inst Reg-counts'!H32/'Comp by Inst Reg-percent'!$B21</f>
        <v>0.489247311827957</v>
      </c>
      <c r="I21" s="140"/>
      <c r="J21" s="459">
        <f>'Comp by Inst Reg-counts'!J32/'Comp by Inst Reg-percent'!$B21</f>
        <v>0.31623931623931623</v>
      </c>
      <c r="R21" s="108"/>
    </row>
    <row r="22" spans="1:22" ht="15" x14ac:dyDescent="0.25">
      <c r="A22" s="342" t="s">
        <v>130</v>
      </c>
      <c r="B22" s="468">
        <f>'Comp by Inst Reg-counts'!B33</f>
        <v>2265</v>
      </c>
      <c r="C22" s="454">
        <f>'Comp by Inst Reg-counts'!C33/'Comp by Inst Reg-percent'!$B22</f>
        <v>0.64591611479028699</v>
      </c>
      <c r="D22" s="454">
        <f>'Comp by Inst Reg-counts'!D33/'Comp by Inst Reg-percent'!$B22</f>
        <v>0.20927152317880796</v>
      </c>
      <c r="E22" s="454">
        <f>'Comp by Inst Reg-counts'!E33/'Comp by Inst Reg-percent'!$B22</f>
        <v>4.9448123620309051E-2</v>
      </c>
      <c r="F22" s="454">
        <f>'Comp by Inst Reg-counts'!F33/'Comp by Inst Reg-percent'!$B22</f>
        <v>9.5364238410596033E-2</v>
      </c>
      <c r="G22" s="454">
        <f>'Comp by Inst Reg-counts'!G33/'Comp by Inst Reg-percent'!$B22</f>
        <v>0.4</v>
      </c>
      <c r="H22" s="455">
        <f>'Comp by Inst Reg-counts'!H33/'Comp by Inst Reg-percent'!$B22</f>
        <v>0.6</v>
      </c>
      <c r="I22" s="140"/>
      <c r="J22" s="354">
        <f>'Comp by Inst Reg-counts'!J33/'Comp by Inst Reg-percent'!$B22</f>
        <v>0.37704194260485652</v>
      </c>
      <c r="R22" s="88"/>
    </row>
    <row r="23" spans="1:22" ht="14.25" customHeight="1" x14ac:dyDescent="0.25">
      <c r="A23" s="142" t="s">
        <v>15</v>
      </c>
      <c r="B23" s="469">
        <f>SUM(B19:B22)</f>
        <v>9519</v>
      </c>
      <c r="C23" s="456">
        <f>'Comp by Inst Reg-counts'!C34/'Comp by Inst Reg-percent'!$B23</f>
        <v>0.62306965017333749</v>
      </c>
      <c r="D23" s="456">
        <f>'Comp by Inst Reg-counts'!D34/'Comp by Inst Reg-percent'!$B23</f>
        <v>0.20737472423573905</v>
      </c>
      <c r="E23" s="456">
        <f>'Comp by Inst Reg-counts'!E34/'Comp by Inst Reg-percent'!$B23</f>
        <v>5.9144868158420003E-2</v>
      </c>
      <c r="F23" s="456">
        <f>'Comp by Inst Reg-counts'!F34/'Comp by Inst Reg-percent'!$B23</f>
        <v>0.11041075743250342</v>
      </c>
      <c r="G23" s="456">
        <f>'Comp by Inst Reg-counts'!G34/'Comp by Inst Reg-percent'!$B23</f>
        <v>0.48439962180901353</v>
      </c>
      <c r="H23" s="457">
        <f>'Comp by Inst Reg-counts'!H34/'Comp by Inst Reg-percent'!$B23</f>
        <v>0.51560037819098647</v>
      </c>
      <c r="I23" s="140"/>
      <c r="J23" s="460">
        <f>'Comp by Inst Reg-counts'!J34/'Comp by Inst Reg-percent'!$B23</f>
        <v>0.33070700703855449</v>
      </c>
      <c r="R23" s="77"/>
    </row>
    <row r="24" spans="1:22" ht="15" customHeight="1" x14ac:dyDescent="0.2">
      <c r="I24" s="90"/>
      <c r="R24" s="164"/>
      <c r="U24" s="105"/>
    </row>
    <row r="25" spans="1:22" ht="25.5" x14ac:dyDescent="0.2">
      <c r="A25" s="193" t="s">
        <v>187</v>
      </c>
      <c r="B25" s="240" t="s">
        <v>15</v>
      </c>
      <c r="C25" s="240" t="s">
        <v>185</v>
      </c>
      <c r="D25" s="240" t="s">
        <v>5</v>
      </c>
      <c r="E25" s="241" t="s">
        <v>4</v>
      </c>
      <c r="F25" s="240" t="s">
        <v>16</v>
      </c>
      <c r="G25" s="240" t="s">
        <v>186</v>
      </c>
      <c r="H25" s="242" t="s">
        <v>2</v>
      </c>
      <c r="I25" s="243"/>
      <c r="J25" s="244" t="s">
        <v>233</v>
      </c>
      <c r="R25" s="164"/>
      <c r="U25" s="105"/>
    </row>
    <row r="26" spans="1:22" ht="15" x14ac:dyDescent="0.25">
      <c r="A26" s="355" t="s">
        <v>115</v>
      </c>
      <c r="B26" s="466">
        <f>'Comp by Inst Reg-counts'!B37</f>
        <v>1739</v>
      </c>
      <c r="C26" s="352">
        <f>'Comp by Inst Reg-counts'!C37/'Comp by Inst Reg-percent'!$B26</f>
        <v>0.54284071305347903</v>
      </c>
      <c r="D26" s="352">
        <f>'Comp by Inst Reg-counts'!D37/'Comp by Inst Reg-percent'!$B26</f>
        <v>0.1633122484186314</v>
      </c>
      <c r="E26" s="352">
        <f>'Comp by Inst Reg-counts'!E37/'Comp by Inst Reg-percent'!$B26</f>
        <v>9.6032202415181137E-2</v>
      </c>
      <c r="F26" s="352">
        <f>'Comp by Inst Reg-counts'!F37/'Comp by Inst Reg-percent'!$B26</f>
        <v>0.19781483611270845</v>
      </c>
      <c r="G26" s="352">
        <f>'Comp by Inst Reg-counts'!G37/'Comp by Inst Reg-percent'!$B26</f>
        <v>0.16273720529039679</v>
      </c>
      <c r="H26" s="453">
        <f>'Comp by Inst Reg-counts'!H37/'Comp by Inst Reg-percent'!$B26</f>
        <v>0.83726279470960319</v>
      </c>
      <c r="I26" s="149"/>
      <c r="J26" s="458">
        <f>'Comp by Inst Reg-counts'!J37/'Comp by Inst Reg-percent'!$B26</f>
        <v>0.35595169637722829</v>
      </c>
      <c r="R26" s="164"/>
      <c r="U26" s="105"/>
    </row>
    <row r="27" spans="1:22" ht="15" x14ac:dyDescent="0.25">
      <c r="A27" s="150"/>
      <c r="B27" s="461"/>
      <c r="C27" s="352"/>
      <c r="D27" s="352"/>
      <c r="E27" s="352"/>
      <c r="F27" s="352"/>
      <c r="G27" s="352"/>
      <c r="H27" s="453"/>
      <c r="I27" s="151"/>
      <c r="J27" s="354"/>
      <c r="R27" s="164"/>
      <c r="U27" s="105"/>
    </row>
    <row r="28" spans="1:22" ht="15" x14ac:dyDescent="0.25">
      <c r="A28" s="142" t="s">
        <v>15</v>
      </c>
      <c r="B28" s="469">
        <f>SUM(B24:B27)</f>
        <v>1739</v>
      </c>
      <c r="C28" s="456">
        <f>'Comp by Inst Reg-counts'!C38/'Comp by Inst Reg-percent'!$B28</f>
        <v>0.54284071305347903</v>
      </c>
      <c r="D28" s="456">
        <f>'Comp by Inst Reg-counts'!D38/'Comp by Inst Reg-percent'!$B28</f>
        <v>0.1633122484186314</v>
      </c>
      <c r="E28" s="456">
        <f>'Comp by Inst Reg-counts'!E38/'Comp by Inst Reg-percent'!$B28</f>
        <v>9.6032202415181137E-2</v>
      </c>
      <c r="F28" s="456">
        <f>'Comp by Inst Reg-counts'!F38/'Comp by Inst Reg-percent'!$B28</f>
        <v>0.19781483611270845</v>
      </c>
      <c r="G28" s="456">
        <f>'Comp by Inst Reg-counts'!G38/'Comp by Inst Reg-percent'!$B28</f>
        <v>0.16273720529039679</v>
      </c>
      <c r="H28" s="457">
        <f>'Comp by Inst Reg-counts'!H38/'Comp by Inst Reg-percent'!$B28</f>
        <v>0.83726279470960319</v>
      </c>
      <c r="I28" s="149"/>
      <c r="J28" s="460">
        <f>'Comp by Inst Reg-counts'!J38/'Comp by Inst Reg-percent'!$B28</f>
        <v>0.35595169637722829</v>
      </c>
      <c r="R28" s="107"/>
      <c r="T28" s="104"/>
      <c r="U28" s="105"/>
    </row>
    <row r="29" spans="1:22" x14ac:dyDescent="0.2">
      <c r="I29" s="90"/>
      <c r="L29" s="165"/>
      <c r="M29" s="108"/>
      <c r="N29" s="108"/>
      <c r="O29" s="108"/>
      <c r="P29" s="108"/>
      <c r="Q29" s="108"/>
      <c r="R29" s="108"/>
      <c r="S29" s="106"/>
      <c r="T29" s="108"/>
      <c r="U29" s="108"/>
      <c r="V29" s="108"/>
    </row>
    <row r="30" spans="1:22" ht="25.5" x14ac:dyDescent="0.2">
      <c r="A30" s="193" t="s">
        <v>29</v>
      </c>
      <c r="B30" s="240" t="s">
        <v>15</v>
      </c>
      <c r="C30" s="240" t="s">
        <v>185</v>
      </c>
      <c r="D30" s="240" t="s">
        <v>5</v>
      </c>
      <c r="E30" s="241" t="s">
        <v>4</v>
      </c>
      <c r="F30" s="240" t="s">
        <v>16</v>
      </c>
      <c r="G30" s="240" t="s">
        <v>186</v>
      </c>
      <c r="H30" s="242" t="s">
        <v>2</v>
      </c>
      <c r="I30" s="243"/>
      <c r="J30" s="244" t="s">
        <v>233</v>
      </c>
      <c r="L30" s="108"/>
      <c r="M30" s="108"/>
      <c r="N30" s="108"/>
      <c r="O30" s="108"/>
      <c r="P30" s="108"/>
      <c r="Q30" s="108"/>
      <c r="R30" s="108"/>
      <c r="S30" s="108"/>
      <c r="T30" s="108"/>
      <c r="U30" s="108"/>
      <c r="V30" s="108"/>
    </row>
    <row r="31" spans="1:22" ht="15" x14ac:dyDescent="0.25">
      <c r="A31" s="341" t="s">
        <v>92</v>
      </c>
      <c r="B31" s="466">
        <f>'Comp by Inst Reg-counts'!B41</f>
        <v>479</v>
      </c>
      <c r="C31" s="352">
        <f>'Comp by Inst Reg-counts'!C41/'Comp by Inst Reg-percent'!$B31</f>
        <v>0</v>
      </c>
      <c r="D31" s="352">
        <f>'Comp by Inst Reg-counts'!D41/'Comp by Inst Reg-percent'!$B31</f>
        <v>0</v>
      </c>
      <c r="E31" s="352">
        <f>'Comp by Inst Reg-counts'!E41/'Comp by Inst Reg-percent'!$B31</f>
        <v>0</v>
      </c>
      <c r="F31" s="352">
        <f>'Comp by Inst Reg-counts'!F41/'Comp by Inst Reg-percent'!$B31</f>
        <v>0</v>
      </c>
      <c r="G31" s="352">
        <f>'Comp by Inst Reg-counts'!G41/'Comp by Inst Reg-percent'!$B31</f>
        <v>0</v>
      </c>
      <c r="H31" s="453">
        <f>'Comp by Inst Reg-counts'!H41/'Comp by Inst Reg-percent'!$B31</f>
        <v>0</v>
      </c>
      <c r="I31" s="153"/>
      <c r="J31" s="154"/>
      <c r="L31" s="9"/>
      <c r="M31" s="9"/>
      <c r="N31" s="9"/>
      <c r="O31" s="9"/>
      <c r="P31" s="9"/>
      <c r="Q31" s="9"/>
      <c r="R31" s="9"/>
      <c r="S31" s="108"/>
      <c r="T31" s="108"/>
      <c r="U31" s="108"/>
      <c r="V31" s="108"/>
    </row>
    <row r="32" spans="1:22" ht="15" x14ac:dyDescent="0.25">
      <c r="A32" s="342" t="s">
        <v>129</v>
      </c>
      <c r="B32" s="466">
        <f>'Comp by Inst Reg-counts'!B42</f>
        <v>1040</v>
      </c>
      <c r="C32" s="352">
        <f>'Comp by Inst Reg-counts'!C42/'Comp by Inst Reg-percent'!$B32</f>
        <v>0</v>
      </c>
      <c r="D32" s="352">
        <f>'Comp by Inst Reg-counts'!D42/'Comp by Inst Reg-percent'!$B32</f>
        <v>0</v>
      </c>
      <c r="E32" s="352">
        <f>'Comp by Inst Reg-counts'!E42/'Comp by Inst Reg-percent'!$B32</f>
        <v>0</v>
      </c>
      <c r="F32" s="352">
        <f>'Comp by Inst Reg-counts'!F42/'Comp by Inst Reg-percent'!$B32</f>
        <v>0</v>
      </c>
      <c r="G32" s="352">
        <f>'Comp by Inst Reg-counts'!G42/'Comp by Inst Reg-percent'!$B32</f>
        <v>0</v>
      </c>
      <c r="H32" s="453">
        <f>'Comp by Inst Reg-counts'!H42/'Comp by Inst Reg-percent'!$B32</f>
        <v>0</v>
      </c>
      <c r="I32" s="153"/>
      <c r="J32" s="154"/>
      <c r="L32" s="108"/>
      <c r="M32" s="108"/>
      <c r="N32" s="108"/>
      <c r="O32" s="108"/>
      <c r="P32" s="108"/>
      <c r="Q32" s="108"/>
      <c r="R32" s="108"/>
      <c r="S32" s="108"/>
      <c r="T32" s="108"/>
      <c r="U32" s="108"/>
      <c r="V32" s="108"/>
    </row>
    <row r="33" spans="1:24" ht="15" x14ac:dyDescent="0.25">
      <c r="A33" s="142" t="s">
        <v>15</v>
      </c>
      <c r="B33" s="469">
        <f>SUM(B29:B32)</f>
        <v>1519</v>
      </c>
      <c r="C33" s="456">
        <f>'Comp by Inst Reg-counts'!C43/'Comp by Inst Reg-percent'!$B33</f>
        <v>0.50691244239631339</v>
      </c>
      <c r="D33" s="456">
        <f>'Comp by Inst Reg-counts'!D43/'Comp by Inst Reg-percent'!$B33</f>
        <v>0.27978933508887427</v>
      </c>
      <c r="E33" s="456">
        <f>'Comp by Inst Reg-counts'!E43/'Comp by Inst Reg-percent'!$B33</f>
        <v>0.15339038841342989</v>
      </c>
      <c r="F33" s="456">
        <f>'Comp by Inst Reg-counts'!F43/'Comp by Inst Reg-percent'!$B33</f>
        <v>5.9907834101382486E-2</v>
      </c>
      <c r="G33" s="456">
        <f>'Comp by Inst Reg-counts'!G43/'Comp by Inst Reg-percent'!$B33</f>
        <v>0.41672152732060569</v>
      </c>
      <c r="H33" s="457">
        <f>'Comp by Inst Reg-counts'!H43/'Comp by Inst Reg-percent'!$B33</f>
        <v>0.58327847267939437</v>
      </c>
      <c r="I33" s="149"/>
      <c r="J33" s="460">
        <f>'Comp by Inst Reg-counts'!J43/'Comp by Inst Reg-percent'!$B33</f>
        <v>0.38051349572086901</v>
      </c>
      <c r="L33" s="108"/>
      <c r="M33" s="108"/>
      <c r="N33" s="166"/>
      <c r="O33" s="108"/>
      <c r="P33" s="108"/>
      <c r="Q33" s="108"/>
      <c r="R33" s="108"/>
      <c r="S33" s="166"/>
      <c r="T33" s="166"/>
      <c r="U33" s="108"/>
      <c r="V33" s="108"/>
      <c r="W33" s="108"/>
      <c r="X33" s="108"/>
    </row>
    <row r="34" spans="1:24" ht="15" x14ac:dyDescent="0.25">
      <c r="A34" s="157"/>
      <c r="B34" s="462"/>
      <c r="C34" s="462"/>
      <c r="D34" s="462"/>
      <c r="E34" s="462"/>
      <c r="F34" s="462"/>
      <c r="G34" s="462"/>
      <c r="H34" s="462"/>
      <c r="I34" s="149"/>
      <c r="J34" s="141"/>
      <c r="L34" s="108"/>
      <c r="M34" s="108"/>
      <c r="N34" s="166"/>
      <c r="O34" s="108"/>
      <c r="P34" s="108"/>
      <c r="Q34" s="108"/>
      <c r="R34" s="108"/>
      <c r="S34" s="166"/>
      <c r="T34" s="166"/>
      <c r="U34" s="108"/>
      <c r="V34" s="108"/>
      <c r="W34" s="108"/>
      <c r="X34" s="108"/>
    </row>
    <row r="35" spans="1:24" ht="25.5" x14ac:dyDescent="0.2">
      <c r="A35" s="193" t="s">
        <v>318</v>
      </c>
      <c r="B35" s="449" t="s">
        <v>15</v>
      </c>
      <c r="C35" s="240" t="s">
        <v>185</v>
      </c>
      <c r="D35" s="240" t="s">
        <v>5</v>
      </c>
      <c r="E35" s="241" t="s">
        <v>4</v>
      </c>
      <c r="F35" s="240" t="s">
        <v>16</v>
      </c>
      <c r="G35" s="240" t="s">
        <v>186</v>
      </c>
      <c r="H35" s="242" t="s">
        <v>2</v>
      </c>
      <c r="I35" s="243"/>
      <c r="J35" s="244" t="s">
        <v>233</v>
      </c>
      <c r="L35" s="108"/>
      <c r="M35" s="108"/>
      <c r="N35" s="166"/>
      <c r="O35" s="108"/>
      <c r="P35" s="108"/>
      <c r="Q35" s="108"/>
      <c r="R35" s="108"/>
      <c r="S35" s="166"/>
      <c r="T35" s="166"/>
      <c r="U35" s="108"/>
      <c r="V35" s="108"/>
      <c r="W35" s="108"/>
      <c r="X35" s="108"/>
    </row>
    <row r="36" spans="1:24" ht="15" x14ac:dyDescent="0.25">
      <c r="A36" s="158" t="s">
        <v>217</v>
      </c>
      <c r="B36" s="346">
        <f>B17+B23+B28</f>
        <v>15439</v>
      </c>
      <c r="C36" s="460">
        <f>'Comp by Inst Reg-counts'!C46/'Comp by Inst Reg-percent'!$B36</f>
        <v>0.57400090679448146</v>
      </c>
      <c r="D36" s="460">
        <f>'Comp by Inst Reg-counts'!D46/'Comp by Inst Reg-percent'!$B36</f>
        <v>0.25824211412656262</v>
      </c>
      <c r="E36" s="460">
        <f>'Comp by Inst Reg-counts'!E46/'Comp by Inst Reg-percent'!$B36</f>
        <v>6.0172290951486497E-2</v>
      </c>
      <c r="F36" s="460">
        <f>'Comp by Inst Reg-counts'!F46/'Comp by Inst Reg-percent'!$B36</f>
        <v>0.10758468812746939</v>
      </c>
      <c r="G36" s="460">
        <f>'Comp by Inst Reg-counts'!G46/'Comp by Inst Reg-percent'!$B36</f>
        <v>0.44951097869032969</v>
      </c>
      <c r="H36" s="460">
        <f>'Comp by Inst Reg-counts'!H46/'Comp by Inst Reg-percent'!$B36</f>
        <v>0.55048902130967037</v>
      </c>
      <c r="I36" s="149"/>
      <c r="J36" s="460">
        <f>'Comp by Inst Reg-counts'!J46/'Comp by Inst Reg-percent'!$B36</f>
        <v>0.39121704773625232</v>
      </c>
      <c r="L36" s="108"/>
      <c r="M36" s="108"/>
      <c r="N36" s="106"/>
      <c r="O36" s="108"/>
      <c r="P36" s="108"/>
      <c r="Q36" s="108"/>
      <c r="R36" s="108"/>
      <c r="S36" s="106"/>
      <c r="T36" s="106"/>
      <c r="U36" s="108"/>
      <c r="V36" s="108"/>
      <c r="W36" s="108"/>
      <c r="X36" s="108"/>
    </row>
    <row r="37" spans="1:24" ht="15" x14ac:dyDescent="0.25">
      <c r="A37" s="158" t="s">
        <v>216</v>
      </c>
      <c r="B37" s="346">
        <f>B17+B23+B28+B33</f>
        <v>16958</v>
      </c>
      <c r="C37" s="460">
        <f>'Comp by Inst Reg-counts'!C47/'Comp by Inst Reg-percent'!$B37</f>
        <v>0.56799150843259816</v>
      </c>
      <c r="D37" s="460">
        <f>'Comp by Inst Reg-counts'!D47/'Comp by Inst Reg-percent'!$B37</f>
        <v>0.26017219011675907</v>
      </c>
      <c r="E37" s="460">
        <f>'Comp by Inst Reg-counts'!E47/'Comp by Inst Reg-percent'!$B37</f>
        <v>6.85222313952117E-2</v>
      </c>
      <c r="F37" s="460">
        <f>'Comp by Inst Reg-counts'!F47/'Comp by Inst Reg-percent'!$B37</f>
        <v>0.10331407005543107</v>
      </c>
      <c r="G37" s="460">
        <f>'Comp by Inst Reg-counts'!G47/'Comp by Inst Reg-percent'!$B37</f>
        <v>0.44657388843023943</v>
      </c>
      <c r="H37" s="460">
        <f>'Comp by Inst Reg-counts'!H47/'Comp by Inst Reg-percent'!$B37</f>
        <v>0.55342611156976063</v>
      </c>
      <c r="I37" s="149"/>
      <c r="J37" s="460">
        <f>'Comp by Inst Reg-counts'!J47/'Comp by Inst Reg-percent'!$B37</f>
        <v>0.39025828517513855</v>
      </c>
      <c r="L37" s="108"/>
      <c r="M37" s="108"/>
      <c r="N37" s="108"/>
      <c r="O37" s="108"/>
      <c r="P37" s="108"/>
      <c r="Q37" s="108"/>
      <c r="R37" s="108"/>
      <c r="S37" s="108"/>
      <c r="T37" s="108"/>
      <c r="U37" s="108"/>
      <c r="V37" s="108"/>
      <c r="W37" s="108"/>
      <c r="X37" s="108"/>
    </row>
    <row r="38" spans="1:24" x14ac:dyDescent="0.2">
      <c r="A38" s="159"/>
      <c r="B38" s="149"/>
      <c r="C38" s="149"/>
      <c r="D38" s="149"/>
      <c r="E38" s="149"/>
      <c r="F38" s="149"/>
      <c r="G38" s="149"/>
      <c r="H38" s="149"/>
      <c r="I38" s="149"/>
      <c r="J38" s="149"/>
      <c r="L38" s="108"/>
      <c r="M38" s="108"/>
      <c r="N38" s="108"/>
      <c r="O38" s="108"/>
      <c r="P38" s="108"/>
      <c r="Q38" s="108"/>
      <c r="R38" s="108"/>
      <c r="S38" s="108"/>
      <c r="T38" s="108"/>
      <c r="U38" s="108"/>
      <c r="V38" s="108"/>
      <c r="W38" s="108"/>
      <c r="X38" s="108"/>
    </row>
    <row r="39" spans="1:24" x14ac:dyDescent="0.2">
      <c r="A39" s="1"/>
      <c r="B39" s="1"/>
      <c r="C39" s="1"/>
      <c r="D39" s="1"/>
      <c r="E39" s="1"/>
      <c r="F39" s="1"/>
      <c r="G39" s="1"/>
      <c r="H39" s="1"/>
      <c r="I39" s="1"/>
      <c r="J39" s="1"/>
    </row>
    <row r="40" spans="1:24" x14ac:dyDescent="0.2">
      <c r="A40" s="678"/>
      <c r="B40" s="679"/>
      <c r="C40" s="679"/>
      <c r="D40" s="679"/>
      <c r="E40" s="679"/>
      <c r="F40" s="679"/>
      <c r="G40" s="679"/>
      <c r="H40" s="679"/>
      <c r="I40" s="679"/>
      <c r="J40" s="679"/>
      <c r="K40" s="680"/>
    </row>
    <row r="41" spans="1:24" x14ac:dyDescent="0.2">
      <c r="A41" s="675" t="s">
        <v>356</v>
      </c>
      <c r="B41" s="676"/>
      <c r="C41" s="676"/>
      <c r="D41" s="676"/>
      <c r="E41" s="676"/>
      <c r="F41" s="676"/>
      <c r="G41" s="676"/>
      <c r="H41" s="677"/>
      <c r="I41" s="109"/>
      <c r="J41" s="89"/>
      <c r="K41" s="89"/>
    </row>
    <row r="42" spans="1:24" x14ac:dyDescent="0.2">
      <c r="A42" s="652" t="s">
        <v>196</v>
      </c>
      <c r="B42" s="653"/>
      <c r="C42" s="653"/>
      <c r="D42" s="653"/>
      <c r="E42" s="653"/>
      <c r="F42" s="653"/>
      <c r="G42" s="653"/>
      <c r="H42" s="654"/>
      <c r="I42" s="109"/>
      <c r="J42" s="128"/>
      <c r="K42" s="89"/>
    </row>
    <row r="43" spans="1:24" x14ac:dyDescent="0.2">
      <c r="A43" s="139"/>
      <c r="B43" s="90"/>
      <c r="C43" s="90"/>
      <c r="D43" s="90"/>
      <c r="E43" s="90"/>
      <c r="F43" s="167"/>
      <c r="G43" s="90"/>
      <c r="H43" s="168"/>
      <c r="I43" s="109"/>
      <c r="J43" s="128"/>
      <c r="K43" s="1"/>
    </row>
    <row r="44" spans="1:24" ht="25.5" x14ac:dyDescent="0.2">
      <c r="A44" s="123"/>
      <c r="B44" s="75" t="s">
        <v>15</v>
      </c>
      <c r="C44" s="75" t="s">
        <v>3</v>
      </c>
      <c r="D44" s="75" t="s">
        <v>5</v>
      </c>
      <c r="E44" s="74" t="s">
        <v>4</v>
      </c>
      <c r="F44" s="75" t="s">
        <v>16</v>
      </c>
      <c r="G44" s="75" t="s">
        <v>1</v>
      </c>
      <c r="H44" s="76" t="s">
        <v>2</v>
      </c>
      <c r="I44" s="109"/>
      <c r="J44" s="244" t="s">
        <v>215</v>
      </c>
      <c r="K44" s="531"/>
    </row>
    <row r="45" spans="1:24" ht="15" x14ac:dyDescent="0.25">
      <c r="A45" s="251" t="s">
        <v>39</v>
      </c>
      <c r="B45" s="451">
        <f>'Comp by Inst Reg-counts'!B55</f>
        <v>1981</v>
      </c>
      <c r="C45" s="460">
        <f>'Comp by Inst Reg-counts'!C55/'Comp by Inst Reg-percent'!$B45</f>
        <v>0.46643109540636041</v>
      </c>
      <c r="D45" s="460">
        <f>'Comp by Inst Reg-counts'!D55/'Comp by Inst Reg-percent'!$B45</f>
        <v>0.42352347299343768</v>
      </c>
      <c r="E45" s="460">
        <f>'Comp by Inst Reg-counts'!E55/'Comp by Inst Reg-percent'!$B45</f>
        <v>4.3917213528520946E-2</v>
      </c>
      <c r="F45" s="460">
        <f>'Comp by Inst Reg-counts'!F55/'Comp by Inst Reg-percent'!$B45</f>
        <v>6.6128218071680969E-2</v>
      </c>
      <c r="G45" s="460">
        <f>'Comp by Inst Reg-counts'!G55/'Comp by Inst Reg-percent'!$B45</f>
        <v>0.65572942958101965</v>
      </c>
      <c r="H45" s="460">
        <f>'Comp by Inst Reg-counts'!H55/'Comp by Inst Reg-percent'!$B45</f>
        <v>0.34427057041898029</v>
      </c>
      <c r="I45" s="463"/>
      <c r="J45" s="460">
        <f>'Comp by Inst Reg-counts'!J55/'Comp by Inst Reg-percent'!$B45</f>
        <v>0.41948510853104493</v>
      </c>
      <c r="K45" s="532"/>
    </row>
    <row r="46" spans="1:24" ht="15" x14ac:dyDescent="0.25">
      <c r="A46" s="250" t="s">
        <v>197</v>
      </c>
      <c r="B46" s="451">
        <f>'Comp by Inst Reg-counts'!B56</f>
        <v>2288</v>
      </c>
      <c r="C46" s="460">
        <f>'Comp by Inst Reg-counts'!C56/'Comp by Inst Reg-percent'!$B46</f>
        <v>0.47552447552447552</v>
      </c>
      <c r="D46" s="460">
        <f>'Comp by Inst Reg-counts'!D56/'Comp by Inst Reg-percent'!$B46</f>
        <v>0.40515734265734266</v>
      </c>
      <c r="E46" s="460">
        <f>'Comp by Inst Reg-counts'!E56/'Comp by Inst Reg-percent'!$B46</f>
        <v>5.8129370629370632E-2</v>
      </c>
      <c r="F46" s="460">
        <f>'Comp by Inst Reg-counts'!F56/'Comp by Inst Reg-percent'!$B46</f>
        <v>6.1188811188811192E-2</v>
      </c>
      <c r="G46" s="460">
        <f>'Comp by Inst Reg-counts'!G56/'Comp by Inst Reg-percent'!$B46</f>
        <v>0.34790209790209792</v>
      </c>
      <c r="H46" s="460">
        <f>'Comp by Inst Reg-counts'!H56/'Comp by Inst Reg-percent'!$B46</f>
        <v>0.65209790209790208</v>
      </c>
      <c r="I46" s="303"/>
      <c r="J46" s="460">
        <f>'Comp by Inst Reg-counts'!J56/'Comp by Inst Reg-percent'!$B46</f>
        <v>0.63723776223776218</v>
      </c>
      <c r="K46" s="529"/>
    </row>
    <row r="47" spans="1:24" ht="15" x14ac:dyDescent="0.25">
      <c r="A47" s="250" t="s">
        <v>40</v>
      </c>
      <c r="B47" s="451">
        <f>'Comp by Inst Reg-counts'!B57</f>
        <v>9442</v>
      </c>
      <c r="C47" s="460">
        <f>'Comp by Inst Reg-counts'!C57/'Comp by Inst Reg-percent'!$B47</f>
        <v>0.6173480194873967</v>
      </c>
      <c r="D47" s="460">
        <f>'Comp by Inst Reg-counts'!D57/'Comp by Inst Reg-percent'!$B47</f>
        <v>0.21775047659394195</v>
      </c>
      <c r="E47" s="460">
        <f>'Comp by Inst Reg-counts'!E57/'Comp by Inst Reg-percent'!$B47</f>
        <v>7.2230459648379583E-2</v>
      </c>
      <c r="F47" s="460">
        <f>'Comp by Inst Reg-counts'!F57/'Comp by Inst Reg-percent'!$B47</f>
        <v>9.2671044270281722E-2</v>
      </c>
      <c r="G47" s="460">
        <f>'Comp by Inst Reg-counts'!G57/'Comp by Inst Reg-percent'!$B47</f>
        <v>0.4321118407117136</v>
      </c>
      <c r="H47" s="460">
        <f>'Comp by Inst Reg-counts'!H57/'Comp by Inst Reg-percent'!$B47</f>
        <v>0.5678881592882864</v>
      </c>
      <c r="I47" s="303"/>
      <c r="J47" s="460">
        <f>'Comp by Inst Reg-counts'!J57/'Comp by Inst Reg-percent'!$B47</f>
        <v>0.45848337216691382</v>
      </c>
      <c r="K47" s="529"/>
    </row>
    <row r="48" spans="1:24" ht="15" x14ac:dyDescent="0.25">
      <c r="A48" s="252" t="s">
        <v>191</v>
      </c>
      <c r="B48" s="451">
        <f>'Comp by Inst Reg-counts'!B58</f>
        <v>3247</v>
      </c>
      <c r="C48" s="460">
        <f>'Comp by Inst Reg-counts'!C58/'Comp by Inst Reg-percent'!$B48</f>
        <v>0.55158607945796123</v>
      </c>
      <c r="D48" s="460">
        <f>'Comp by Inst Reg-counts'!D58/'Comp by Inst Reg-percent'!$B48</f>
        <v>0.18170619032953494</v>
      </c>
      <c r="E48" s="460">
        <f>'Comp by Inst Reg-counts'!E58/'Comp by Inst Reg-percent'!$B48</f>
        <v>8.0073914382506925E-2</v>
      </c>
      <c r="F48" s="460">
        <f>'Comp by Inst Reg-counts'!F58/'Comp by Inst Reg-percent'!$B48</f>
        <v>0.18663381582999691</v>
      </c>
      <c r="G48" s="460">
        <f>'Comp by Inst Reg-counts'!G58/'Comp by Inst Reg-percent'!$B48</f>
        <v>0.4305512781028642</v>
      </c>
      <c r="H48" s="460">
        <f>'Comp by Inst Reg-counts'!H58/'Comp by Inst Reg-percent'!$B48</f>
        <v>0.5694487218971358</v>
      </c>
      <c r="I48" s="303"/>
      <c r="J48" s="379" t="s">
        <v>195</v>
      </c>
      <c r="K48" s="530"/>
    </row>
    <row r="49" spans="1:11" x14ac:dyDescent="0.2">
      <c r="A49" s="170"/>
      <c r="B49" s="135"/>
      <c r="C49" s="170"/>
      <c r="D49" s="90"/>
      <c r="E49" s="90"/>
      <c r="H49" s="114"/>
      <c r="I49" s="109"/>
      <c r="J49" s="128"/>
      <c r="K49" s="89"/>
    </row>
    <row r="50" spans="1:11" x14ac:dyDescent="0.2">
      <c r="A50" s="109"/>
      <c r="B50" s="109"/>
      <c r="C50" s="109"/>
      <c r="D50" s="109"/>
      <c r="E50" s="109"/>
      <c r="F50" s="109"/>
      <c r="G50" s="109"/>
      <c r="H50" s="109"/>
      <c r="I50" s="109"/>
      <c r="J50" s="128"/>
      <c r="K50" s="89"/>
    </row>
    <row r="51" spans="1:11" x14ac:dyDescent="0.2">
      <c r="A51" s="109"/>
      <c r="B51" s="109"/>
      <c r="C51" s="109"/>
      <c r="D51" s="109"/>
      <c r="E51" s="109"/>
      <c r="F51" s="109"/>
      <c r="G51" s="109"/>
      <c r="H51" s="109"/>
      <c r="I51" s="89"/>
      <c r="J51" s="128"/>
      <c r="K51" s="89"/>
    </row>
    <row r="52" spans="1:11" x14ac:dyDescent="0.2">
      <c r="A52" s="109"/>
      <c r="B52" s="109"/>
      <c r="C52" s="109"/>
      <c r="D52" s="109"/>
      <c r="E52" s="109"/>
      <c r="F52" s="109"/>
      <c r="G52" s="109"/>
      <c r="H52" s="109"/>
      <c r="I52" s="138"/>
      <c r="J52" s="128"/>
      <c r="K52" s="89"/>
    </row>
    <row r="53" spans="1:11" x14ac:dyDescent="0.2">
      <c r="A53" s="109"/>
      <c r="B53" s="109"/>
      <c r="C53" s="109"/>
      <c r="D53" s="109"/>
      <c r="E53" s="109"/>
      <c r="F53" s="109"/>
      <c r="G53" s="109"/>
      <c r="H53" s="109"/>
      <c r="I53" s="138"/>
      <c r="J53" s="128"/>
      <c r="K53" s="128"/>
    </row>
    <row r="54" spans="1:11" x14ac:dyDescent="0.2">
      <c r="A54" s="109"/>
      <c r="B54" s="109"/>
      <c r="C54" s="109"/>
      <c r="D54" s="109"/>
      <c r="E54" s="109"/>
      <c r="F54" s="109"/>
      <c r="G54" s="109"/>
      <c r="H54" s="109"/>
      <c r="I54" s="73"/>
      <c r="J54" s="128"/>
    </row>
    <row r="55" spans="1:11" x14ac:dyDescent="0.2">
      <c r="A55" s="109"/>
      <c r="B55" s="109"/>
      <c r="C55" s="109"/>
      <c r="D55" s="109"/>
      <c r="E55" s="109"/>
      <c r="F55" s="109"/>
      <c r="G55" s="109"/>
      <c r="H55" s="109"/>
      <c r="I55" s="171"/>
    </row>
    <row r="56" spans="1:11" x14ac:dyDescent="0.2">
      <c r="A56" s="109"/>
      <c r="B56" s="109"/>
      <c r="C56" s="109"/>
      <c r="D56" s="109"/>
      <c r="E56" s="109"/>
      <c r="F56" s="109"/>
      <c r="G56" s="109"/>
      <c r="H56" s="109"/>
      <c r="I56" s="171"/>
    </row>
    <row r="57" spans="1:11" x14ac:dyDescent="0.2">
      <c r="A57" s="109"/>
      <c r="B57" s="109"/>
      <c r="C57" s="109"/>
      <c r="D57" s="109"/>
      <c r="E57" s="109"/>
      <c r="F57" s="109"/>
      <c r="G57" s="109"/>
      <c r="H57" s="109"/>
      <c r="I57" s="171"/>
    </row>
    <row r="58" spans="1:11" x14ac:dyDescent="0.2">
      <c r="A58" s="109"/>
      <c r="B58" s="109"/>
      <c r="C58" s="109"/>
      <c r="D58" s="109"/>
      <c r="E58" s="109"/>
      <c r="F58" s="109"/>
      <c r="G58" s="109"/>
      <c r="H58" s="109"/>
      <c r="I58" s="171"/>
    </row>
    <row r="59" spans="1:11" x14ac:dyDescent="0.2">
      <c r="A59" s="109"/>
      <c r="B59" s="109"/>
      <c r="C59" s="109"/>
      <c r="D59" s="109"/>
      <c r="E59" s="109"/>
      <c r="F59" s="109"/>
      <c r="G59" s="109"/>
      <c r="H59" s="109"/>
      <c r="I59" s="171"/>
    </row>
    <row r="60" spans="1:11" x14ac:dyDescent="0.2">
      <c r="A60" s="109"/>
      <c r="B60" s="109"/>
      <c r="C60" s="109"/>
      <c r="D60" s="109"/>
      <c r="E60" s="109"/>
      <c r="F60" s="109"/>
      <c r="G60" s="109"/>
      <c r="H60" s="109"/>
      <c r="I60" s="171"/>
    </row>
    <row r="61" spans="1:11" x14ac:dyDescent="0.2">
      <c r="A61" s="109"/>
      <c r="B61" s="109"/>
      <c r="C61" s="109"/>
      <c r="D61" s="109"/>
      <c r="E61" s="109"/>
      <c r="F61" s="109"/>
      <c r="G61" s="109"/>
      <c r="H61" s="109"/>
      <c r="I61" s="171"/>
    </row>
    <row r="62" spans="1:11" x14ac:dyDescent="0.2">
      <c r="A62" s="109"/>
      <c r="B62" s="109"/>
      <c r="C62" s="109"/>
      <c r="D62" s="109"/>
      <c r="E62" s="109"/>
      <c r="F62" s="109"/>
      <c r="G62" s="109"/>
      <c r="H62" s="109"/>
      <c r="I62" s="171"/>
      <c r="K62" s="172"/>
    </row>
    <row r="63" spans="1:11" x14ac:dyDescent="0.2">
      <c r="A63" s="109"/>
      <c r="B63" s="109"/>
      <c r="C63" s="109"/>
      <c r="D63" s="109"/>
      <c r="E63" s="109"/>
      <c r="F63" s="109"/>
      <c r="G63" s="109"/>
      <c r="H63" s="109"/>
      <c r="I63" s="171"/>
      <c r="J63" s="172"/>
    </row>
    <row r="64" spans="1:11" x14ac:dyDescent="0.2">
      <c r="A64" s="160" t="s">
        <v>268</v>
      </c>
    </row>
    <row r="65" spans="1:11" x14ac:dyDescent="0.2">
      <c r="A65" s="12" t="s">
        <v>229</v>
      </c>
    </row>
    <row r="66" spans="1:11" x14ac:dyDescent="0.2">
      <c r="A66" s="12" t="s">
        <v>275</v>
      </c>
      <c r="J66" s="1"/>
      <c r="K66" s="14" t="s">
        <v>31</v>
      </c>
    </row>
  </sheetData>
  <mergeCells count="8">
    <mergeCell ref="A10:H11"/>
    <mergeCell ref="A41:H41"/>
    <mergeCell ref="A42:H42"/>
    <mergeCell ref="A1:K1"/>
    <mergeCell ref="A2:K2"/>
    <mergeCell ref="A3:K3"/>
    <mergeCell ref="A4:K8"/>
    <mergeCell ref="A40:K40"/>
  </mergeCells>
  <hyperlinks>
    <hyperlink ref="K66" location="Contents!A1" display="Back to Contents"/>
  </hyperlinks>
  <pageMargins left="0.7" right="0.7" top="0.75" bottom="0.75" header="0.3" footer="0.3"/>
  <pageSetup scale="4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74"/>
  <sheetViews>
    <sheetView topLeftCell="A7" zoomScaleNormal="100" zoomScaleSheetLayoutView="100" workbookViewId="0">
      <selection sqref="A1:M1"/>
    </sheetView>
  </sheetViews>
  <sheetFormatPr defaultColWidth="9.140625" defaultRowHeight="15" x14ac:dyDescent="0.25"/>
  <cols>
    <col min="1" max="1" width="12.7109375" style="12" customWidth="1"/>
    <col min="2" max="3" width="9.140625" style="12"/>
    <col min="4" max="4" width="10" style="12" bestFit="1" customWidth="1"/>
    <col min="5" max="5" width="9.140625" style="12" customWidth="1"/>
    <col min="6" max="13" width="9.140625" style="12"/>
    <col min="14" max="14" width="1.5703125" style="12" customWidth="1"/>
    <col min="15" max="15" width="9.140625" style="12"/>
    <col min="16" max="16384" width="9.140625" style="200"/>
  </cols>
  <sheetData>
    <row r="1" spans="1:15" ht="15" customHeight="1" x14ac:dyDescent="0.25">
      <c r="A1" s="700" t="s">
        <v>0</v>
      </c>
      <c r="B1" s="700"/>
      <c r="C1" s="700"/>
      <c r="D1" s="700"/>
      <c r="E1" s="700"/>
      <c r="F1" s="700"/>
      <c r="G1" s="700"/>
      <c r="H1" s="700"/>
      <c r="I1" s="700"/>
      <c r="J1" s="700"/>
      <c r="K1" s="700"/>
      <c r="L1" s="700"/>
      <c r="M1" s="700"/>
      <c r="N1" s="14"/>
    </row>
    <row r="2" spans="1:15" ht="15" customHeight="1" x14ac:dyDescent="0.25">
      <c r="A2" s="701"/>
      <c r="B2" s="701"/>
      <c r="C2" s="701"/>
      <c r="D2" s="701"/>
      <c r="E2" s="701"/>
      <c r="F2" s="701"/>
      <c r="G2" s="701"/>
      <c r="H2" s="701"/>
      <c r="I2" s="701"/>
      <c r="J2" s="701"/>
      <c r="K2" s="701"/>
      <c r="L2" s="701"/>
      <c r="M2" s="701"/>
      <c r="N2" s="89"/>
    </row>
    <row r="3" spans="1:15" ht="15" customHeight="1" x14ac:dyDescent="0.25">
      <c r="A3" s="574" t="s">
        <v>234</v>
      </c>
      <c r="B3" s="575"/>
      <c r="C3" s="575"/>
      <c r="D3" s="575"/>
      <c r="E3" s="575"/>
      <c r="F3" s="575"/>
      <c r="G3" s="575"/>
      <c r="H3" s="575"/>
      <c r="I3" s="575"/>
      <c r="J3" s="575"/>
      <c r="K3" s="575"/>
      <c r="L3" s="575"/>
      <c r="M3" s="576"/>
      <c r="N3" s="89"/>
      <c r="O3" s="128"/>
    </row>
    <row r="4" spans="1:15" ht="15" customHeight="1" x14ac:dyDescent="0.25">
      <c r="A4" s="702" t="s">
        <v>335</v>
      </c>
      <c r="B4" s="702"/>
      <c r="C4" s="702"/>
      <c r="D4" s="702"/>
      <c r="E4" s="702"/>
      <c r="F4" s="702"/>
      <c r="G4" s="702"/>
      <c r="H4" s="702"/>
      <c r="I4" s="702"/>
      <c r="J4" s="702"/>
      <c r="K4" s="702"/>
      <c r="L4" s="702"/>
      <c r="M4" s="702"/>
      <c r="N4" s="89"/>
      <c r="O4" s="128"/>
    </row>
    <row r="5" spans="1:15" ht="15" customHeight="1" x14ac:dyDescent="0.25">
      <c r="A5" s="702"/>
      <c r="B5" s="702"/>
      <c r="C5" s="702"/>
      <c r="D5" s="702"/>
      <c r="E5" s="702"/>
      <c r="F5" s="702"/>
      <c r="G5" s="702"/>
      <c r="H5" s="702"/>
      <c r="I5" s="702"/>
      <c r="J5" s="702"/>
      <c r="K5" s="702"/>
      <c r="L5" s="702"/>
      <c r="M5" s="702"/>
    </row>
    <row r="6" spans="1:15" ht="15" customHeight="1" x14ac:dyDescent="0.25">
      <c r="A6" s="702"/>
      <c r="B6" s="702"/>
      <c r="C6" s="702"/>
      <c r="D6" s="702"/>
      <c r="E6" s="702"/>
      <c r="F6" s="702"/>
      <c r="G6" s="702"/>
      <c r="H6" s="702"/>
      <c r="I6" s="702"/>
      <c r="J6" s="702"/>
      <c r="K6" s="702"/>
      <c r="L6" s="702"/>
      <c r="M6" s="702"/>
    </row>
    <row r="7" spans="1:15" ht="15" customHeight="1" x14ac:dyDescent="0.25">
      <c r="A7" s="702"/>
      <c r="B7" s="702"/>
      <c r="C7" s="702"/>
      <c r="D7" s="702"/>
      <c r="E7" s="702"/>
      <c r="F7" s="702"/>
      <c r="G7" s="702"/>
      <c r="H7" s="702"/>
      <c r="I7" s="702"/>
      <c r="J7" s="702"/>
      <c r="K7" s="702"/>
      <c r="L7" s="702"/>
      <c r="M7" s="702"/>
    </row>
    <row r="8" spans="1:15" ht="15" customHeight="1" x14ac:dyDescent="0.25">
      <c r="A8" s="702"/>
      <c r="B8" s="702"/>
      <c r="C8" s="702"/>
      <c r="D8" s="702"/>
      <c r="E8" s="702"/>
      <c r="F8" s="702"/>
      <c r="G8" s="702"/>
      <c r="H8" s="702"/>
      <c r="I8" s="702"/>
      <c r="J8" s="702"/>
      <c r="K8" s="702"/>
      <c r="L8" s="702"/>
      <c r="M8" s="702"/>
    </row>
    <row r="9" spans="1:15" ht="15" customHeight="1" x14ac:dyDescent="0.25">
      <c r="B9" s="128"/>
      <c r="C9" s="128"/>
      <c r="D9" s="128"/>
      <c r="E9" s="128"/>
      <c r="F9" s="128"/>
      <c r="G9" s="128"/>
    </row>
    <row r="10" spans="1:15" x14ac:dyDescent="0.25">
      <c r="A10" s="691" t="s">
        <v>358</v>
      </c>
      <c r="B10" s="691"/>
      <c r="C10" s="691"/>
      <c r="D10" s="691"/>
      <c r="E10" s="691"/>
      <c r="F10" s="691"/>
      <c r="G10" s="691"/>
      <c r="H10" s="691"/>
      <c r="I10" s="691"/>
      <c r="J10" s="691"/>
      <c r="K10" s="691"/>
      <c r="L10" s="691"/>
      <c r="M10" s="691"/>
    </row>
    <row r="11" spans="1:15" x14ac:dyDescent="0.25">
      <c r="F11" s="53"/>
    </row>
    <row r="12" spans="1:15" ht="26.25" x14ac:dyDescent="0.25">
      <c r="A12" s="55" t="s">
        <v>7</v>
      </c>
      <c r="B12" s="66" t="s">
        <v>276</v>
      </c>
      <c r="C12" s="56" t="s">
        <v>8</v>
      </c>
      <c r="D12" s="56" t="s">
        <v>10</v>
      </c>
      <c r="E12" s="56" t="s">
        <v>9</v>
      </c>
      <c r="F12" s="54"/>
    </row>
    <row r="13" spans="1:15" x14ac:dyDescent="0.25">
      <c r="A13" s="703" t="s">
        <v>11</v>
      </c>
      <c r="B13" s="696" t="s">
        <v>3</v>
      </c>
      <c r="C13" s="57" t="s">
        <v>12</v>
      </c>
      <c r="D13" s="178">
        <v>0.74314430244941421</v>
      </c>
      <c r="E13" s="363">
        <v>15024</v>
      </c>
      <c r="F13" s="51"/>
    </row>
    <row r="14" spans="1:15" x14ac:dyDescent="0.25">
      <c r="A14" s="704"/>
      <c r="B14" s="697"/>
      <c r="C14" s="57" t="s">
        <v>13</v>
      </c>
      <c r="D14" s="178">
        <v>0.64131328995587467</v>
      </c>
      <c r="E14" s="363">
        <v>13371</v>
      </c>
      <c r="F14" s="51"/>
    </row>
    <row r="15" spans="1:15" x14ac:dyDescent="0.25">
      <c r="A15" s="704"/>
      <c r="B15" s="698"/>
      <c r="C15" s="57"/>
      <c r="D15" s="178"/>
      <c r="E15" s="363"/>
      <c r="F15" s="51"/>
    </row>
    <row r="16" spans="1:15" ht="15" customHeight="1" x14ac:dyDescent="0.25">
      <c r="A16" s="704"/>
      <c r="B16" s="696" t="s">
        <v>5</v>
      </c>
      <c r="C16" s="57" t="s">
        <v>12</v>
      </c>
      <c r="D16" s="178">
        <v>0.58735191056232272</v>
      </c>
      <c r="E16" s="363">
        <v>11986</v>
      </c>
      <c r="F16" s="51"/>
    </row>
    <row r="17" spans="1:13" x14ac:dyDescent="0.25">
      <c r="A17" s="704"/>
      <c r="B17" s="697"/>
      <c r="C17" s="57" t="s">
        <v>13</v>
      </c>
      <c r="D17" s="178">
        <v>0.47233914612146727</v>
      </c>
      <c r="E17" s="363">
        <v>9978</v>
      </c>
      <c r="F17" s="51"/>
    </row>
    <row r="18" spans="1:13" x14ac:dyDescent="0.25">
      <c r="A18" s="704"/>
      <c r="B18" s="698"/>
      <c r="C18" s="57"/>
      <c r="D18" s="178"/>
      <c r="E18" s="363"/>
      <c r="F18" s="51"/>
    </row>
    <row r="19" spans="1:13" ht="15" customHeight="1" x14ac:dyDescent="0.25">
      <c r="A19" s="704"/>
      <c r="B19" s="696" t="s">
        <v>4</v>
      </c>
      <c r="C19" s="57" t="s">
        <v>12</v>
      </c>
      <c r="D19" s="178">
        <v>0.48476936466492604</v>
      </c>
      <c r="E19" s="363">
        <v>5745</v>
      </c>
      <c r="F19" s="51"/>
    </row>
    <row r="20" spans="1:13" x14ac:dyDescent="0.25">
      <c r="A20" s="704"/>
      <c r="B20" s="697"/>
      <c r="C20" s="57" t="s">
        <v>13</v>
      </c>
      <c r="D20" s="178">
        <v>0.36019952743502232</v>
      </c>
      <c r="E20" s="363">
        <v>3809</v>
      </c>
      <c r="F20" s="51"/>
    </row>
    <row r="21" spans="1:13" x14ac:dyDescent="0.25">
      <c r="A21" s="704"/>
      <c r="B21" s="698"/>
      <c r="C21" s="57"/>
      <c r="D21" s="178"/>
      <c r="E21" s="363"/>
      <c r="F21" s="51"/>
    </row>
    <row r="22" spans="1:13" x14ac:dyDescent="0.25">
      <c r="A22" s="704"/>
      <c r="B22" s="696" t="s">
        <v>16</v>
      </c>
      <c r="C22" s="57" t="s">
        <v>12</v>
      </c>
      <c r="D22" s="180">
        <v>0.76011701608971238</v>
      </c>
      <c r="E22" s="510">
        <v>4102</v>
      </c>
      <c r="F22" s="51"/>
    </row>
    <row r="23" spans="1:13" x14ac:dyDescent="0.25">
      <c r="A23" s="705"/>
      <c r="B23" s="698"/>
      <c r="C23" s="57" t="s">
        <v>13</v>
      </c>
      <c r="D23" s="169">
        <v>0.66257526632700325</v>
      </c>
      <c r="E23" s="510">
        <v>4318</v>
      </c>
      <c r="F23" s="51"/>
    </row>
    <row r="24" spans="1:13" ht="15" customHeight="1" x14ac:dyDescent="0.25">
      <c r="A24" s="681" t="s">
        <v>0</v>
      </c>
      <c r="B24" s="696" t="s">
        <v>3</v>
      </c>
      <c r="C24" s="57" t="s">
        <v>12</v>
      </c>
      <c r="D24" s="362">
        <v>0.75936123348017626</v>
      </c>
      <c r="E24" s="363">
        <v>1816</v>
      </c>
      <c r="F24" s="51"/>
    </row>
    <row r="25" spans="1:13" ht="15" customHeight="1" x14ac:dyDescent="0.25">
      <c r="A25" s="682"/>
      <c r="B25" s="697"/>
      <c r="C25" s="57" t="s">
        <v>13</v>
      </c>
      <c r="D25" s="362">
        <v>0.62927650028042625</v>
      </c>
      <c r="E25" s="363">
        <v>1783</v>
      </c>
    </row>
    <row r="26" spans="1:13" x14ac:dyDescent="0.25">
      <c r="A26" s="682"/>
      <c r="B26" s="698"/>
      <c r="C26" s="57"/>
      <c r="D26" s="362"/>
      <c r="E26" s="363"/>
    </row>
    <row r="27" spans="1:13" x14ac:dyDescent="0.25">
      <c r="A27" s="682"/>
      <c r="B27" s="696" t="s">
        <v>5</v>
      </c>
      <c r="C27" s="57" t="s">
        <v>12</v>
      </c>
      <c r="D27" s="362">
        <v>0.6152512998266898</v>
      </c>
      <c r="E27" s="363">
        <v>577</v>
      </c>
    </row>
    <row r="28" spans="1:13" x14ac:dyDescent="0.25">
      <c r="A28" s="682"/>
      <c r="B28" s="697"/>
      <c r="C28" s="57" t="s">
        <v>13</v>
      </c>
      <c r="D28" s="362">
        <v>0.46890756302521008</v>
      </c>
      <c r="E28" s="363">
        <v>595</v>
      </c>
      <c r="F28" s="181"/>
      <c r="G28" s="181"/>
      <c r="H28" s="181"/>
      <c r="I28" s="181"/>
      <c r="J28" s="181"/>
      <c r="K28" s="181"/>
      <c r="L28" s="181"/>
      <c r="M28" s="181"/>
    </row>
    <row r="29" spans="1:13" x14ac:dyDescent="0.25">
      <c r="A29" s="682"/>
      <c r="B29" s="698"/>
      <c r="C29" s="57"/>
      <c r="D29" s="362"/>
      <c r="E29" s="363"/>
      <c r="F29" s="699"/>
    </row>
    <row r="30" spans="1:13" ht="15" customHeight="1" x14ac:dyDescent="0.25">
      <c r="A30" s="682"/>
      <c r="B30" s="696" t="s">
        <v>4</v>
      </c>
      <c r="C30" s="57" t="s">
        <v>12</v>
      </c>
      <c r="D30" s="362">
        <v>0.68918918918918926</v>
      </c>
      <c r="E30" s="363">
        <v>148</v>
      </c>
      <c r="F30" s="699"/>
    </row>
    <row r="31" spans="1:13" x14ac:dyDescent="0.25">
      <c r="A31" s="682"/>
      <c r="B31" s="697"/>
      <c r="C31" s="57" t="s">
        <v>13</v>
      </c>
      <c r="D31" s="362">
        <v>0.47747747747747749</v>
      </c>
      <c r="E31" s="363">
        <v>222</v>
      </c>
      <c r="F31" s="51"/>
    </row>
    <row r="32" spans="1:13" x14ac:dyDescent="0.25">
      <c r="A32" s="682"/>
      <c r="B32" s="698"/>
      <c r="C32" s="57"/>
      <c r="D32" s="362"/>
      <c r="E32" s="363"/>
      <c r="F32" s="51"/>
    </row>
    <row r="33" spans="1:14" ht="15" customHeight="1" x14ac:dyDescent="0.25">
      <c r="A33" s="682"/>
      <c r="B33" s="696" t="s">
        <v>16</v>
      </c>
      <c r="C33" s="57" t="s">
        <v>12</v>
      </c>
      <c r="D33" s="364">
        <v>0.68062827225130884</v>
      </c>
      <c r="E33" s="158">
        <v>191</v>
      </c>
      <c r="F33" s="51"/>
    </row>
    <row r="34" spans="1:14" x14ac:dyDescent="0.25">
      <c r="A34" s="683"/>
      <c r="B34" s="698"/>
      <c r="C34" s="57" t="s">
        <v>13</v>
      </c>
      <c r="D34" s="365">
        <v>0.52189781021897808</v>
      </c>
      <c r="E34" s="158">
        <v>274</v>
      </c>
      <c r="F34" s="51"/>
    </row>
    <row r="35" spans="1:14" x14ac:dyDescent="0.25">
      <c r="F35" s="51"/>
    </row>
    <row r="36" spans="1:14" x14ac:dyDescent="0.25">
      <c r="A36" s="12" t="s">
        <v>30</v>
      </c>
      <c r="F36" s="51"/>
    </row>
    <row r="37" spans="1:14" x14ac:dyDescent="0.25">
      <c r="F37" s="51"/>
    </row>
    <row r="38" spans="1:14" x14ac:dyDescent="0.25">
      <c r="F38" s="51"/>
    </row>
    <row r="39" spans="1:14" x14ac:dyDescent="0.25">
      <c r="F39" s="51"/>
    </row>
    <row r="40" spans="1:14" x14ac:dyDescent="0.25">
      <c r="F40" s="51"/>
    </row>
    <row r="41" spans="1:14" x14ac:dyDescent="0.25">
      <c r="A41" s="691" t="s">
        <v>357</v>
      </c>
      <c r="B41" s="691"/>
      <c r="C41" s="691"/>
      <c r="D41" s="691"/>
      <c r="E41" s="691"/>
      <c r="F41" s="691"/>
      <c r="G41" s="691"/>
      <c r="H41" s="691"/>
      <c r="I41" s="691"/>
      <c r="J41" s="691"/>
      <c r="K41" s="691"/>
      <c r="L41" s="691"/>
      <c r="M41" s="691"/>
      <c r="N41" s="13"/>
    </row>
    <row r="42" spans="1:14" x14ac:dyDescent="0.25">
      <c r="F42" s="51"/>
    </row>
    <row r="43" spans="1:14" ht="26.25" x14ac:dyDescent="0.25">
      <c r="A43" s="62" t="s">
        <v>7</v>
      </c>
      <c r="B43" s="66" t="s">
        <v>276</v>
      </c>
      <c r="C43" s="47" t="s">
        <v>8</v>
      </c>
      <c r="D43" s="52" t="s">
        <v>10</v>
      </c>
      <c r="E43" s="52" t="s">
        <v>9</v>
      </c>
      <c r="F43" s="51"/>
    </row>
    <row r="44" spans="1:14" x14ac:dyDescent="0.25">
      <c r="A44" s="681" t="s">
        <v>11</v>
      </c>
      <c r="B44" s="692" t="s">
        <v>3</v>
      </c>
      <c r="C44" s="182" t="s">
        <v>12</v>
      </c>
      <c r="D44" s="178">
        <v>0.40473807140473805</v>
      </c>
      <c r="E44" s="179">
        <v>11988</v>
      </c>
      <c r="F44" s="51"/>
    </row>
    <row r="45" spans="1:14" x14ac:dyDescent="0.25">
      <c r="A45" s="682"/>
      <c r="B45" s="685"/>
      <c r="C45" s="182" t="s">
        <v>13</v>
      </c>
      <c r="D45" s="178">
        <v>0.35261044176706829</v>
      </c>
      <c r="E45" s="179">
        <v>11205</v>
      </c>
      <c r="F45" s="51"/>
    </row>
    <row r="46" spans="1:14" x14ac:dyDescent="0.25">
      <c r="A46" s="682"/>
      <c r="B46" s="693"/>
      <c r="C46" s="182"/>
      <c r="D46" s="178"/>
      <c r="E46" s="179"/>
    </row>
    <row r="47" spans="1:14" x14ac:dyDescent="0.25">
      <c r="A47" s="682"/>
      <c r="B47" s="692" t="s">
        <v>5</v>
      </c>
      <c r="C47" s="182" t="s">
        <v>12</v>
      </c>
      <c r="D47" s="178">
        <v>0.35637240987794494</v>
      </c>
      <c r="E47" s="179">
        <v>14092</v>
      </c>
    </row>
    <row r="48" spans="1:14" x14ac:dyDescent="0.25">
      <c r="A48" s="682"/>
      <c r="B48" s="685"/>
      <c r="C48" s="182" t="s">
        <v>13</v>
      </c>
      <c r="D48" s="178">
        <v>0.31103934732727118</v>
      </c>
      <c r="E48" s="179">
        <v>11767</v>
      </c>
    </row>
    <row r="49" spans="1:5" x14ac:dyDescent="0.25">
      <c r="A49" s="682"/>
      <c r="B49" s="686"/>
      <c r="C49" s="182"/>
      <c r="D49" s="178"/>
      <c r="E49" s="179"/>
    </row>
    <row r="50" spans="1:5" ht="15" customHeight="1" x14ac:dyDescent="0.25">
      <c r="A50" s="682"/>
      <c r="B50" s="687" t="s">
        <v>4</v>
      </c>
      <c r="C50" s="183" t="s">
        <v>12</v>
      </c>
      <c r="D50" s="178">
        <v>0.21193287756370416</v>
      </c>
      <c r="E50" s="179">
        <v>4827</v>
      </c>
    </row>
    <row r="51" spans="1:5" ht="15" customHeight="1" x14ac:dyDescent="0.25">
      <c r="A51" s="682"/>
      <c r="B51" s="688"/>
      <c r="C51" s="184" t="s">
        <v>13</v>
      </c>
      <c r="D51" s="178">
        <v>0.17188219052001841</v>
      </c>
      <c r="E51" s="179">
        <v>4346</v>
      </c>
    </row>
    <row r="52" spans="1:5" x14ac:dyDescent="0.25">
      <c r="A52" s="682"/>
      <c r="B52" s="689"/>
      <c r="C52" s="57"/>
      <c r="D52" s="178"/>
      <c r="E52" s="179"/>
    </row>
    <row r="53" spans="1:5" x14ac:dyDescent="0.25">
      <c r="A53" s="682"/>
      <c r="B53" s="694" t="s">
        <v>16</v>
      </c>
      <c r="C53" s="57" t="s">
        <v>12</v>
      </c>
      <c r="D53" s="180">
        <v>0.41366102776891156</v>
      </c>
      <c r="E53" s="123">
        <v>3133</v>
      </c>
    </row>
    <row r="54" spans="1:5" x14ac:dyDescent="0.25">
      <c r="A54" s="683"/>
      <c r="B54" s="695"/>
      <c r="C54" s="57" t="s">
        <v>13</v>
      </c>
      <c r="D54" s="169">
        <v>0.34108040201005024</v>
      </c>
      <c r="E54" s="123">
        <v>3184</v>
      </c>
    </row>
    <row r="55" spans="1:5" x14ac:dyDescent="0.25">
      <c r="A55" s="681" t="s">
        <v>0</v>
      </c>
      <c r="B55" s="684" t="s">
        <v>3</v>
      </c>
      <c r="C55" s="185" t="s">
        <v>12</v>
      </c>
      <c r="D55" s="362">
        <v>0.43809523809523809</v>
      </c>
      <c r="E55" s="363">
        <v>735</v>
      </c>
    </row>
    <row r="56" spans="1:5" x14ac:dyDescent="0.25">
      <c r="A56" s="682"/>
      <c r="B56" s="685"/>
      <c r="C56" s="182" t="s">
        <v>13</v>
      </c>
      <c r="D56" s="362">
        <v>0.35483870967741937</v>
      </c>
      <c r="E56" s="363">
        <v>682</v>
      </c>
    </row>
    <row r="57" spans="1:5" x14ac:dyDescent="0.25">
      <c r="A57" s="682"/>
      <c r="B57" s="686"/>
      <c r="C57" s="182"/>
      <c r="D57" s="362"/>
      <c r="E57" s="363"/>
    </row>
    <row r="58" spans="1:5" x14ac:dyDescent="0.25">
      <c r="A58" s="682"/>
      <c r="B58" s="684" t="s">
        <v>5</v>
      </c>
      <c r="C58" s="182" t="s">
        <v>12</v>
      </c>
      <c r="D58" s="362">
        <v>0.34235668789808915</v>
      </c>
      <c r="E58" s="363">
        <v>628</v>
      </c>
    </row>
    <row r="59" spans="1:5" x14ac:dyDescent="0.25">
      <c r="A59" s="682"/>
      <c r="B59" s="685"/>
      <c r="C59" s="182" t="s">
        <v>13</v>
      </c>
      <c r="D59" s="362">
        <v>0.3131115459882583</v>
      </c>
      <c r="E59" s="363">
        <v>511</v>
      </c>
    </row>
    <row r="60" spans="1:5" x14ac:dyDescent="0.25">
      <c r="A60" s="682"/>
      <c r="B60" s="686"/>
      <c r="C60" s="182"/>
      <c r="D60" s="362"/>
      <c r="E60" s="363"/>
    </row>
    <row r="61" spans="1:5" ht="15" customHeight="1" x14ac:dyDescent="0.25">
      <c r="A61" s="682"/>
      <c r="B61" s="687" t="s">
        <v>4</v>
      </c>
      <c r="C61" s="184" t="s">
        <v>12</v>
      </c>
      <c r="D61" s="362">
        <v>0.21621621621621623</v>
      </c>
      <c r="E61" s="363">
        <v>111</v>
      </c>
    </row>
    <row r="62" spans="1:5" ht="15" customHeight="1" x14ac:dyDescent="0.25">
      <c r="A62" s="682"/>
      <c r="B62" s="688"/>
      <c r="C62" s="82" t="s">
        <v>13</v>
      </c>
      <c r="D62" s="362">
        <v>0.18947368421052632</v>
      </c>
      <c r="E62" s="363">
        <v>95</v>
      </c>
    </row>
    <row r="63" spans="1:5" x14ac:dyDescent="0.25">
      <c r="A63" s="682"/>
      <c r="B63" s="689"/>
      <c r="C63" s="110"/>
      <c r="D63" s="362"/>
      <c r="E63" s="363"/>
    </row>
    <row r="64" spans="1:5" x14ac:dyDescent="0.25">
      <c r="A64" s="682"/>
      <c r="B64" s="687" t="s">
        <v>16</v>
      </c>
      <c r="C64" s="57" t="s">
        <v>12</v>
      </c>
      <c r="D64" s="364">
        <v>0.375</v>
      </c>
      <c r="E64" s="158">
        <v>72</v>
      </c>
    </row>
    <row r="65" spans="1:12" x14ac:dyDescent="0.25">
      <c r="A65" s="683"/>
      <c r="B65" s="690"/>
      <c r="C65" s="57" t="s">
        <v>13</v>
      </c>
      <c r="D65" s="365">
        <v>0.35483870967741937</v>
      </c>
      <c r="E65" s="158">
        <v>62</v>
      </c>
    </row>
    <row r="72" spans="1:12" x14ac:dyDescent="0.25">
      <c r="A72" s="12" t="s">
        <v>229</v>
      </c>
      <c r="L72" s="14" t="s">
        <v>31</v>
      </c>
    </row>
    <row r="73" spans="1:12" x14ac:dyDescent="0.25">
      <c r="A73" s="12" t="s">
        <v>265</v>
      </c>
    </row>
    <row r="74" spans="1:12" x14ac:dyDescent="0.25">
      <c r="A74" s="12" t="s">
        <v>264</v>
      </c>
    </row>
  </sheetData>
  <mergeCells count="27">
    <mergeCell ref="A13:A23"/>
    <mergeCell ref="B13:B15"/>
    <mergeCell ref="B16:B18"/>
    <mergeCell ref="B19:B21"/>
    <mergeCell ref="B22:B23"/>
    <mergeCell ref="A1:M1"/>
    <mergeCell ref="A2:M2"/>
    <mergeCell ref="A3:M3"/>
    <mergeCell ref="A4:M8"/>
    <mergeCell ref="A10:M10"/>
    <mergeCell ref="A24:A34"/>
    <mergeCell ref="B24:B26"/>
    <mergeCell ref="B27:B29"/>
    <mergeCell ref="F29:F30"/>
    <mergeCell ref="B30:B32"/>
    <mergeCell ref="B33:B34"/>
    <mergeCell ref="A41:M41"/>
    <mergeCell ref="A44:A54"/>
    <mergeCell ref="B44:B46"/>
    <mergeCell ref="B47:B49"/>
    <mergeCell ref="B50:B52"/>
    <mergeCell ref="B53:B54"/>
    <mergeCell ref="A55:A65"/>
    <mergeCell ref="B55:B57"/>
    <mergeCell ref="B58:B60"/>
    <mergeCell ref="B61:B63"/>
    <mergeCell ref="B64:B65"/>
  </mergeCells>
  <hyperlinks>
    <hyperlink ref="L72" location="Contents!A1" display="Back to Contents"/>
  </hyperlinks>
  <pageMargins left="0.25" right="0.25" top="0.75" bottom="0.75" header="0.3" footer="0.3"/>
  <pageSetup scale="62"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6"/>
  <sheetViews>
    <sheetView workbookViewId="0">
      <selection sqref="A1:K1"/>
    </sheetView>
  </sheetViews>
  <sheetFormatPr defaultColWidth="9.140625" defaultRowHeight="14.25" x14ac:dyDescent="0.2"/>
  <cols>
    <col min="1" max="1" width="14" style="12" customWidth="1"/>
    <col min="2" max="2" width="18.85546875" style="12" customWidth="1"/>
    <col min="3" max="3" width="16.42578125" style="12" customWidth="1"/>
    <col min="4" max="5" width="12.7109375" style="12" customWidth="1"/>
    <col min="6" max="6" width="13.28515625" style="12" customWidth="1"/>
    <col min="7" max="7" width="12.140625" style="12" customWidth="1"/>
    <col min="8" max="9" width="12.7109375" style="12" customWidth="1"/>
    <col min="10" max="10" width="14" style="12" customWidth="1"/>
    <col min="11" max="12" width="12.7109375" style="12" customWidth="1"/>
    <col min="13" max="20" width="12.7109375" style="1" customWidth="1"/>
    <col min="21" max="16384" width="9.140625" style="1"/>
  </cols>
  <sheetData>
    <row r="1" spans="1:15" ht="15" customHeight="1" x14ac:dyDescent="0.2">
      <c r="A1" s="574" t="s">
        <v>0</v>
      </c>
      <c r="B1" s="575"/>
      <c r="C1" s="575"/>
      <c r="D1" s="575"/>
      <c r="E1" s="575"/>
      <c r="F1" s="575"/>
      <c r="G1" s="575"/>
      <c r="H1" s="575"/>
      <c r="I1" s="575"/>
      <c r="J1" s="575"/>
      <c r="K1" s="576"/>
      <c r="L1" s="1"/>
    </row>
    <row r="2" spans="1:15" ht="15" customHeight="1" x14ac:dyDescent="0.2">
      <c r="A2" s="736"/>
      <c r="B2" s="737"/>
      <c r="C2" s="737"/>
      <c r="D2" s="737"/>
      <c r="E2" s="737"/>
      <c r="F2" s="737"/>
      <c r="G2" s="737"/>
      <c r="H2" s="737"/>
      <c r="I2" s="737"/>
      <c r="J2" s="737"/>
      <c r="K2" s="738"/>
      <c r="L2" s="89"/>
      <c r="M2" s="9"/>
      <c r="N2" s="9"/>
      <c r="O2" s="9"/>
    </row>
    <row r="3" spans="1:15" s="86" customFormat="1" ht="15" customHeight="1" x14ac:dyDescent="0.2">
      <c r="A3" s="574" t="s">
        <v>251</v>
      </c>
      <c r="B3" s="575"/>
      <c r="C3" s="575"/>
      <c r="D3" s="575"/>
      <c r="E3" s="575"/>
      <c r="F3" s="575"/>
      <c r="G3" s="575"/>
      <c r="H3" s="575"/>
      <c r="I3" s="575"/>
      <c r="J3" s="575"/>
      <c r="K3" s="576"/>
      <c r="L3" s="128"/>
    </row>
    <row r="4" spans="1:15" s="86" customFormat="1" ht="15" customHeight="1" x14ac:dyDescent="0.2">
      <c r="A4" s="602" t="s">
        <v>340</v>
      </c>
      <c r="B4" s="603"/>
      <c r="C4" s="603"/>
      <c r="D4" s="603"/>
      <c r="E4" s="603"/>
      <c r="F4" s="603"/>
      <c r="G4" s="603"/>
      <c r="H4" s="603"/>
      <c r="I4" s="603"/>
      <c r="J4" s="603"/>
      <c r="K4" s="604"/>
      <c r="L4" s="128"/>
    </row>
    <row r="5" spans="1:15" s="86" customFormat="1" ht="15" customHeight="1" x14ac:dyDescent="0.2">
      <c r="A5" s="605"/>
      <c r="B5" s="606"/>
      <c r="C5" s="606"/>
      <c r="D5" s="606"/>
      <c r="E5" s="606"/>
      <c r="F5" s="606"/>
      <c r="G5" s="606"/>
      <c r="H5" s="606"/>
      <c r="I5" s="606"/>
      <c r="J5" s="606"/>
      <c r="K5" s="607"/>
      <c r="L5" s="128"/>
    </row>
    <row r="6" spans="1:15" s="86" customFormat="1" ht="15" customHeight="1" x14ac:dyDescent="0.2">
      <c r="A6" s="605"/>
      <c r="B6" s="606"/>
      <c r="C6" s="606"/>
      <c r="D6" s="606"/>
      <c r="E6" s="606"/>
      <c r="F6" s="606"/>
      <c r="G6" s="606"/>
      <c r="H6" s="606"/>
      <c r="I6" s="606"/>
      <c r="J6" s="606"/>
      <c r="K6" s="607"/>
      <c r="L6" s="128"/>
    </row>
    <row r="7" spans="1:15" s="86" customFormat="1" ht="15" customHeight="1" x14ac:dyDescent="0.2">
      <c r="A7" s="605"/>
      <c r="B7" s="606"/>
      <c r="C7" s="606"/>
      <c r="D7" s="606"/>
      <c r="E7" s="606"/>
      <c r="F7" s="606"/>
      <c r="G7" s="606"/>
      <c r="H7" s="606"/>
      <c r="I7" s="606"/>
      <c r="J7" s="606"/>
      <c r="K7" s="607"/>
      <c r="L7" s="128"/>
    </row>
    <row r="8" spans="1:15" s="86" customFormat="1" ht="15" customHeight="1" x14ac:dyDescent="0.2">
      <c r="A8" s="608"/>
      <c r="B8" s="609"/>
      <c r="C8" s="609"/>
      <c r="D8" s="609"/>
      <c r="E8" s="609"/>
      <c r="F8" s="609"/>
      <c r="G8" s="609"/>
      <c r="H8" s="609"/>
      <c r="I8" s="609"/>
      <c r="J8" s="609"/>
      <c r="K8" s="610"/>
      <c r="L8" s="128"/>
    </row>
    <row r="9" spans="1:15" s="86" customFormat="1" ht="15" customHeight="1" thickBot="1" x14ac:dyDescent="0.25">
      <c r="A9" s="89"/>
      <c r="B9" s="89"/>
      <c r="C9" s="89"/>
      <c r="D9" s="89"/>
      <c r="E9" s="89"/>
      <c r="F9" s="89"/>
      <c r="G9" s="89"/>
      <c r="H9" s="89"/>
      <c r="I9" s="128"/>
      <c r="J9" s="128"/>
      <c r="K9" s="128"/>
    </row>
    <row r="10" spans="1:15" s="86" customFormat="1" ht="26.25" customHeight="1" x14ac:dyDescent="0.2">
      <c r="A10" s="739" t="s">
        <v>296</v>
      </c>
      <c r="B10" s="740"/>
      <c r="C10" s="740"/>
      <c r="D10" s="740"/>
      <c r="E10" s="741"/>
      <c r="F10" s="131"/>
      <c r="G10" s="90"/>
      <c r="H10" s="89"/>
      <c r="I10" s="128"/>
      <c r="J10" s="128"/>
      <c r="K10" s="128"/>
    </row>
    <row r="11" spans="1:15" s="86" customFormat="1" ht="15" customHeight="1" x14ac:dyDescent="0.2">
      <c r="A11" s="742" t="s">
        <v>230</v>
      </c>
      <c r="B11" s="743"/>
      <c r="C11" s="743"/>
      <c r="D11" s="743"/>
      <c r="E11" s="744"/>
      <c r="F11" s="131"/>
      <c r="G11" s="90"/>
      <c r="H11" s="89"/>
      <c r="I11" s="128"/>
      <c r="J11" s="128"/>
      <c r="K11" s="128"/>
    </row>
    <row r="12" spans="1:15" s="86" customFormat="1" ht="15" customHeight="1" thickBot="1" x14ac:dyDescent="0.25">
      <c r="A12" s="519"/>
      <c r="B12" s="436"/>
      <c r="C12" s="436"/>
      <c r="D12" s="436"/>
      <c r="E12" s="356"/>
      <c r="F12" s="356"/>
      <c r="G12" s="357"/>
      <c r="H12" s="173"/>
      <c r="I12" s="147"/>
      <c r="J12" s="89"/>
      <c r="K12" s="128"/>
      <c r="L12" s="128"/>
      <c r="M12" s="128"/>
    </row>
    <row r="13" spans="1:15" s="86" customFormat="1" ht="15" customHeight="1" thickTop="1" x14ac:dyDescent="0.2">
      <c r="A13" s="520"/>
      <c r="B13" s="521">
        <v>2015</v>
      </c>
      <c r="C13" s="522">
        <v>2016</v>
      </c>
      <c r="D13" s="523">
        <v>2017</v>
      </c>
      <c r="E13" s="514">
        <v>2020</v>
      </c>
      <c r="F13" s="315">
        <v>2025</v>
      </c>
      <c r="G13" s="316">
        <v>2030</v>
      </c>
      <c r="H13" s="173"/>
      <c r="I13" s="147"/>
      <c r="J13" s="89"/>
      <c r="K13" s="128"/>
      <c r="L13" s="128"/>
      <c r="M13" s="128"/>
    </row>
    <row r="14" spans="1:15" s="86" customFormat="1" ht="15" customHeight="1" x14ac:dyDescent="0.25">
      <c r="A14" s="512" t="s">
        <v>0</v>
      </c>
      <c r="B14" s="440">
        <v>0.51107765110776515</v>
      </c>
      <c r="C14" s="437">
        <f>C15/C16</f>
        <v>0.5117954070981211</v>
      </c>
      <c r="D14" s="518">
        <v>0.50253961804144653</v>
      </c>
      <c r="E14" s="515">
        <f>E15/E16</f>
        <v>0.57171860724799517</v>
      </c>
      <c r="F14" s="380">
        <f>F15/F16</f>
        <v>0.60129882908589982</v>
      </c>
      <c r="G14" s="381">
        <f>G15/G16</f>
        <v>0.64071685947278589</v>
      </c>
      <c r="H14" s="173"/>
      <c r="I14" s="147"/>
      <c r="J14" s="89"/>
      <c r="K14" s="128"/>
      <c r="L14" s="128"/>
      <c r="M14" s="128"/>
    </row>
    <row r="15" spans="1:15" s="86" customFormat="1" ht="15" customHeight="1" x14ac:dyDescent="0.2">
      <c r="A15" s="358" t="s">
        <v>319</v>
      </c>
      <c r="B15" s="438" t="s">
        <v>362</v>
      </c>
      <c r="C15" s="438" t="s">
        <v>322</v>
      </c>
      <c r="D15" s="524" t="s">
        <v>364</v>
      </c>
      <c r="E15" s="516" t="s">
        <v>297</v>
      </c>
      <c r="F15" s="359" t="s">
        <v>299</v>
      </c>
      <c r="G15" s="360" t="s">
        <v>301</v>
      </c>
      <c r="H15" s="173"/>
      <c r="I15" s="147"/>
      <c r="J15" s="89"/>
      <c r="K15" s="128"/>
      <c r="L15" s="128"/>
      <c r="M15" s="128"/>
    </row>
    <row r="16" spans="1:15" s="86" customFormat="1" x14ac:dyDescent="0.2">
      <c r="A16" s="358" t="s">
        <v>320</v>
      </c>
      <c r="B16" s="439" t="s">
        <v>363</v>
      </c>
      <c r="C16" s="439" t="s">
        <v>323</v>
      </c>
      <c r="D16" s="525" t="s">
        <v>365</v>
      </c>
      <c r="E16" s="516" t="s">
        <v>298</v>
      </c>
      <c r="F16" s="359" t="s">
        <v>300</v>
      </c>
      <c r="G16" s="360" t="s">
        <v>302</v>
      </c>
      <c r="H16" s="173"/>
      <c r="I16" s="147"/>
      <c r="J16" s="89"/>
      <c r="K16" s="128"/>
      <c r="L16" s="128"/>
      <c r="M16" s="128"/>
      <c r="N16" s="186"/>
      <c r="O16" s="186"/>
    </row>
    <row r="17" spans="1:13" s="86" customFormat="1" ht="15.75" thickBot="1" x14ac:dyDescent="0.3">
      <c r="A17" s="361" t="s">
        <v>295</v>
      </c>
      <c r="B17" s="526">
        <v>0.52701371778538941</v>
      </c>
      <c r="C17" s="527">
        <v>0.51921667974588326</v>
      </c>
      <c r="D17" s="528">
        <v>0.52342531247434199</v>
      </c>
      <c r="E17" s="517">
        <v>0.57999999999999996</v>
      </c>
      <c r="F17" s="317">
        <v>0.61</v>
      </c>
      <c r="G17" s="318">
        <v>0.65</v>
      </c>
      <c r="H17" s="173"/>
      <c r="I17" s="147"/>
      <c r="J17" s="89"/>
      <c r="K17" s="128"/>
      <c r="L17" s="128"/>
      <c r="M17" s="128"/>
    </row>
    <row r="18" spans="1:13" x14ac:dyDescent="0.2">
      <c r="A18" s="128"/>
      <c r="B18" s="128"/>
      <c r="C18" s="128"/>
      <c r="D18" s="187"/>
      <c r="E18" s="128"/>
      <c r="F18" s="128"/>
      <c r="G18" s="128"/>
      <c r="H18" s="128"/>
      <c r="I18" s="128"/>
      <c r="J18" s="128"/>
      <c r="K18" s="128"/>
      <c r="L18" s="1"/>
    </row>
    <row r="19" spans="1:13" s="264" customFormat="1" x14ac:dyDescent="0.2">
      <c r="A19" s="428"/>
      <c r="B19" s="259"/>
      <c r="C19" s="259"/>
      <c r="D19" s="259"/>
      <c r="E19" s="262"/>
      <c r="F19" s="259"/>
      <c r="G19" s="259"/>
      <c r="H19" s="263"/>
      <c r="I19" s="263"/>
      <c r="J19" s="259"/>
      <c r="K19" s="260"/>
      <c r="L19" s="128"/>
      <c r="M19" s="186"/>
    </row>
    <row r="20" spans="1:13" x14ac:dyDescent="0.2">
      <c r="A20" s="445" t="s">
        <v>367</v>
      </c>
      <c r="B20" s="259"/>
      <c r="C20" s="259"/>
      <c r="D20" s="259"/>
      <c r="E20" s="262"/>
      <c r="F20" s="259"/>
      <c r="G20" s="259"/>
      <c r="H20" s="263"/>
      <c r="I20" s="263"/>
      <c r="J20" s="259"/>
      <c r="K20" s="260"/>
      <c r="L20" s="128"/>
      <c r="M20" s="86"/>
    </row>
    <row r="21" spans="1:13" ht="15" customHeight="1" thickBot="1" x14ac:dyDescent="0.25">
      <c r="A21" s="123"/>
      <c r="B21" s="748" t="s">
        <v>244</v>
      </c>
      <c r="C21" s="748"/>
      <c r="D21" s="748"/>
      <c r="E21" s="748"/>
      <c r="F21" s="748"/>
      <c r="G21" s="748"/>
      <c r="H21" s="749" t="s">
        <v>290</v>
      </c>
      <c r="I21" s="749"/>
      <c r="J21" s="749"/>
      <c r="K21" s="749"/>
      <c r="L21" s="188"/>
      <c r="M21" s="86"/>
    </row>
    <row r="22" spans="1:13" ht="38.25" x14ac:dyDescent="0.2">
      <c r="A22" s="265"/>
      <c r="B22" s="266" t="s">
        <v>198</v>
      </c>
      <c r="C22" s="267" t="s">
        <v>243</v>
      </c>
      <c r="D22" s="272" t="s">
        <v>277</v>
      </c>
      <c r="E22" s="273" t="s">
        <v>278</v>
      </c>
      <c r="F22" s="274" t="s">
        <v>279</v>
      </c>
      <c r="G22" s="275" t="s">
        <v>246</v>
      </c>
      <c r="H22" s="276" t="s">
        <v>324</v>
      </c>
      <c r="I22" s="277" t="s">
        <v>242</v>
      </c>
      <c r="J22" s="278" t="s">
        <v>245</v>
      </c>
      <c r="K22" s="279" t="s">
        <v>280</v>
      </c>
      <c r="L22" s="128"/>
    </row>
    <row r="23" spans="1:13" x14ac:dyDescent="0.2">
      <c r="A23" s="199" t="s">
        <v>0</v>
      </c>
      <c r="B23" s="268">
        <v>10172</v>
      </c>
      <c r="C23" s="269">
        <v>9844</v>
      </c>
      <c r="D23" s="283">
        <v>2733</v>
      </c>
      <c r="E23" s="201">
        <v>1828</v>
      </c>
      <c r="F23" s="284">
        <v>386</v>
      </c>
      <c r="G23" s="290">
        <f>SUM(D23:F23)</f>
        <v>4947</v>
      </c>
      <c r="H23" s="288">
        <f>D23/$C23</f>
        <v>0.27763104429093866</v>
      </c>
      <c r="I23" s="288">
        <f t="shared" ref="I23:K24" si="0">E23/$C23</f>
        <v>0.18569687119057293</v>
      </c>
      <c r="J23" s="288">
        <f>F23/$C23</f>
        <v>3.9211702559934988E-2</v>
      </c>
      <c r="K23" s="288">
        <f t="shared" si="0"/>
        <v>0.50253961804144653</v>
      </c>
      <c r="L23" s="128"/>
    </row>
    <row r="24" spans="1:13" ht="15" thickBot="1" x14ac:dyDescent="0.25">
      <c r="A24" s="195" t="s">
        <v>11</v>
      </c>
      <c r="B24" s="270">
        <v>334424</v>
      </c>
      <c r="C24" s="271">
        <v>316666</v>
      </c>
      <c r="D24" s="285">
        <v>80352</v>
      </c>
      <c r="E24" s="286">
        <v>74338</v>
      </c>
      <c r="F24" s="287">
        <v>11137</v>
      </c>
      <c r="G24" s="291">
        <f>SUM(D24:F24)</f>
        <v>165827</v>
      </c>
      <c r="H24" s="289">
        <f>D24/$C24</f>
        <v>0.25374369209198333</v>
      </c>
      <c r="I24" s="289">
        <f t="shared" si="0"/>
        <v>0.23475207316225929</v>
      </c>
      <c r="J24" s="289">
        <f t="shared" ref="J24:K24" si="1">F24/$C24</f>
        <v>3.5169547725363633E-2</v>
      </c>
      <c r="K24" s="289">
        <f t="shared" si="1"/>
        <v>0.52366531297960628</v>
      </c>
    </row>
    <row r="25" spans="1:13" x14ac:dyDescent="0.2">
      <c r="A25" s="171"/>
      <c r="B25" s="171"/>
      <c r="C25" s="171"/>
      <c r="D25" s="171"/>
      <c r="F25" s="188"/>
      <c r="G25" s="188"/>
      <c r="I25" s="128"/>
      <c r="J25" s="128"/>
    </row>
    <row r="26" spans="1:13" x14ac:dyDescent="0.2">
      <c r="A26" s="171"/>
      <c r="B26" s="171"/>
      <c r="C26" s="171"/>
      <c r="D26" s="171"/>
      <c r="F26" s="188"/>
      <c r="G26" s="188"/>
      <c r="I26" s="128"/>
      <c r="J26" s="128"/>
    </row>
    <row r="27" spans="1:13" x14ac:dyDescent="0.2">
      <c r="A27" s="171"/>
      <c r="B27" s="171"/>
      <c r="C27" s="171"/>
      <c r="D27" s="171"/>
      <c r="F27" s="188"/>
      <c r="G27" s="188"/>
      <c r="I27" s="128"/>
      <c r="J27" s="128"/>
    </row>
    <row r="28" spans="1:13" x14ac:dyDescent="0.2">
      <c r="A28" s="171"/>
      <c r="B28" s="171"/>
      <c r="C28" s="171"/>
      <c r="D28" s="171"/>
      <c r="F28" s="188"/>
      <c r="G28" s="188"/>
      <c r="I28" s="128"/>
      <c r="J28" s="128"/>
    </row>
    <row r="29" spans="1:13" x14ac:dyDescent="0.2">
      <c r="A29" s="171"/>
      <c r="B29" s="171"/>
      <c r="C29" s="171"/>
      <c r="D29" s="171"/>
      <c r="F29" s="188"/>
      <c r="G29" s="188"/>
      <c r="I29" s="128"/>
      <c r="J29" s="128"/>
    </row>
    <row r="30" spans="1:13" x14ac:dyDescent="0.2">
      <c r="A30" s="171"/>
      <c r="B30" s="171"/>
      <c r="C30" s="171"/>
      <c r="D30" s="171"/>
      <c r="F30" s="188"/>
      <c r="G30" s="188"/>
      <c r="I30" s="128"/>
      <c r="J30" s="128"/>
    </row>
    <row r="31" spans="1:13" x14ac:dyDescent="0.2">
      <c r="A31" s="171"/>
      <c r="B31" s="171"/>
      <c r="C31" s="171"/>
      <c r="D31" s="171"/>
      <c r="F31" s="188"/>
      <c r="G31" s="188"/>
      <c r="I31" s="128"/>
      <c r="J31" s="128"/>
    </row>
    <row r="32" spans="1:13" x14ac:dyDescent="0.2">
      <c r="A32" s="171"/>
      <c r="B32" s="171"/>
      <c r="C32" s="171"/>
      <c r="D32" s="171"/>
      <c r="F32" s="188"/>
      <c r="G32" s="188"/>
      <c r="I32" s="128"/>
      <c r="J32" s="128"/>
    </row>
    <row r="33" spans="1:19" x14ac:dyDescent="0.2">
      <c r="A33" s="171"/>
      <c r="B33" s="171"/>
      <c r="C33" s="171"/>
      <c r="D33" s="171"/>
      <c r="F33" s="188"/>
      <c r="G33" s="188"/>
      <c r="I33" s="128"/>
      <c r="J33" s="128"/>
    </row>
    <row r="34" spans="1:19" x14ac:dyDescent="0.2">
      <c r="A34" s="171"/>
      <c r="B34" s="171"/>
      <c r="C34" s="171"/>
      <c r="D34" s="171"/>
      <c r="F34" s="188"/>
      <c r="G34" s="188"/>
      <c r="I34" s="128"/>
      <c r="J34" s="128"/>
    </row>
    <row r="35" spans="1:19" x14ac:dyDescent="0.2">
      <c r="A35" s="171"/>
      <c r="B35" s="171"/>
      <c r="C35" s="171"/>
      <c r="D35" s="171"/>
      <c r="F35" s="188"/>
      <c r="G35" s="188"/>
      <c r="I35" s="128"/>
      <c r="J35" s="128"/>
    </row>
    <row r="36" spans="1:19" x14ac:dyDescent="0.2">
      <c r="A36" s="171"/>
      <c r="B36" s="171"/>
      <c r="C36" s="171"/>
      <c r="D36" s="171"/>
      <c r="F36" s="188"/>
      <c r="G36" s="188"/>
      <c r="I36" s="128"/>
      <c r="J36" s="128"/>
    </row>
    <row r="37" spans="1:19" x14ac:dyDescent="0.2">
      <c r="A37" s="171"/>
      <c r="B37" s="171"/>
      <c r="C37" s="171"/>
      <c r="D37" s="171"/>
      <c r="F37" s="188"/>
      <c r="G37" s="188"/>
      <c r="I37" s="128"/>
      <c r="J37" s="128"/>
    </row>
    <row r="38" spans="1:19" x14ac:dyDescent="0.2">
      <c r="A38" s="171"/>
      <c r="B38" s="171"/>
      <c r="C38" s="171"/>
      <c r="D38" s="171"/>
      <c r="F38" s="188"/>
      <c r="G38" s="188"/>
      <c r="I38" s="128"/>
      <c r="J38" s="128"/>
      <c r="M38" s="86"/>
      <c r="N38" s="86"/>
      <c r="O38" s="186"/>
      <c r="P38" s="186"/>
      <c r="R38" s="86"/>
      <c r="S38" s="86"/>
    </row>
    <row r="39" spans="1:19" x14ac:dyDescent="0.2">
      <c r="A39" s="171"/>
      <c r="B39" s="171"/>
      <c r="C39" s="171"/>
      <c r="D39" s="171"/>
      <c r="F39" s="188"/>
      <c r="G39" s="188"/>
      <c r="I39" s="128"/>
      <c r="J39" s="128"/>
      <c r="M39" s="86"/>
      <c r="N39" s="86"/>
      <c r="O39" s="186"/>
      <c r="P39" s="186"/>
      <c r="R39" s="86"/>
      <c r="S39" s="86"/>
    </row>
    <row r="40" spans="1:19" x14ac:dyDescent="0.2">
      <c r="A40" s="131"/>
      <c r="B40" s="131"/>
      <c r="C40" s="171"/>
      <c r="D40" s="171"/>
      <c r="E40" s="171"/>
      <c r="I40" s="128"/>
      <c r="J40" s="128"/>
      <c r="K40" s="128"/>
      <c r="L40" s="128"/>
      <c r="M40" s="86"/>
      <c r="N40" s="86"/>
      <c r="O40" s="186"/>
      <c r="P40" s="186"/>
      <c r="R40" s="86"/>
      <c r="S40" s="86"/>
    </row>
    <row r="41" spans="1:19" x14ac:dyDescent="0.2">
      <c r="A41" s="428" t="s">
        <v>368</v>
      </c>
      <c r="B41" s="174"/>
      <c r="C41" s="175"/>
      <c r="D41" s="175"/>
      <c r="E41" s="175"/>
      <c r="F41" s="280"/>
      <c r="G41" s="281"/>
      <c r="I41" s="128"/>
      <c r="J41" s="128"/>
      <c r="K41" s="128"/>
      <c r="L41" s="128"/>
      <c r="M41" s="86"/>
      <c r="N41" s="86"/>
      <c r="O41" s="186"/>
      <c r="P41" s="186"/>
      <c r="R41" s="86"/>
      <c r="S41" s="86"/>
    </row>
    <row r="42" spans="1:19" ht="16.5" customHeight="1" x14ac:dyDescent="0.2">
      <c r="A42" s="282"/>
      <c r="B42" s="745" t="s">
        <v>205</v>
      </c>
      <c r="C42" s="746"/>
      <c r="D42" s="746"/>
      <c r="E42" s="746"/>
      <c r="F42" s="746"/>
      <c r="G42" s="747"/>
      <c r="I42" s="128"/>
      <c r="J42" s="128"/>
      <c r="K42" s="128"/>
      <c r="L42" s="128"/>
      <c r="M42" s="86"/>
      <c r="N42" s="86"/>
      <c r="O42" s="186"/>
      <c r="P42" s="186"/>
      <c r="R42" s="86"/>
      <c r="S42" s="86"/>
    </row>
    <row r="43" spans="1:19" ht="25.5" x14ac:dyDescent="0.2">
      <c r="A43" s="123"/>
      <c r="B43" s="247" t="s">
        <v>248</v>
      </c>
      <c r="C43" s="248" t="s">
        <v>3</v>
      </c>
      <c r="D43" s="248" t="s">
        <v>5</v>
      </c>
      <c r="E43" s="248" t="s">
        <v>4</v>
      </c>
      <c r="F43" s="248" t="s">
        <v>16</v>
      </c>
      <c r="G43" s="248" t="s">
        <v>66</v>
      </c>
      <c r="I43" s="128"/>
      <c r="J43" s="128"/>
      <c r="K43" s="128"/>
      <c r="L43" s="128"/>
      <c r="O43" s="186"/>
      <c r="P43" s="186"/>
    </row>
    <row r="44" spans="1:19" ht="15" customHeight="1" x14ac:dyDescent="0.25">
      <c r="A44" s="189" t="s">
        <v>0</v>
      </c>
      <c r="B44" s="366">
        <v>10172</v>
      </c>
      <c r="C44" s="132">
        <v>2350</v>
      </c>
      <c r="D44" s="132">
        <v>2119</v>
      </c>
      <c r="E44" s="132">
        <v>236</v>
      </c>
      <c r="F44" s="132">
        <v>242</v>
      </c>
      <c r="G44" s="132">
        <f>SUM(C44:F44)</f>
        <v>4947</v>
      </c>
      <c r="I44" s="147"/>
      <c r="J44" s="147"/>
      <c r="K44" s="147"/>
      <c r="L44" s="147"/>
      <c r="O44" s="186"/>
      <c r="P44" s="186"/>
    </row>
    <row r="45" spans="1:19" s="12" customFormat="1" ht="15" customHeight="1" x14ac:dyDescent="0.2">
      <c r="A45" s="191" t="s">
        <v>11</v>
      </c>
      <c r="B45" s="190">
        <v>334424</v>
      </c>
      <c r="C45" s="132">
        <v>55924</v>
      </c>
      <c r="D45" s="132">
        <v>75972</v>
      </c>
      <c r="E45" s="132">
        <v>19502</v>
      </c>
      <c r="F45" s="132">
        <v>14353</v>
      </c>
      <c r="G45" s="132">
        <f>SUM(C45:F45)</f>
        <v>165751</v>
      </c>
      <c r="I45" s="90"/>
      <c r="J45" s="90"/>
      <c r="K45" s="90"/>
      <c r="L45" s="90"/>
    </row>
    <row r="46" spans="1:19" s="12" customFormat="1" ht="15" customHeight="1" x14ac:dyDescent="0.2">
      <c r="A46" s="131"/>
      <c r="B46" s="173"/>
      <c r="C46" s="131"/>
      <c r="D46" s="131"/>
      <c r="E46" s="131"/>
      <c r="F46" s="131"/>
      <c r="I46" s="90"/>
      <c r="J46" s="90"/>
      <c r="K46" s="192"/>
      <c r="L46" s="192"/>
    </row>
    <row r="47" spans="1:19" ht="17.25" customHeight="1" x14ac:dyDescent="0.2">
      <c r="A47" s="726" t="s">
        <v>360</v>
      </c>
      <c r="B47" s="726"/>
      <c r="C47" s="726"/>
      <c r="D47" s="726"/>
      <c r="E47" s="726"/>
      <c r="F47" s="726"/>
      <c r="G47" s="726"/>
      <c r="H47" s="726"/>
    </row>
    <row r="48" spans="1:19" ht="17.25" customHeight="1" x14ac:dyDescent="0.2">
      <c r="A48" s="727" t="s">
        <v>71</v>
      </c>
      <c r="B48" s="728"/>
      <c r="C48" s="728"/>
      <c r="D48" s="728"/>
      <c r="E48" s="728"/>
      <c r="F48" s="728"/>
      <c r="G48" s="728"/>
      <c r="H48" s="729"/>
    </row>
    <row r="49" spans="1:11" ht="25.5" x14ac:dyDescent="0.2">
      <c r="A49" s="720" t="s">
        <v>68</v>
      </c>
      <c r="B49" s="720" t="s">
        <v>58</v>
      </c>
      <c r="C49" s="730" t="s">
        <v>247</v>
      </c>
      <c r="D49" s="730" t="s">
        <v>73</v>
      </c>
      <c r="E49" s="733" t="s">
        <v>74</v>
      </c>
      <c r="F49" s="734"/>
      <c r="G49" s="735"/>
      <c r="H49" s="26" t="s">
        <v>222</v>
      </c>
    </row>
    <row r="50" spans="1:11" x14ac:dyDescent="0.2">
      <c r="A50" s="722"/>
      <c r="B50" s="722"/>
      <c r="C50" s="731"/>
      <c r="D50" s="731"/>
      <c r="E50" s="720" t="s">
        <v>219</v>
      </c>
      <c r="F50" s="720" t="s">
        <v>39</v>
      </c>
      <c r="G50" s="720" t="s">
        <v>220</v>
      </c>
      <c r="H50" s="722" t="s">
        <v>221</v>
      </c>
    </row>
    <row r="51" spans="1:11" ht="27" customHeight="1" x14ac:dyDescent="0.2">
      <c r="A51" s="721"/>
      <c r="B51" s="721"/>
      <c r="C51" s="732"/>
      <c r="D51" s="732"/>
      <c r="E51" s="721"/>
      <c r="F51" s="721"/>
      <c r="G51" s="721"/>
      <c r="H51" s="721"/>
    </row>
    <row r="52" spans="1:11" ht="27" customHeight="1" x14ac:dyDescent="0.2">
      <c r="A52" s="369" t="s">
        <v>0</v>
      </c>
      <c r="B52" s="292" t="s">
        <v>59</v>
      </c>
      <c r="C52" s="20">
        <v>12063</v>
      </c>
      <c r="D52" s="20">
        <v>0</v>
      </c>
      <c r="E52" s="20">
        <v>114</v>
      </c>
      <c r="F52" s="20">
        <v>171</v>
      </c>
      <c r="G52" s="20">
        <v>132</v>
      </c>
      <c r="H52" s="367">
        <v>1.1000000000000001</v>
      </c>
    </row>
    <row r="53" spans="1:11" ht="15" customHeight="1" x14ac:dyDescent="0.2">
      <c r="A53" s="368"/>
      <c r="B53" s="292" t="s">
        <v>60</v>
      </c>
      <c r="C53" s="20">
        <v>8949</v>
      </c>
      <c r="D53" s="20">
        <v>8949</v>
      </c>
      <c r="E53" s="20">
        <v>1165</v>
      </c>
      <c r="F53" s="20">
        <v>661</v>
      </c>
      <c r="G53" s="20">
        <v>1028</v>
      </c>
      <c r="H53" s="367">
        <v>11.5</v>
      </c>
    </row>
    <row r="54" spans="1:11" ht="15" customHeight="1" x14ac:dyDescent="0.2">
      <c r="A54" s="18"/>
      <c r="B54" s="292" t="s">
        <v>61</v>
      </c>
      <c r="C54" s="20">
        <v>6610</v>
      </c>
      <c r="D54" s="20">
        <v>6610</v>
      </c>
      <c r="E54" s="20">
        <v>197</v>
      </c>
      <c r="F54" s="20">
        <v>65</v>
      </c>
      <c r="G54" s="20">
        <v>3848</v>
      </c>
      <c r="H54" s="367">
        <v>58.2</v>
      </c>
    </row>
    <row r="55" spans="1:11" s="12" customFormat="1" ht="15" customHeight="1" x14ac:dyDescent="0.2">
      <c r="A55" s="19"/>
      <c r="B55" s="292" t="s">
        <v>62</v>
      </c>
      <c r="C55" s="20">
        <v>27622</v>
      </c>
      <c r="D55" s="20">
        <v>15559</v>
      </c>
      <c r="E55" s="20">
        <v>1476</v>
      </c>
      <c r="F55" s="20">
        <v>897</v>
      </c>
      <c r="G55" s="20">
        <v>5008</v>
      </c>
      <c r="H55" s="367">
        <v>18.100000000000001</v>
      </c>
    </row>
    <row r="56" spans="1:11" s="12" customFormat="1" ht="16.5" customHeight="1" x14ac:dyDescent="0.2">
      <c r="J56" s="392" t="s">
        <v>336</v>
      </c>
    </row>
    <row r="57" spans="1:11" x14ac:dyDescent="0.2">
      <c r="A57" s="723"/>
      <c r="B57" s="724"/>
      <c r="C57" s="724"/>
      <c r="D57" s="724"/>
      <c r="E57" s="724"/>
      <c r="F57" s="724"/>
      <c r="G57" s="724"/>
      <c r="H57" s="724"/>
      <c r="I57" s="724"/>
      <c r="J57" s="724"/>
      <c r="K57" s="725"/>
    </row>
    <row r="58" spans="1:11" ht="38.25" customHeight="1" x14ac:dyDescent="0.2">
      <c r="A58" s="78" t="s">
        <v>359</v>
      </c>
      <c r="B58" s="78"/>
      <c r="C58" s="78"/>
      <c r="D58" s="78"/>
      <c r="E58" s="78"/>
      <c r="F58" s="78"/>
      <c r="G58" s="78"/>
      <c r="H58" s="78"/>
    </row>
    <row r="59" spans="1:11" x14ac:dyDescent="0.2">
      <c r="A59" s="711" t="s">
        <v>75</v>
      </c>
      <c r="B59" s="711"/>
      <c r="C59" s="711"/>
      <c r="D59" s="711"/>
      <c r="E59" s="711"/>
      <c r="F59" s="711"/>
      <c r="G59" s="711"/>
      <c r="H59" s="711"/>
    </row>
    <row r="60" spans="1:11" ht="51" x14ac:dyDescent="0.2">
      <c r="A60" s="27" t="s">
        <v>76</v>
      </c>
      <c r="B60" s="431" t="s">
        <v>77</v>
      </c>
      <c r="C60" s="429" t="s">
        <v>72</v>
      </c>
      <c r="D60" s="28" t="s">
        <v>74</v>
      </c>
      <c r="E60" s="29"/>
      <c r="F60" s="30"/>
      <c r="G60" s="712" t="s">
        <v>223</v>
      </c>
      <c r="H60" s="715" t="s">
        <v>224</v>
      </c>
    </row>
    <row r="61" spans="1:11" x14ac:dyDescent="0.2">
      <c r="A61" s="31"/>
      <c r="B61" s="432"/>
      <c r="C61" s="434"/>
      <c r="D61" s="715" t="s">
        <v>219</v>
      </c>
      <c r="E61" s="718" t="s">
        <v>39</v>
      </c>
      <c r="F61" s="715" t="s">
        <v>220</v>
      </c>
      <c r="G61" s="713"/>
      <c r="H61" s="716"/>
    </row>
    <row r="62" spans="1:11" x14ac:dyDescent="0.2">
      <c r="A62" s="31"/>
      <c r="B62" s="433"/>
      <c r="C62" s="430"/>
      <c r="D62" s="717"/>
      <c r="E62" s="719"/>
      <c r="F62" s="717"/>
      <c r="G62" s="714"/>
      <c r="H62" s="717"/>
    </row>
    <row r="63" spans="1:11" x14ac:dyDescent="0.2">
      <c r="A63" s="370" t="s">
        <v>0</v>
      </c>
      <c r="B63" s="34" t="s">
        <v>62</v>
      </c>
      <c r="C63" s="35">
        <v>27622</v>
      </c>
      <c r="D63" s="35">
        <f>SUM(D64:D190)</f>
        <v>1476</v>
      </c>
      <c r="E63" s="35">
        <f t="shared" ref="E63:F63" si="2">SUM(E64:E190)</f>
        <v>897</v>
      </c>
      <c r="F63" s="35">
        <f t="shared" si="2"/>
        <v>5008</v>
      </c>
      <c r="G63" s="435">
        <f>F63/C63</f>
        <v>0.1813047570776917</v>
      </c>
      <c r="H63" s="35">
        <f>SUM(H64:H190)</f>
        <v>573</v>
      </c>
    </row>
    <row r="64" spans="1:11" x14ac:dyDescent="0.2">
      <c r="A64" s="371"/>
      <c r="B64" s="707" t="s">
        <v>78</v>
      </c>
      <c r="C64" s="708"/>
      <c r="D64" s="33">
        <v>0</v>
      </c>
      <c r="E64" s="33">
        <v>0</v>
      </c>
      <c r="F64" s="33">
        <v>70</v>
      </c>
      <c r="G64" s="32"/>
      <c r="H64" s="33">
        <v>0</v>
      </c>
    </row>
    <row r="65" spans="1:8" x14ac:dyDescent="0.2">
      <c r="A65" s="34"/>
      <c r="B65" s="707" t="s">
        <v>79</v>
      </c>
      <c r="C65" s="708"/>
      <c r="D65" s="33">
        <v>0</v>
      </c>
      <c r="E65" s="33">
        <v>0</v>
      </c>
      <c r="F65" s="33">
        <v>88</v>
      </c>
      <c r="G65" s="32"/>
      <c r="H65" s="33">
        <v>9</v>
      </c>
    </row>
    <row r="66" spans="1:8" x14ac:dyDescent="0.2">
      <c r="A66" s="193"/>
      <c r="B66" s="707" t="s">
        <v>80</v>
      </c>
      <c r="C66" s="708"/>
      <c r="D66" s="33">
        <v>0</v>
      </c>
      <c r="E66" s="33">
        <v>0</v>
      </c>
      <c r="F66" s="33">
        <v>5</v>
      </c>
      <c r="G66" s="32"/>
      <c r="H66" s="33">
        <v>0</v>
      </c>
    </row>
    <row r="67" spans="1:8" x14ac:dyDescent="0.2">
      <c r="A67" s="34"/>
      <c r="B67" s="707" t="s">
        <v>81</v>
      </c>
      <c r="C67" s="708"/>
      <c r="D67" s="33">
        <v>0</v>
      </c>
      <c r="E67" s="33">
        <v>0</v>
      </c>
      <c r="F67" s="33">
        <v>67</v>
      </c>
      <c r="G67" s="32"/>
      <c r="H67" s="33">
        <v>0</v>
      </c>
    </row>
    <row r="68" spans="1:8" x14ac:dyDescent="0.2">
      <c r="A68" s="34"/>
      <c r="B68" s="707" t="s">
        <v>82</v>
      </c>
      <c r="C68" s="708"/>
      <c r="D68" s="33">
        <v>0</v>
      </c>
      <c r="E68" s="33">
        <v>0</v>
      </c>
      <c r="F68" s="33">
        <v>2</v>
      </c>
      <c r="G68" s="32"/>
      <c r="H68" s="33">
        <v>0</v>
      </c>
    </row>
    <row r="69" spans="1:8" x14ac:dyDescent="0.2">
      <c r="A69" s="34"/>
      <c r="B69" s="707" t="s">
        <v>83</v>
      </c>
      <c r="C69" s="708"/>
      <c r="D69" s="33">
        <v>0</v>
      </c>
      <c r="E69" s="33">
        <v>0</v>
      </c>
      <c r="F69" s="33">
        <v>15</v>
      </c>
      <c r="G69" s="32"/>
      <c r="H69" s="33">
        <v>1</v>
      </c>
    </row>
    <row r="70" spans="1:8" x14ac:dyDescent="0.2">
      <c r="A70" s="34"/>
      <c r="B70" s="707" t="s">
        <v>84</v>
      </c>
      <c r="C70" s="708"/>
      <c r="D70" s="33">
        <v>0</v>
      </c>
      <c r="E70" s="33">
        <v>0</v>
      </c>
      <c r="F70" s="33">
        <v>1</v>
      </c>
      <c r="G70" s="32"/>
      <c r="H70" s="33">
        <v>0</v>
      </c>
    </row>
    <row r="71" spans="1:8" x14ac:dyDescent="0.2">
      <c r="A71" s="34"/>
      <c r="B71" s="707" t="s">
        <v>85</v>
      </c>
      <c r="C71" s="708"/>
      <c r="D71" s="33">
        <v>0</v>
      </c>
      <c r="E71" s="33">
        <v>0</v>
      </c>
      <c r="F71" s="33">
        <v>34</v>
      </c>
      <c r="G71" s="32"/>
      <c r="H71" s="33">
        <v>0</v>
      </c>
    </row>
    <row r="72" spans="1:8" x14ac:dyDescent="0.2">
      <c r="A72" s="34"/>
      <c r="B72" s="707" t="s">
        <v>86</v>
      </c>
      <c r="C72" s="708"/>
      <c r="D72" s="33">
        <v>0</v>
      </c>
      <c r="E72" s="33">
        <v>0</v>
      </c>
      <c r="F72" s="33">
        <v>1</v>
      </c>
      <c r="G72" s="32"/>
      <c r="H72" s="33">
        <v>0</v>
      </c>
    </row>
    <row r="73" spans="1:8" x14ac:dyDescent="0.2">
      <c r="A73" s="34"/>
      <c r="B73" s="707" t="s">
        <v>87</v>
      </c>
      <c r="C73" s="708"/>
      <c r="D73" s="33">
        <v>0</v>
      </c>
      <c r="E73" s="33">
        <v>0</v>
      </c>
      <c r="F73" s="33">
        <v>5</v>
      </c>
      <c r="G73" s="32"/>
      <c r="H73" s="33">
        <v>0</v>
      </c>
    </row>
    <row r="74" spans="1:8" x14ac:dyDescent="0.2">
      <c r="A74" s="34"/>
      <c r="B74" s="707" t="s">
        <v>88</v>
      </c>
      <c r="C74" s="708"/>
      <c r="D74" s="33">
        <v>0</v>
      </c>
      <c r="E74" s="33">
        <v>0</v>
      </c>
      <c r="F74" s="33">
        <v>1</v>
      </c>
      <c r="G74" s="32"/>
      <c r="H74" s="33">
        <v>0</v>
      </c>
    </row>
    <row r="75" spans="1:8" x14ac:dyDescent="0.2">
      <c r="A75" s="34"/>
      <c r="B75" s="707" t="s">
        <v>89</v>
      </c>
      <c r="C75" s="708"/>
      <c r="D75" s="33">
        <v>0</v>
      </c>
      <c r="E75" s="33">
        <v>0</v>
      </c>
      <c r="F75" s="33">
        <v>1</v>
      </c>
      <c r="G75" s="32"/>
      <c r="H75" s="33">
        <v>0</v>
      </c>
    </row>
    <row r="76" spans="1:8" x14ac:dyDescent="0.2">
      <c r="A76" s="34"/>
      <c r="B76" s="707" t="s">
        <v>90</v>
      </c>
      <c r="C76" s="708"/>
      <c r="D76" s="33">
        <v>0</v>
      </c>
      <c r="E76" s="33">
        <v>0</v>
      </c>
      <c r="F76" s="33">
        <v>4</v>
      </c>
      <c r="G76" s="32"/>
      <c r="H76" s="33">
        <v>0</v>
      </c>
    </row>
    <row r="77" spans="1:8" x14ac:dyDescent="0.2">
      <c r="A77" s="34"/>
      <c r="B77" s="707" t="s">
        <v>91</v>
      </c>
      <c r="C77" s="708"/>
      <c r="D77" s="33">
        <v>1</v>
      </c>
      <c r="E77" s="33">
        <v>0</v>
      </c>
      <c r="F77" s="33">
        <v>2</v>
      </c>
      <c r="G77" s="32"/>
      <c r="H77" s="33">
        <v>0</v>
      </c>
    </row>
    <row r="78" spans="1:8" x14ac:dyDescent="0.2">
      <c r="A78" s="34"/>
      <c r="B78" s="707" t="s">
        <v>92</v>
      </c>
      <c r="C78" s="708"/>
      <c r="D78" s="33">
        <v>0</v>
      </c>
      <c r="E78" s="33">
        <v>0</v>
      </c>
      <c r="F78" s="33">
        <v>205</v>
      </c>
      <c r="G78" s="32"/>
      <c r="H78" s="33">
        <v>24</v>
      </c>
    </row>
    <row r="79" spans="1:8" x14ac:dyDescent="0.2">
      <c r="A79" s="34"/>
      <c r="B79" s="707" t="s">
        <v>93</v>
      </c>
      <c r="C79" s="708"/>
      <c r="D79" s="33">
        <v>0</v>
      </c>
      <c r="E79" s="33">
        <v>0</v>
      </c>
      <c r="F79" s="33">
        <v>29</v>
      </c>
      <c r="G79" s="32"/>
      <c r="H79" s="33">
        <v>3</v>
      </c>
    </row>
    <row r="80" spans="1:8" x14ac:dyDescent="0.2">
      <c r="A80" s="34"/>
      <c r="B80" s="707" t="s">
        <v>94</v>
      </c>
      <c r="C80" s="708"/>
      <c r="D80" s="33">
        <v>0</v>
      </c>
      <c r="E80" s="33">
        <v>0</v>
      </c>
      <c r="F80" s="33">
        <v>33</v>
      </c>
      <c r="G80" s="32"/>
      <c r="H80" s="33">
        <v>3</v>
      </c>
    </row>
    <row r="81" spans="1:8" x14ac:dyDescent="0.2">
      <c r="A81" s="34"/>
      <c r="B81" s="707" t="s">
        <v>95</v>
      </c>
      <c r="C81" s="708"/>
      <c r="D81" s="33">
        <v>0</v>
      </c>
      <c r="E81" s="33">
        <v>0</v>
      </c>
      <c r="F81" s="33">
        <v>1</v>
      </c>
      <c r="G81" s="32"/>
      <c r="H81" s="33">
        <v>0</v>
      </c>
    </row>
    <row r="82" spans="1:8" x14ac:dyDescent="0.2">
      <c r="A82" s="34"/>
      <c r="B82" s="707" t="s">
        <v>96</v>
      </c>
      <c r="C82" s="708"/>
      <c r="D82" s="33">
        <v>0</v>
      </c>
      <c r="E82" s="33">
        <v>0</v>
      </c>
      <c r="F82" s="33">
        <v>4</v>
      </c>
      <c r="G82" s="32"/>
      <c r="H82" s="33">
        <v>0</v>
      </c>
    </row>
    <row r="83" spans="1:8" x14ac:dyDescent="0.2">
      <c r="A83" s="34"/>
      <c r="B83" s="707" t="s">
        <v>97</v>
      </c>
      <c r="C83" s="708"/>
      <c r="D83" s="33">
        <v>0</v>
      </c>
      <c r="E83" s="33">
        <v>0</v>
      </c>
      <c r="F83" s="33">
        <v>8</v>
      </c>
      <c r="G83" s="32"/>
      <c r="H83" s="33">
        <v>0</v>
      </c>
    </row>
    <row r="84" spans="1:8" x14ac:dyDescent="0.2">
      <c r="A84" s="34"/>
      <c r="B84" s="707" t="s">
        <v>98</v>
      </c>
      <c r="C84" s="708"/>
      <c r="D84" s="33">
        <v>0</v>
      </c>
      <c r="E84" s="33">
        <v>0</v>
      </c>
      <c r="F84" s="33">
        <v>12</v>
      </c>
      <c r="G84" s="32"/>
      <c r="H84" s="33">
        <v>2</v>
      </c>
    </row>
    <row r="85" spans="1:8" x14ac:dyDescent="0.2">
      <c r="A85" s="193"/>
      <c r="B85" s="707" t="s">
        <v>53</v>
      </c>
      <c r="C85" s="708"/>
      <c r="D85" s="33">
        <v>0</v>
      </c>
      <c r="E85" s="33">
        <v>0</v>
      </c>
      <c r="F85" s="33">
        <v>5</v>
      </c>
      <c r="G85" s="32"/>
      <c r="H85" s="33">
        <v>0</v>
      </c>
    </row>
    <row r="86" spans="1:8" x14ac:dyDescent="0.2">
      <c r="A86" s="34"/>
      <c r="B86" s="707" t="s">
        <v>99</v>
      </c>
      <c r="C86" s="708"/>
      <c r="D86" s="33">
        <v>0</v>
      </c>
      <c r="E86" s="33">
        <v>0</v>
      </c>
      <c r="F86" s="33">
        <v>14</v>
      </c>
      <c r="G86" s="32"/>
      <c r="H86" s="33">
        <v>0</v>
      </c>
    </row>
    <row r="87" spans="1:8" x14ac:dyDescent="0.2">
      <c r="A87" s="34"/>
      <c r="B87" s="707" t="s">
        <v>350</v>
      </c>
      <c r="C87" s="708"/>
      <c r="D87" s="33">
        <v>0</v>
      </c>
      <c r="E87" s="33">
        <v>0</v>
      </c>
      <c r="F87" s="33">
        <v>1</v>
      </c>
      <c r="G87" s="32"/>
      <c r="H87" s="33">
        <v>0</v>
      </c>
    </row>
    <row r="88" spans="1:8" x14ac:dyDescent="0.2">
      <c r="A88" s="34"/>
      <c r="B88" s="707" t="s">
        <v>100</v>
      </c>
      <c r="C88" s="708"/>
      <c r="D88" s="33">
        <v>0</v>
      </c>
      <c r="E88" s="33">
        <v>0</v>
      </c>
      <c r="F88" s="33">
        <v>5</v>
      </c>
      <c r="G88" s="32"/>
      <c r="H88" s="33">
        <v>2</v>
      </c>
    </row>
    <row r="89" spans="1:8" x14ac:dyDescent="0.2">
      <c r="A89" s="34"/>
      <c r="B89" s="707" t="s">
        <v>101</v>
      </c>
      <c r="C89" s="708"/>
      <c r="D89" s="33">
        <v>0</v>
      </c>
      <c r="E89" s="33">
        <v>0</v>
      </c>
      <c r="F89" s="33">
        <v>12</v>
      </c>
      <c r="G89" s="32"/>
      <c r="H89" s="33">
        <v>0</v>
      </c>
    </row>
    <row r="90" spans="1:8" x14ac:dyDescent="0.2">
      <c r="A90" s="34"/>
      <c r="B90" s="707" t="s">
        <v>102</v>
      </c>
      <c r="C90" s="708"/>
      <c r="D90" s="33">
        <v>0</v>
      </c>
      <c r="E90" s="33">
        <v>0</v>
      </c>
      <c r="F90" s="33">
        <v>10</v>
      </c>
      <c r="G90" s="32"/>
      <c r="H90" s="33">
        <v>0</v>
      </c>
    </row>
    <row r="91" spans="1:8" x14ac:dyDescent="0.2">
      <c r="A91" s="34"/>
      <c r="B91" s="707" t="s">
        <v>54</v>
      </c>
      <c r="C91" s="708"/>
      <c r="D91" s="33">
        <v>0</v>
      </c>
      <c r="E91" s="33">
        <v>0</v>
      </c>
      <c r="F91" s="33">
        <v>1</v>
      </c>
      <c r="G91" s="32"/>
      <c r="H91" s="33">
        <v>0</v>
      </c>
    </row>
    <row r="92" spans="1:8" x14ac:dyDescent="0.2">
      <c r="A92" s="34"/>
      <c r="B92" s="707" t="s">
        <v>103</v>
      </c>
      <c r="C92" s="708"/>
      <c r="D92" s="33">
        <v>0</v>
      </c>
      <c r="E92" s="33">
        <v>0</v>
      </c>
      <c r="F92" s="33">
        <v>6</v>
      </c>
      <c r="G92" s="32"/>
      <c r="H92" s="33">
        <v>1</v>
      </c>
    </row>
    <row r="93" spans="1:8" x14ac:dyDescent="0.2">
      <c r="A93" s="34"/>
      <c r="B93" s="707" t="s">
        <v>104</v>
      </c>
      <c r="C93" s="708"/>
      <c r="D93" s="33">
        <v>0</v>
      </c>
      <c r="E93" s="33">
        <v>0</v>
      </c>
      <c r="F93" s="33">
        <v>11</v>
      </c>
      <c r="G93" s="32"/>
      <c r="H93" s="33">
        <v>2</v>
      </c>
    </row>
    <row r="94" spans="1:8" x14ac:dyDescent="0.2">
      <c r="A94" s="34"/>
      <c r="B94" s="707" t="s">
        <v>105</v>
      </c>
      <c r="C94" s="708"/>
      <c r="D94" s="33">
        <v>0</v>
      </c>
      <c r="E94" s="33">
        <v>0</v>
      </c>
      <c r="F94" s="33">
        <v>3</v>
      </c>
      <c r="G94" s="32"/>
      <c r="H94" s="33">
        <v>1</v>
      </c>
    </row>
    <row r="95" spans="1:8" x14ac:dyDescent="0.2">
      <c r="A95" s="34"/>
      <c r="B95" s="707" t="s">
        <v>106</v>
      </c>
      <c r="C95" s="708"/>
      <c r="D95" s="33">
        <v>0</v>
      </c>
      <c r="E95" s="33">
        <v>0</v>
      </c>
      <c r="F95" s="33">
        <v>57</v>
      </c>
      <c r="G95" s="32"/>
      <c r="H95" s="33">
        <v>11</v>
      </c>
    </row>
    <row r="96" spans="1:8" x14ac:dyDescent="0.2">
      <c r="A96" s="34"/>
      <c r="B96" s="707" t="s">
        <v>47</v>
      </c>
      <c r="C96" s="708"/>
      <c r="D96" s="33">
        <v>0</v>
      </c>
      <c r="E96" s="33">
        <v>0</v>
      </c>
      <c r="F96" s="33">
        <v>2</v>
      </c>
      <c r="G96" s="32"/>
      <c r="H96" s="33">
        <v>1</v>
      </c>
    </row>
    <row r="97" spans="1:8" x14ac:dyDescent="0.2">
      <c r="A97" s="34"/>
      <c r="B97" s="707" t="s">
        <v>107</v>
      </c>
      <c r="C97" s="708"/>
      <c r="D97" s="33">
        <v>0</v>
      </c>
      <c r="E97" s="33">
        <v>0</v>
      </c>
      <c r="F97" s="33">
        <v>3</v>
      </c>
      <c r="G97" s="32"/>
      <c r="H97" s="33">
        <v>0</v>
      </c>
    </row>
    <row r="98" spans="1:8" x14ac:dyDescent="0.2">
      <c r="A98" s="34"/>
      <c r="B98" s="707" t="s">
        <v>108</v>
      </c>
      <c r="C98" s="708"/>
      <c r="D98" s="33">
        <v>0</v>
      </c>
      <c r="E98" s="33">
        <v>0</v>
      </c>
      <c r="F98" s="33">
        <v>1</v>
      </c>
      <c r="G98" s="32"/>
      <c r="H98" s="33">
        <v>0</v>
      </c>
    </row>
    <row r="99" spans="1:8" x14ac:dyDescent="0.2">
      <c r="A99" s="34"/>
      <c r="B99" s="707" t="s">
        <v>48</v>
      </c>
      <c r="C99" s="708"/>
      <c r="D99" s="33">
        <v>0</v>
      </c>
      <c r="E99" s="33">
        <v>0</v>
      </c>
      <c r="F99" s="33">
        <v>11</v>
      </c>
      <c r="G99" s="32"/>
      <c r="H99" s="33">
        <v>0</v>
      </c>
    </row>
    <row r="100" spans="1:8" x14ac:dyDescent="0.2">
      <c r="A100" s="34"/>
      <c r="B100" s="707" t="s">
        <v>49</v>
      </c>
      <c r="C100" s="708"/>
      <c r="D100" s="33">
        <v>0</v>
      </c>
      <c r="E100" s="33">
        <v>0</v>
      </c>
      <c r="F100" s="33">
        <v>3</v>
      </c>
      <c r="G100" s="32"/>
      <c r="H100" s="33">
        <v>0</v>
      </c>
    </row>
    <row r="101" spans="1:8" x14ac:dyDescent="0.2">
      <c r="A101" s="34"/>
      <c r="B101" s="707" t="s">
        <v>50</v>
      </c>
      <c r="C101" s="708"/>
      <c r="D101" s="33">
        <v>0</v>
      </c>
      <c r="E101" s="33">
        <v>0</v>
      </c>
      <c r="F101" s="33">
        <v>1</v>
      </c>
      <c r="G101" s="32"/>
      <c r="H101" s="33">
        <v>0</v>
      </c>
    </row>
    <row r="102" spans="1:8" x14ac:dyDescent="0.2">
      <c r="A102" s="34"/>
      <c r="B102" s="707" t="s">
        <v>109</v>
      </c>
      <c r="C102" s="708"/>
      <c r="D102" s="33">
        <v>0</v>
      </c>
      <c r="E102" s="33">
        <v>0</v>
      </c>
      <c r="F102" s="33">
        <v>298</v>
      </c>
      <c r="G102" s="32"/>
      <c r="H102" s="33">
        <v>13</v>
      </c>
    </row>
    <row r="103" spans="1:8" x14ac:dyDescent="0.2">
      <c r="A103" s="34"/>
      <c r="B103" s="707" t="s">
        <v>110</v>
      </c>
      <c r="C103" s="708"/>
      <c r="D103" s="33">
        <v>0</v>
      </c>
      <c r="E103" s="33">
        <v>0</v>
      </c>
      <c r="F103" s="33">
        <v>3</v>
      </c>
      <c r="G103" s="32"/>
      <c r="H103" s="33">
        <v>0</v>
      </c>
    </row>
    <row r="104" spans="1:8" x14ac:dyDescent="0.2">
      <c r="A104" s="34"/>
      <c r="B104" s="707" t="s">
        <v>111</v>
      </c>
      <c r="C104" s="708"/>
      <c r="D104" s="33">
        <v>0</v>
      </c>
      <c r="E104" s="33">
        <v>1</v>
      </c>
      <c r="F104" s="33">
        <v>34</v>
      </c>
      <c r="G104" s="32"/>
      <c r="H104" s="33">
        <v>0</v>
      </c>
    </row>
    <row r="105" spans="1:8" x14ac:dyDescent="0.2">
      <c r="A105" s="34"/>
      <c r="B105" s="707" t="s">
        <v>112</v>
      </c>
      <c r="C105" s="708"/>
      <c r="D105" s="33">
        <v>0</v>
      </c>
      <c r="E105" s="33">
        <v>0</v>
      </c>
      <c r="F105" s="33">
        <v>1</v>
      </c>
      <c r="G105" s="32"/>
      <c r="H105" s="33">
        <v>0</v>
      </c>
    </row>
    <row r="106" spans="1:8" x14ac:dyDescent="0.2">
      <c r="A106" s="34"/>
      <c r="B106" s="707" t="s">
        <v>55</v>
      </c>
      <c r="C106" s="708"/>
      <c r="D106" s="33">
        <v>0</v>
      </c>
      <c r="E106" s="33">
        <v>0</v>
      </c>
      <c r="F106" s="33">
        <v>2</v>
      </c>
      <c r="G106" s="32"/>
      <c r="H106" s="33">
        <v>0</v>
      </c>
    </row>
    <row r="107" spans="1:8" x14ac:dyDescent="0.2">
      <c r="A107" s="34"/>
      <c r="B107" s="707" t="s">
        <v>113</v>
      </c>
      <c r="C107" s="708"/>
      <c r="D107" s="33">
        <v>0</v>
      </c>
      <c r="E107" s="33">
        <v>0</v>
      </c>
      <c r="F107" s="33">
        <v>1</v>
      </c>
      <c r="G107" s="32"/>
      <c r="H107" s="33">
        <v>0</v>
      </c>
    </row>
    <row r="108" spans="1:8" x14ac:dyDescent="0.2">
      <c r="A108" s="193"/>
      <c r="B108" s="707" t="s">
        <v>114</v>
      </c>
      <c r="C108" s="708"/>
      <c r="D108" s="33">
        <v>0</v>
      </c>
      <c r="E108" s="33">
        <v>0</v>
      </c>
      <c r="F108" s="33">
        <v>74</v>
      </c>
      <c r="G108" s="32"/>
      <c r="H108" s="33">
        <v>6</v>
      </c>
    </row>
    <row r="109" spans="1:8" x14ac:dyDescent="0.2">
      <c r="A109" s="34"/>
      <c r="B109" s="707" t="s">
        <v>115</v>
      </c>
      <c r="C109" s="708"/>
      <c r="D109" s="33">
        <v>0</v>
      </c>
      <c r="E109" s="33">
        <v>0</v>
      </c>
      <c r="F109" s="33">
        <v>89</v>
      </c>
      <c r="G109" s="32"/>
      <c r="H109" s="33">
        <v>16</v>
      </c>
    </row>
    <row r="110" spans="1:8" x14ac:dyDescent="0.2">
      <c r="A110" s="34"/>
      <c r="B110" s="707" t="s">
        <v>116</v>
      </c>
      <c r="C110" s="708"/>
      <c r="D110" s="33">
        <v>0</v>
      </c>
      <c r="E110" s="33">
        <v>0</v>
      </c>
      <c r="F110" s="33">
        <v>1746</v>
      </c>
      <c r="G110" s="32"/>
      <c r="H110" s="33">
        <v>186</v>
      </c>
    </row>
    <row r="111" spans="1:8" x14ac:dyDescent="0.2">
      <c r="A111" s="34"/>
      <c r="B111" s="707" t="s">
        <v>117</v>
      </c>
      <c r="C111" s="708"/>
      <c r="D111" s="33">
        <v>0</v>
      </c>
      <c r="E111" s="33">
        <v>0</v>
      </c>
      <c r="F111" s="33">
        <v>10</v>
      </c>
      <c r="G111" s="32"/>
      <c r="H111" s="33">
        <v>1</v>
      </c>
    </row>
    <row r="112" spans="1:8" x14ac:dyDescent="0.2">
      <c r="A112" s="34"/>
      <c r="B112" s="707" t="s">
        <v>56</v>
      </c>
      <c r="C112" s="708"/>
      <c r="D112" s="33">
        <v>0</v>
      </c>
      <c r="E112" s="33">
        <v>0</v>
      </c>
      <c r="F112" s="33">
        <v>8</v>
      </c>
      <c r="G112" s="32"/>
      <c r="H112" s="33">
        <v>0</v>
      </c>
    </row>
    <row r="113" spans="1:10" x14ac:dyDescent="0.2">
      <c r="A113" s="34"/>
      <c r="B113" s="707" t="s">
        <v>118</v>
      </c>
      <c r="C113" s="708"/>
      <c r="D113" s="33">
        <v>0</v>
      </c>
      <c r="E113" s="33">
        <v>0</v>
      </c>
      <c r="F113" s="33">
        <v>1</v>
      </c>
      <c r="G113" s="32"/>
      <c r="H113" s="33">
        <v>0</v>
      </c>
    </row>
    <row r="114" spans="1:10" x14ac:dyDescent="0.2">
      <c r="A114" s="34"/>
      <c r="B114" s="707" t="s">
        <v>119</v>
      </c>
      <c r="C114" s="708"/>
      <c r="D114" s="33">
        <v>0</v>
      </c>
      <c r="E114" s="33">
        <v>0</v>
      </c>
      <c r="F114" s="33">
        <v>29</v>
      </c>
      <c r="G114" s="32"/>
      <c r="H114" s="33">
        <v>4</v>
      </c>
    </row>
    <row r="115" spans="1:10" x14ac:dyDescent="0.2">
      <c r="A115" s="34"/>
      <c r="B115" s="707" t="s">
        <v>120</v>
      </c>
      <c r="C115" s="708"/>
      <c r="D115" s="33">
        <v>0</v>
      </c>
      <c r="E115" s="33">
        <v>0</v>
      </c>
      <c r="F115" s="33">
        <v>182</v>
      </c>
      <c r="G115" s="32"/>
      <c r="H115" s="33">
        <v>3</v>
      </c>
    </row>
    <row r="116" spans="1:10" x14ac:dyDescent="0.2">
      <c r="A116" s="34"/>
      <c r="B116" s="707" t="s">
        <v>51</v>
      </c>
      <c r="C116" s="708"/>
      <c r="D116" s="33">
        <v>0</v>
      </c>
      <c r="E116" s="33">
        <v>0</v>
      </c>
      <c r="F116" s="33">
        <v>2</v>
      </c>
      <c r="G116" s="32"/>
      <c r="H116" s="33">
        <v>2</v>
      </c>
    </row>
    <row r="117" spans="1:10" x14ac:dyDescent="0.2">
      <c r="A117" s="34"/>
      <c r="B117" s="707" t="s">
        <v>121</v>
      </c>
      <c r="C117" s="708"/>
      <c r="D117" s="33">
        <v>0</v>
      </c>
      <c r="E117" s="33">
        <v>0</v>
      </c>
      <c r="F117" s="33">
        <v>10</v>
      </c>
      <c r="G117" s="32"/>
      <c r="H117" s="33">
        <v>0</v>
      </c>
    </row>
    <row r="118" spans="1:10" x14ac:dyDescent="0.2">
      <c r="A118" s="34"/>
      <c r="B118" s="707" t="s">
        <v>122</v>
      </c>
      <c r="C118" s="708"/>
      <c r="D118" s="33">
        <v>0</v>
      </c>
      <c r="E118" s="33">
        <v>0</v>
      </c>
      <c r="F118" s="33">
        <v>8</v>
      </c>
      <c r="G118" s="32"/>
      <c r="H118" s="33">
        <v>4</v>
      </c>
    </row>
    <row r="119" spans="1:10" x14ac:dyDescent="0.2">
      <c r="A119" s="34"/>
      <c r="B119" s="707" t="s">
        <v>52</v>
      </c>
      <c r="C119" s="708"/>
      <c r="D119" s="33">
        <v>0</v>
      </c>
      <c r="E119" s="33">
        <v>0</v>
      </c>
      <c r="F119" s="33">
        <v>26</v>
      </c>
      <c r="G119" s="32"/>
      <c r="H119" s="33">
        <v>1</v>
      </c>
    </row>
    <row r="120" spans="1:10" x14ac:dyDescent="0.2">
      <c r="A120" s="34"/>
      <c r="B120" s="707" t="s">
        <v>123</v>
      </c>
      <c r="C120" s="708"/>
      <c r="D120" s="33">
        <v>0</v>
      </c>
      <c r="E120" s="33">
        <v>0</v>
      </c>
      <c r="F120" s="33">
        <v>8</v>
      </c>
      <c r="G120" s="32"/>
      <c r="H120" s="33">
        <v>2</v>
      </c>
    </row>
    <row r="121" spans="1:10" x14ac:dyDescent="0.2">
      <c r="A121" s="34"/>
      <c r="B121" s="707" t="s">
        <v>124</v>
      </c>
      <c r="C121" s="708"/>
      <c r="D121" s="33">
        <v>0</v>
      </c>
      <c r="E121" s="33">
        <v>0</v>
      </c>
      <c r="F121" s="33">
        <v>22</v>
      </c>
      <c r="G121" s="32"/>
      <c r="H121" s="33">
        <v>4</v>
      </c>
    </row>
    <row r="122" spans="1:10" x14ac:dyDescent="0.2">
      <c r="A122" s="34"/>
      <c r="B122" s="707" t="s">
        <v>171</v>
      </c>
      <c r="C122" s="708"/>
      <c r="D122" s="33">
        <v>0</v>
      </c>
      <c r="E122" s="33">
        <v>0</v>
      </c>
      <c r="F122" s="33">
        <v>1</v>
      </c>
      <c r="G122" s="32"/>
      <c r="H122" s="33">
        <v>0</v>
      </c>
    </row>
    <row r="123" spans="1:10" x14ac:dyDescent="0.2">
      <c r="A123" s="34"/>
      <c r="B123" s="707" t="s">
        <v>125</v>
      </c>
      <c r="C123" s="708"/>
      <c r="D123" s="33">
        <v>0</v>
      </c>
      <c r="E123" s="33">
        <v>0</v>
      </c>
      <c r="F123" s="33">
        <v>7</v>
      </c>
      <c r="G123" s="32"/>
      <c r="H123" s="33">
        <v>0</v>
      </c>
    </row>
    <row r="124" spans="1:10" x14ac:dyDescent="0.2">
      <c r="A124" s="34"/>
      <c r="B124" s="707" t="s">
        <v>57</v>
      </c>
      <c r="C124" s="708"/>
      <c r="D124" s="33">
        <v>0</v>
      </c>
      <c r="E124" s="33">
        <v>0</v>
      </c>
      <c r="F124" s="33">
        <v>2</v>
      </c>
      <c r="G124" s="32"/>
      <c r="H124" s="33">
        <v>0</v>
      </c>
    </row>
    <row r="125" spans="1:10" x14ac:dyDescent="0.2">
      <c r="A125" s="34"/>
      <c r="B125" s="707" t="s">
        <v>126</v>
      </c>
      <c r="C125" s="708"/>
      <c r="D125" s="33">
        <v>0</v>
      </c>
      <c r="E125" s="33">
        <v>0</v>
      </c>
      <c r="F125" s="33">
        <v>4</v>
      </c>
      <c r="G125" s="32"/>
      <c r="H125" s="33">
        <v>0</v>
      </c>
    </row>
    <row r="126" spans="1:10" x14ac:dyDescent="0.2">
      <c r="A126" s="34"/>
      <c r="B126" s="707" t="s">
        <v>127</v>
      </c>
      <c r="C126" s="708"/>
      <c r="D126" s="33">
        <v>0</v>
      </c>
      <c r="E126" s="33">
        <v>0</v>
      </c>
      <c r="F126" s="33">
        <v>12</v>
      </c>
      <c r="G126" s="32"/>
      <c r="H126" s="33">
        <v>2</v>
      </c>
    </row>
    <row r="127" spans="1:10" x14ac:dyDescent="0.2">
      <c r="A127" s="34"/>
      <c r="B127" s="707" t="s">
        <v>128</v>
      </c>
      <c r="C127" s="708"/>
      <c r="D127" s="33">
        <v>0</v>
      </c>
      <c r="E127" s="33">
        <v>0</v>
      </c>
      <c r="F127" s="33">
        <v>109</v>
      </c>
      <c r="G127" s="32"/>
      <c r="H127" s="33">
        <v>13</v>
      </c>
      <c r="J127" s="392" t="s">
        <v>336</v>
      </c>
    </row>
    <row r="128" spans="1:10" ht="38.25" customHeight="1" x14ac:dyDescent="0.2">
      <c r="A128" s="78" t="s">
        <v>359</v>
      </c>
      <c r="B128" s="78"/>
      <c r="C128" s="78"/>
      <c r="D128" s="78"/>
      <c r="E128" s="78"/>
      <c r="F128" s="78"/>
      <c r="G128" s="78"/>
      <c r="H128" s="78"/>
      <c r="J128" s="392"/>
    </row>
    <row r="129" spans="1:10" x14ac:dyDescent="0.2">
      <c r="A129" s="711" t="s">
        <v>75</v>
      </c>
      <c r="B129" s="711"/>
      <c r="C129" s="711"/>
      <c r="D129" s="711"/>
      <c r="E129" s="711"/>
      <c r="F129" s="711"/>
      <c r="G129" s="711"/>
      <c r="H129" s="711"/>
      <c r="J129" s="392"/>
    </row>
    <row r="130" spans="1:10" ht="51" x14ac:dyDescent="0.2">
      <c r="A130" s="27" t="s">
        <v>76</v>
      </c>
      <c r="B130" s="431" t="s">
        <v>77</v>
      </c>
      <c r="C130" s="429" t="s">
        <v>72</v>
      </c>
      <c r="D130" s="28" t="s">
        <v>74</v>
      </c>
      <c r="E130" s="29"/>
      <c r="F130" s="30"/>
      <c r="G130" s="712" t="s">
        <v>223</v>
      </c>
      <c r="H130" s="715" t="s">
        <v>224</v>
      </c>
      <c r="J130" s="392"/>
    </row>
    <row r="131" spans="1:10" x14ac:dyDescent="0.2">
      <c r="A131" s="31"/>
      <c r="B131" s="432"/>
      <c r="C131" s="434"/>
      <c r="D131" s="715" t="s">
        <v>219</v>
      </c>
      <c r="E131" s="718" t="s">
        <v>39</v>
      </c>
      <c r="F131" s="715" t="s">
        <v>220</v>
      </c>
      <c r="G131" s="713"/>
      <c r="H131" s="716"/>
      <c r="J131" s="392"/>
    </row>
    <row r="132" spans="1:10" x14ac:dyDescent="0.2">
      <c r="A132" s="31"/>
      <c r="B132" s="433"/>
      <c r="C132" s="430"/>
      <c r="D132" s="717"/>
      <c r="E132" s="719"/>
      <c r="F132" s="717"/>
      <c r="G132" s="714"/>
      <c r="H132" s="717"/>
      <c r="J132" s="392"/>
    </row>
    <row r="133" spans="1:10" x14ac:dyDescent="0.2">
      <c r="A133" s="34"/>
      <c r="B133" s="707" t="s">
        <v>347</v>
      </c>
      <c r="C133" s="708"/>
      <c r="D133" s="33">
        <v>0</v>
      </c>
      <c r="E133" s="33">
        <v>0</v>
      </c>
      <c r="F133" s="33">
        <v>1</v>
      </c>
      <c r="G133" s="32"/>
      <c r="H133" s="33">
        <v>0</v>
      </c>
    </row>
    <row r="134" spans="1:10" x14ac:dyDescent="0.2">
      <c r="A134" s="34"/>
      <c r="B134" s="707" t="s">
        <v>346</v>
      </c>
      <c r="C134" s="708"/>
      <c r="D134" s="33">
        <v>0</v>
      </c>
      <c r="E134" s="33">
        <v>0</v>
      </c>
      <c r="F134" s="33">
        <v>1</v>
      </c>
      <c r="G134" s="32"/>
      <c r="H134" s="33">
        <v>0</v>
      </c>
    </row>
    <row r="135" spans="1:10" x14ac:dyDescent="0.2">
      <c r="A135" s="34"/>
      <c r="B135" s="707" t="s">
        <v>129</v>
      </c>
      <c r="C135" s="708"/>
      <c r="D135" s="33">
        <v>0</v>
      </c>
      <c r="E135" s="33">
        <v>0</v>
      </c>
      <c r="F135" s="33">
        <v>120</v>
      </c>
      <c r="G135" s="32"/>
      <c r="H135" s="33">
        <v>9</v>
      </c>
    </row>
    <row r="136" spans="1:10" x14ac:dyDescent="0.2">
      <c r="A136" s="34"/>
      <c r="B136" s="707" t="s">
        <v>130</v>
      </c>
      <c r="C136" s="708"/>
      <c r="D136" s="33">
        <v>0</v>
      </c>
      <c r="E136" s="33">
        <v>0</v>
      </c>
      <c r="F136" s="33">
        <v>1463</v>
      </c>
      <c r="G136" s="32"/>
      <c r="H136" s="33">
        <v>247</v>
      </c>
    </row>
    <row r="137" spans="1:10" x14ac:dyDescent="0.2">
      <c r="A137" s="34"/>
      <c r="B137" s="707" t="s">
        <v>44</v>
      </c>
      <c r="C137" s="708"/>
      <c r="D137" s="33">
        <v>2</v>
      </c>
      <c r="E137" s="33">
        <v>0</v>
      </c>
      <c r="F137" s="33">
        <v>0</v>
      </c>
      <c r="G137" s="32"/>
      <c r="H137" s="33">
        <v>0</v>
      </c>
    </row>
    <row r="138" spans="1:10" x14ac:dyDescent="0.2">
      <c r="A138" s="34"/>
      <c r="B138" s="707" t="s">
        <v>131</v>
      </c>
      <c r="C138" s="708"/>
      <c r="D138" s="33">
        <v>3</v>
      </c>
      <c r="E138" s="33">
        <v>0</v>
      </c>
      <c r="F138" s="33">
        <v>0</v>
      </c>
      <c r="G138" s="32"/>
      <c r="H138" s="33">
        <v>0</v>
      </c>
    </row>
    <row r="139" spans="1:10" x14ac:dyDescent="0.2">
      <c r="A139" s="34"/>
      <c r="B139" s="707" t="s">
        <v>132</v>
      </c>
      <c r="C139" s="708"/>
      <c r="D139" s="33">
        <v>718</v>
      </c>
      <c r="E139" s="33">
        <v>329</v>
      </c>
      <c r="F139" s="33">
        <v>0</v>
      </c>
      <c r="G139" s="32"/>
      <c r="H139" s="33">
        <v>0</v>
      </c>
    </row>
    <row r="140" spans="1:10" x14ac:dyDescent="0.2">
      <c r="A140" s="34"/>
      <c r="B140" s="707" t="s">
        <v>134</v>
      </c>
      <c r="C140" s="708"/>
      <c r="D140" s="33">
        <v>5</v>
      </c>
      <c r="E140" s="33">
        <v>0</v>
      </c>
      <c r="F140" s="33">
        <v>0</v>
      </c>
      <c r="G140" s="32"/>
      <c r="H140" s="33">
        <v>0</v>
      </c>
    </row>
    <row r="141" spans="1:10" x14ac:dyDescent="0.2">
      <c r="A141" s="34"/>
      <c r="B141" s="707" t="s">
        <v>354</v>
      </c>
      <c r="C141" s="708"/>
      <c r="D141" s="33">
        <v>3</v>
      </c>
      <c r="E141" s="33">
        <v>0</v>
      </c>
      <c r="F141" s="33">
        <v>0</v>
      </c>
      <c r="G141" s="32"/>
      <c r="H141" s="33">
        <v>0</v>
      </c>
    </row>
    <row r="142" spans="1:10" x14ac:dyDescent="0.2">
      <c r="A142" s="34"/>
      <c r="B142" s="707" t="s">
        <v>135</v>
      </c>
      <c r="C142" s="708"/>
      <c r="D142" s="33">
        <v>2</v>
      </c>
      <c r="E142" s="33">
        <v>1</v>
      </c>
      <c r="F142" s="33">
        <v>0</v>
      </c>
      <c r="G142" s="32"/>
      <c r="H142" s="33">
        <v>0</v>
      </c>
    </row>
    <row r="143" spans="1:10" x14ac:dyDescent="0.2">
      <c r="A143" s="34"/>
      <c r="B143" s="707" t="s">
        <v>136</v>
      </c>
      <c r="C143" s="708"/>
      <c r="D143" s="33">
        <v>3</v>
      </c>
      <c r="E143" s="33">
        <v>1</v>
      </c>
      <c r="F143" s="33">
        <v>0</v>
      </c>
      <c r="G143" s="32"/>
      <c r="H143" s="33">
        <v>0</v>
      </c>
    </row>
    <row r="144" spans="1:10" x14ac:dyDescent="0.2">
      <c r="A144" s="34"/>
      <c r="B144" s="707" t="s">
        <v>137</v>
      </c>
      <c r="C144" s="708"/>
      <c r="D144" s="33">
        <v>73</v>
      </c>
      <c r="E144" s="33">
        <v>85</v>
      </c>
      <c r="F144" s="33">
        <v>0</v>
      </c>
      <c r="G144" s="32"/>
      <c r="H144" s="33">
        <v>0</v>
      </c>
    </row>
    <row r="145" spans="1:8" x14ac:dyDescent="0.2">
      <c r="A145" s="34"/>
      <c r="B145" s="707" t="s">
        <v>138</v>
      </c>
      <c r="C145" s="708"/>
      <c r="D145" s="33">
        <v>3</v>
      </c>
      <c r="E145" s="33">
        <v>0</v>
      </c>
      <c r="F145" s="33">
        <v>0</v>
      </c>
      <c r="G145" s="32"/>
      <c r="H145" s="33">
        <v>0</v>
      </c>
    </row>
    <row r="146" spans="1:8" x14ac:dyDescent="0.2">
      <c r="A146" s="34"/>
      <c r="B146" s="707" t="s">
        <v>353</v>
      </c>
      <c r="C146" s="708"/>
      <c r="D146" s="33">
        <v>1</v>
      </c>
      <c r="E146" s="33">
        <v>0</v>
      </c>
      <c r="F146" s="33">
        <v>0</v>
      </c>
      <c r="G146" s="32"/>
      <c r="H146" s="33">
        <v>0</v>
      </c>
    </row>
    <row r="147" spans="1:8" x14ac:dyDescent="0.2">
      <c r="A147" s="193"/>
      <c r="B147" s="707" t="s">
        <v>172</v>
      </c>
      <c r="C147" s="708"/>
      <c r="D147" s="33">
        <v>1</v>
      </c>
      <c r="E147" s="33">
        <v>0</v>
      </c>
      <c r="F147" s="33">
        <v>0</v>
      </c>
      <c r="G147" s="32"/>
      <c r="H147" s="33">
        <v>0</v>
      </c>
    </row>
    <row r="148" spans="1:8" x14ac:dyDescent="0.2">
      <c r="A148" s="34"/>
      <c r="B148" s="707" t="s">
        <v>140</v>
      </c>
      <c r="C148" s="708"/>
      <c r="D148" s="33">
        <v>2</v>
      </c>
      <c r="E148" s="33">
        <v>1</v>
      </c>
      <c r="F148" s="33">
        <v>0</v>
      </c>
      <c r="G148" s="32"/>
      <c r="H148" s="33">
        <v>0</v>
      </c>
    </row>
    <row r="149" spans="1:8" x14ac:dyDescent="0.2">
      <c r="A149" s="34"/>
      <c r="B149" s="707" t="s">
        <v>141</v>
      </c>
      <c r="C149" s="708"/>
      <c r="D149" s="33">
        <v>1</v>
      </c>
      <c r="E149" s="33">
        <v>2</v>
      </c>
      <c r="F149" s="33">
        <v>0</v>
      </c>
      <c r="G149" s="32"/>
      <c r="H149" s="33">
        <v>0</v>
      </c>
    </row>
    <row r="150" spans="1:8" x14ac:dyDescent="0.2">
      <c r="A150" s="34"/>
      <c r="B150" s="707" t="s">
        <v>142</v>
      </c>
      <c r="C150" s="708"/>
      <c r="D150" s="33">
        <v>3</v>
      </c>
      <c r="E150" s="33">
        <v>0</v>
      </c>
      <c r="F150" s="33">
        <v>0</v>
      </c>
      <c r="G150" s="32"/>
      <c r="H150" s="33">
        <v>0</v>
      </c>
    </row>
    <row r="151" spans="1:8" x14ac:dyDescent="0.2">
      <c r="A151" s="34"/>
      <c r="B151" s="707" t="s">
        <v>46</v>
      </c>
      <c r="C151" s="708"/>
      <c r="D151" s="33">
        <v>2</v>
      </c>
      <c r="E151" s="33">
        <v>0</v>
      </c>
      <c r="F151" s="33">
        <v>0</v>
      </c>
      <c r="G151" s="32"/>
      <c r="H151" s="33">
        <v>0</v>
      </c>
    </row>
    <row r="152" spans="1:8" x14ac:dyDescent="0.2">
      <c r="A152" s="34"/>
      <c r="B152" s="707" t="s">
        <v>143</v>
      </c>
      <c r="C152" s="708"/>
      <c r="D152" s="33">
        <v>2</v>
      </c>
      <c r="E152" s="33">
        <v>0</v>
      </c>
      <c r="F152" s="33">
        <v>0</v>
      </c>
      <c r="G152" s="32"/>
      <c r="H152" s="33">
        <v>0</v>
      </c>
    </row>
    <row r="153" spans="1:8" x14ac:dyDescent="0.2">
      <c r="A153" s="34"/>
      <c r="B153" s="707" t="s">
        <v>173</v>
      </c>
      <c r="C153" s="708"/>
      <c r="D153" s="33">
        <v>40</v>
      </c>
      <c r="E153" s="33">
        <v>85</v>
      </c>
      <c r="F153" s="33">
        <v>0</v>
      </c>
      <c r="G153" s="32"/>
      <c r="H153" s="33">
        <v>0</v>
      </c>
    </row>
    <row r="154" spans="1:8" x14ac:dyDescent="0.2">
      <c r="A154" s="34"/>
      <c r="B154" s="707" t="s">
        <v>144</v>
      </c>
      <c r="C154" s="708"/>
      <c r="D154" s="33">
        <v>1</v>
      </c>
      <c r="E154" s="33">
        <v>0</v>
      </c>
      <c r="F154" s="33">
        <v>0</v>
      </c>
      <c r="G154" s="32"/>
      <c r="H154" s="33">
        <v>0</v>
      </c>
    </row>
    <row r="155" spans="1:8" x14ac:dyDescent="0.2">
      <c r="A155" s="34"/>
      <c r="B155" s="707" t="s">
        <v>174</v>
      </c>
      <c r="C155" s="708"/>
      <c r="D155" s="33">
        <v>2</v>
      </c>
      <c r="E155" s="33">
        <v>1</v>
      </c>
      <c r="F155" s="33">
        <v>0</v>
      </c>
      <c r="G155" s="32"/>
      <c r="H155" s="33">
        <v>0</v>
      </c>
    </row>
    <row r="156" spans="1:8" x14ac:dyDescent="0.2">
      <c r="A156" s="34"/>
      <c r="B156" s="707" t="s">
        <v>145</v>
      </c>
      <c r="C156" s="708"/>
      <c r="D156" s="33">
        <v>3</v>
      </c>
      <c r="E156" s="33">
        <v>0</v>
      </c>
      <c r="F156" s="33">
        <v>0</v>
      </c>
      <c r="G156" s="32"/>
      <c r="H156" s="33">
        <v>0</v>
      </c>
    </row>
    <row r="157" spans="1:8" x14ac:dyDescent="0.2">
      <c r="A157" s="193"/>
      <c r="B157" s="707" t="s">
        <v>146</v>
      </c>
      <c r="C157" s="708"/>
      <c r="D157" s="33">
        <v>4</v>
      </c>
      <c r="E157" s="33">
        <v>0</v>
      </c>
      <c r="F157" s="33">
        <v>0</v>
      </c>
      <c r="G157" s="32"/>
      <c r="H157" s="33">
        <v>0</v>
      </c>
    </row>
    <row r="158" spans="1:8" x14ac:dyDescent="0.2">
      <c r="A158" s="34"/>
      <c r="B158" s="707" t="s">
        <v>147</v>
      </c>
      <c r="C158" s="708"/>
      <c r="D158" s="33">
        <v>7</v>
      </c>
      <c r="E158" s="33">
        <v>3</v>
      </c>
      <c r="F158" s="33">
        <v>0</v>
      </c>
      <c r="G158" s="32"/>
      <c r="H158" s="33">
        <v>0</v>
      </c>
    </row>
    <row r="159" spans="1:8" x14ac:dyDescent="0.2">
      <c r="A159" s="34"/>
      <c r="B159" s="707" t="s">
        <v>148</v>
      </c>
      <c r="C159" s="708"/>
      <c r="D159" s="33">
        <v>1</v>
      </c>
      <c r="E159" s="33">
        <v>4</v>
      </c>
      <c r="F159" s="33">
        <v>0</v>
      </c>
      <c r="G159" s="32"/>
      <c r="H159" s="33">
        <v>0</v>
      </c>
    </row>
    <row r="160" spans="1:8" x14ac:dyDescent="0.2">
      <c r="A160" s="193"/>
      <c r="B160" s="707" t="s">
        <v>352</v>
      </c>
      <c r="C160" s="708"/>
      <c r="D160" s="33">
        <v>1</v>
      </c>
      <c r="E160" s="33">
        <v>0</v>
      </c>
      <c r="F160" s="33">
        <v>0</v>
      </c>
      <c r="G160" s="32"/>
      <c r="H160" s="33">
        <v>0</v>
      </c>
    </row>
    <row r="161" spans="1:8" x14ac:dyDescent="0.2">
      <c r="A161" s="34"/>
      <c r="B161" s="707" t="s">
        <v>351</v>
      </c>
      <c r="C161" s="708"/>
      <c r="D161" s="33">
        <v>2</v>
      </c>
      <c r="E161" s="33">
        <v>0</v>
      </c>
      <c r="F161" s="33">
        <v>0</v>
      </c>
      <c r="G161" s="32"/>
      <c r="H161" s="33">
        <v>0</v>
      </c>
    </row>
    <row r="162" spans="1:8" x14ac:dyDescent="0.2">
      <c r="A162" s="34"/>
      <c r="B162" s="707" t="s">
        <v>150</v>
      </c>
      <c r="C162" s="708"/>
      <c r="D162" s="33">
        <v>3</v>
      </c>
      <c r="E162" s="33">
        <v>1</v>
      </c>
      <c r="F162" s="33">
        <v>0</v>
      </c>
      <c r="G162" s="32"/>
      <c r="H162" s="33">
        <v>0</v>
      </c>
    </row>
    <row r="163" spans="1:8" x14ac:dyDescent="0.2">
      <c r="A163" s="34"/>
      <c r="B163" s="707" t="s">
        <v>151</v>
      </c>
      <c r="C163" s="708"/>
      <c r="D163" s="33">
        <v>6</v>
      </c>
      <c r="E163" s="33">
        <v>4</v>
      </c>
      <c r="F163" s="33">
        <v>0</v>
      </c>
      <c r="G163" s="32"/>
      <c r="H163" s="33">
        <v>0</v>
      </c>
    </row>
    <row r="164" spans="1:8" x14ac:dyDescent="0.2">
      <c r="A164" s="34"/>
      <c r="B164" s="707" t="s">
        <v>152</v>
      </c>
      <c r="C164" s="708"/>
      <c r="D164" s="33">
        <v>5</v>
      </c>
      <c r="E164" s="33">
        <v>1</v>
      </c>
      <c r="F164" s="33">
        <v>0</v>
      </c>
      <c r="G164" s="32"/>
      <c r="H164" s="33">
        <v>0</v>
      </c>
    </row>
    <row r="165" spans="1:8" x14ac:dyDescent="0.2">
      <c r="A165" s="34"/>
      <c r="B165" s="707" t="s">
        <v>153</v>
      </c>
      <c r="C165" s="708"/>
      <c r="D165" s="33">
        <v>3</v>
      </c>
      <c r="E165" s="33">
        <v>0</v>
      </c>
      <c r="F165" s="33">
        <v>0</v>
      </c>
      <c r="G165" s="32"/>
      <c r="H165" s="33">
        <v>0</v>
      </c>
    </row>
    <row r="166" spans="1:8" x14ac:dyDescent="0.2">
      <c r="A166" s="34"/>
      <c r="B166" s="707" t="s">
        <v>154</v>
      </c>
      <c r="C166" s="708"/>
      <c r="D166" s="33">
        <v>1</v>
      </c>
      <c r="E166" s="33">
        <v>0</v>
      </c>
      <c r="F166" s="33">
        <v>0</v>
      </c>
      <c r="G166" s="32"/>
      <c r="H166" s="33">
        <v>0</v>
      </c>
    </row>
    <row r="167" spans="1:8" x14ac:dyDescent="0.2">
      <c r="A167" s="34"/>
      <c r="B167" s="707" t="s">
        <v>155</v>
      </c>
      <c r="C167" s="708"/>
      <c r="D167" s="33">
        <v>9</v>
      </c>
      <c r="E167" s="33">
        <v>6</v>
      </c>
      <c r="F167" s="33">
        <v>0</v>
      </c>
      <c r="G167" s="32"/>
      <c r="H167" s="33">
        <v>0</v>
      </c>
    </row>
    <row r="168" spans="1:8" x14ac:dyDescent="0.2">
      <c r="A168" s="34"/>
      <c r="B168" s="707" t="s">
        <v>157</v>
      </c>
      <c r="C168" s="708"/>
      <c r="D168" s="33">
        <v>1</v>
      </c>
      <c r="E168" s="33">
        <v>2</v>
      </c>
      <c r="F168" s="33">
        <v>0</v>
      </c>
      <c r="G168" s="32"/>
      <c r="H168" s="33">
        <v>0</v>
      </c>
    </row>
    <row r="169" spans="1:8" x14ac:dyDescent="0.2">
      <c r="A169" s="34"/>
      <c r="B169" s="707" t="s">
        <v>158</v>
      </c>
      <c r="C169" s="708"/>
      <c r="D169" s="33">
        <v>522</v>
      </c>
      <c r="E169" s="33">
        <v>338</v>
      </c>
      <c r="F169" s="33">
        <v>0</v>
      </c>
      <c r="G169" s="32"/>
      <c r="H169" s="33">
        <v>0</v>
      </c>
    </row>
    <row r="170" spans="1:8" x14ac:dyDescent="0.2">
      <c r="A170" s="34"/>
      <c r="B170" s="707" t="s">
        <v>181</v>
      </c>
      <c r="C170" s="708"/>
      <c r="D170" s="33">
        <v>1</v>
      </c>
      <c r="E170" s="33">
        <v>0</v>
      </c>
      <c r="F170" s="33">
        <v>0</v>
      </c>
      <c r="G170" s="32"/>
      <c r="H170" s="33">
        <v>0</v>
      </c>
    </row>
    <row r="171" spans="1:8" x14ac:dyDescent="0.2">
      <c r="A171" s="34"/>
      <c r="B171" s="707" t="s">
        <v>159</v>
      </c>
      <c r="C171" s="708"/>
      <c r="D171" s="33">
        <v>1</v>
      </c>
      <c r="E171" s="33">
        <v>0</v>
      </c>
      <c r="F171" s="33">
        <v>0</v>
      </c>
      <c r="G171" s="32"/>
      <c r="H171" s="33">
        <v>0</v>
      </c>
    </row>
    <row r="172" spans="1:8" x14ac:dyDescent="0.2">
      <c r="A172" s="193"/>
      <c r="B172" s="707" t="s">
        <v>161</v>
      </c>
      <c r="C172" s="708"/>
      <c r="D172" s="33">
        <v>1</v>
      </c>
      <c r="E172" s="33">
        <v>0</v>
      </c>
      <c r="F172" s="33">
        <v>0</v>
      </c>
      <c r="G172" s="32"/>
      <c r="H172" s="33">
        <v>0</v>
      </c>
    </row>
    <row r="173" spans="1:8" x14ac:dyDescent="0.2">
      <c r="A173" s="34"/>
      <c r="B173" s="707" t="s">
        <v>303</v>
      </c>
      <c r="C173" s="708"/>
      <c r="D173" s="33">
        <v>4</v>
      </c>
      <c r="E173" s="33">
        <v>0</v>
      </c>
      <c r="F173" s="33">
        <v>0</v>
      </c>
      <c r="G173" s="32"/>
      <c r="H173" s="33">
        <v>0</v>
      </c>
    </row>
    <row r="174" spans="1:8" x14ac:dyDescent="0.2">
      <c r="A174" s="34"/>
      <c r="B174" s="707" t="s">
        <v>348</v>
      </c>
      <c r="C174" s="708"/>
      <c r="D174" s="33">
        <v>1</v>
      </c>
      <c r="E174" s="33">
        <v>0</v>
      </c>
      <c r="F174" s="33">
        <v>0</v>
      </c>
      <c r="G174" s="32"/>
      <c r="H174" s="33">
        <v>0</v>
      </c>
    </row>
    <row r="175" spans="1:8" x14ac:dyDescent="0.2">
      <c r="A175" s="34"/>
      <c r="B175" s="707" t="s">
        <v>304</v>
      </c>
      <c r="C175" s="708"/>
      <c r="D175" s="33">
        <v>1</v>
      </c>
      <c r="E175" s="33">
        <v>0</v>
      </c>
      <c r="F175" s="33">
        <v>0</v>
      </c>
      <c r="G175" s="32"/>
      <c r="H175" s="33">
        <v>0</v>
      </c>
    </row>
    <row r="176" spans="1:8" x14ac:dyDescent="0.2">
      <c r="A176" s="34"/>
      <c r="B176" s="707" t="s">
        <v>162</v>
      </c>
      <c r="C176" s="708"/>
      <c r="D176" s="33">
        <v>7</v>
      </c>
      <c r="E176" s="33">
        <v>2</v>
      </c>
      <c r="F176" s="33">
        <v>0</v>
      </c>
      <c r="G176" s="32"/>
      <c r="H176" s="33">
        <v>0</v>
      </c>
    </row>
    <row r="177" spans="1:9" x14ac:dyDescent="0.2">
      <c r="A177" s="193"/>
      <c r="B177" s="707" t="s">
        <v>163</v>
      </c>
      <c r="C177" s="708"/>
      <c r="D177" s="33">
        <v>9</v>
      </c>
      <c r="E177" s="33">
        <v>7</v>
      </c>
      <c r="F177" s="33">
        <v>0</v>
      </c>
      <c r="G177" s="32"/>
      <c r="H177" s="33">
        <v>0</v>
      </c>
    </row>
    <row r="178" spans="1:9" x14ac:dyDescent="0.2">
      <c r="A178" s="34"/>
      <c r="B178" s="707" t="s">
        <v>164</v>
      </c>
      <c r="C178" s="708"/>
      <c r="D178" s="33">
        <v>1</v>
      </c>
      <c r="E178" s="33">
        <v>0</v>
      </c>
      <c r="F178" s="33">
        <v>0</v>
      </c>
      <c r="G178" s="32"/>
      <c r="H178" s="33">
        <v>0</v>
      </c>
    </row>
    <row r="179" spans="1:9" x14ac:dyDescent="0.2">
      <c r="A179" s="193"/>
      <c r="B179" s="707" t="s">
        <v>165</v>
      </c>
      <c r="C179" s="708"/>
      <c r="D179" s="33">
        <v>2</v>
      </c>
      <c r="E179" s="33">
        <v>1</v>
      </c>
      <c r="F179" s="33">
        <v>0</v>
      </c>
      <c r="G179" s="32"/>
      <c r="H179" s="33">
        <v>0</v>
      </c>
    </row>
    <row r="180" spans="1:9" x14ac:dyDescent="0.2">
      <c r="A180" s="193"/>
      <c r="B180" s="707" t="s">
        <v>166</v>
      </c>
      <c r="C180" s="708"/>
      <c r="D180" s="33">
        <v>2</v>
      </c>
      <c r="E180" s="33">
        <v>4</v>
      </c>
      <c r="F180" s="33">
        <v>0</v>
      </c>
      <c r="G180" s="32"/>
      <c r="H180" s="33">
        <v>0</v>
      </c>
    </row>
    <row r="181" spans="1:9" x14ac:dyDescent="0.2">
      <c r="A181" s="34"/>
      <c r="B181" s="707" t="s">
        <v>167</v>
      </c>
      <c r="C181" s="708"/>
      <c r="D181" s="33">
        <v>2</v>
      </c>
      <c r="E181" s="33">
        <v>1</v>
      </c>
      <c r="F181" s="33">
        <v>0</v>
      </c>
      <c r="G181" s="32"/>
      <c r="H181" s="33">
        <v>0</v>
      </c>
    </row>
    <row r="182" spans="1:9" x14ac:dyDescent="0.2">
      <c r="A182" s="34"/>
      <c r="B182" s="707" t="s">
        <v>168</v>
      </c>
      <c r="C182" s="708"/>
      <c r="D182" s="33">
        <v>8</v>
      </c>
      <c r="E182" s="33">
        <v>9</v>
      </c>
      <c r="F182" s="33">
        <v>0</v>
      </c>
      <c r="G182" s="32"/>
      <c r="H182" s="33">
        <v>0</v>
      </c>
    </row>
    <row r="183" spans="1:9" x14ac:dyDescent="0.2">
      <c r="A183" s="34"/>
      <c r="B183" s="707" t="s">
        <v>133</v>
      </c>
      <c r="C183" s="708"/>
      <c r="D183" s="33">
        <v>0</v>
      </c>
      <c r="E183" s="33">
        <v>1</v>
      </c>
      <c r="F183" s="33">
        <v>0</v>
      </c>
      <c r="G183" s="32"/>
      <c r="H183" s="33">
        <v>0</v>
      </c>
    </row>
    <row r="184" spans="1:9" x14ac:dyDescent="0.2">
      <c r="A184" s="34"/>
      <c r="B184" s="707" t="s">
        <v>45</v>
      </c>
      <c r="C184" s="708"/>
      <c r="D184" s="33">
        <v>0</v>
      </c>
      <c r="E184" s="33">
        <v>1</v>
      </c>
      <c r="F184" s="33">
        <v>0</v>
      </c>
      <c r="G184" s="32"/>
      <c r="H184" s="33">
        <v>0</v>
      </c>
    </row>
    <row r="185" spans="1:9" x14ac:dyDescent="0.2">
      <c r="A185" s="193"/>
      <c r="B185" s="707" t="s">
        <v>139</v>
      </c>
      <c r="C185" s="708"/>
      <c r="D185" s="33">
        <v>0</v>
      </c>
      <c r="E185" s="33">
        <v>1</v>
      </c>
      <c r="F185" s="33">
        <v>0</v>
      </c>
      <c r="G185" s="32"/>
      <c r="H185" s="33">
        <v>0</v>
      </c>
    </row>
    <row r="186" spans="1:9" x14ac:dyDescent="0.2">
      <c r="A186" s="34"/>
      <c r="B186" s="707" t="s">
        <v>149</v>
      </c>
      <c r="C186" s="708"/>
      <c r="D186" s="33">
        <v>0</v>
      </c>
      <c r="E186" s="33">
        <v>1</v>
      </c>
      <c r="F186" s="33">
        <v>0</v>
      </c>
      <c r="G186" s="32"/>
      <c r="H186" s="33">
        <v>0</v>
      </c>
    </row>
    <row r="187" spans="1:9" x14ac:dyDescent="0.2">
      <c r="A187" s="34"/>
      <c r="B187" s="707" t="s">
        <v>156</v>
      </c>
      <c r="C187" s="708"/>
      <c r="D187" s="33">
        <v>0</v>
      </c>
      <c r="E187" s="33">
        <v>1</v>
      </c>
      <c r="F187" s="33">
        <v>0</v>
      </c>
      <c r="G187" s="32"/>
      <c r="H187" s="33">
        <v>0</v>
      </c>
    </row>
    <row r="188" spans="1:9" x14ac:dyDescent="0.2">
      <c r="A188" s="34"/>
      <c r="B188" s="707" t="s">
        <v>160</v>
      </c>
      <c r="C188" s="708"/>
      <c r="D188" s="33">
        <v>0</v>
      </c>
      <c r="E188" s="33">
        <v>1</v>
      </c>
      <c r="F188" s="33">
        <v>0</v>
      </c>
      <c r="G188" s="32"/>
      <c r="H188" s="33">
        <v>0</v>
      </c>
    </row>
    <row r="189" spans="1:9" x14ac:dyDescent="0.2">
      <c r="A189" s="34"/>
      <c r="B189" s="707" t="s">
        <v>349</v>
      </c>
      <c r="C189" s="708"/>
      <c r="D189" s="33">
        <v>0</v>
      </c>
      <c r="E189" s="33">
        <v>1</v>
      </c>
      <c r="F189" s="33">
        <v>0</v>
      </c>
      <c r="G189" s="32"/>
      <c r="H189" s="33">
        <v>0</v>
      </c>
    </row>
    <row r="190" spans="1:9" x14ac:dyDescent="0.2">
      <c r="A190" s="34"/>
      <c r="B190" s="707" t="s">
        <v>169</v>
      </c>
      <c r="C190" s="708"/>
      <c r="D190" s="33">
        <v>0</v>
      </c>
      <c r="E190" s="33">
        <v>1</v>
      </c>
      <c r="F190" s="33">
        <v>0</v>
      </c>
      <c r="G190" s="32"/>
      <c r="H190" s="33">
        <v>0</v>
      </c>
    </row>
    <row r="192" spans="1:9" x14ac:dyDescent="0.2">
      <c r="A192" s="709" t="s">
        <v>337</v>
      </c>
      <c r="B192" s="709"/>
      <c r="C192" s="709"/>
      <c r="D192" s="709"/>
      <c r="E192" s="709"/>
      <c r="F192" s="709"/>
      <c r="G192" s="709"/>
      <c r="H192" s="709"/>
      <c r="I192" s="709"/>
    </row>
    <row r="193" spans="1:10" ht="26.25" customHeight="1" x14ac:dyDescent="0.2">
      <c r="A193" s="710" t="s">
        <v>338</v>
      </c>
      <c r="B193" s="710"/>
      <c r="C193" s="710"/>
      <c r="D193" s="710"/>
      <c r="E193" s="710"/>
      <c r="F193" s="710"/>
      <c r="G193" s="710"/>
      <c r="H193" s="710"/>
      <c r="I193" s="710"/>
    </row>
    <row r="194" spans="1:10" ht="15" customHeight="1" x14ac:dyDescent="0.2">
      <c r="A194" s="706" t="s">
        <v>361</v>
      </c>
      <c r="B194" s="706"/>
      <c r="C194" s="706"/>
      <c r="D194" s="706"/>
      <c r="E194" s="706"/>
      <c r="F194" s="706"/>
      <c r="G194" s="706"/>
      <c r="H194" s="706"/>
      <c r="I194" s="706"/>
    </row>
    <row r="195" spans="1:10" x14ac:dyDescent="0.2">
      <c r="A195" s="706" t="s">
        <v>321</v>
      </c>
      <c r="B195" s="706"/>
      <c r="C195" s="706"/>
      <c r="D195" s="706"/>
      <c r="E195" s="706"/>
      <c r="F195" s="706"/>
      <c r="G195" s="706"/>
      <c r="H195" s="706"/>
      <c r="I195" s="706"/>
    </row>
    <row r="196" spans="1:10" x14ac:dyDescent="0.2">
      <c r="A196" s="706" t="s">
        <v>170</v>
      </c>
      <c r="B196" s="706"/>
      <c r="C196" s="706"/>
      <c r="D196" s="706"/>
      <c r="E196" s="706"/>
      <c r="F196" s="706"/>
      <c r="G196" s="706"/>
      <c r="H196" s="706"/>
      <c r="I196" s="706"/>
      <c r="J196" s="14" t="s">
        <v>31</v>
      </c>
    </row>
  </sheetData>
  <mergeCells count="160">
    <mergeCell ref="A1:K1"/>
    <mergeCell ref="A2:K2"/>
    <mergeCell ref="A3:K3"/>
    <mergeCell ref="A4:K8"/>
    <mergeCell ref="A10:E10"/>
    <mergeCell ref="A11:E11"/>
    <mergeCell ref="B42:G42"/>
    <mergeCell ref="B21:G21"/>
    <mergeCell ref="H21:K21"/>
    <mergeCell ref="A47:H47"/>
    <mergeCell ref="A48:H48"/>
    <mergeCell ref="A49:A51"/>
    <mergeCell ref="B49:B51"/>
    <mergeCell ref="C49:C51"/>
    <mergeCell ref="D49:D51"/>
    <mergeCell ref="E49:G49"/>
    <mergeCell ref="G60:G62"/>
    <mergeCell ref="H60:H62"/>
    <mergeCell ref="D61:D62"/>
    <mergeCell ref="E61:E62"/>
    <mergeCell ref="F61:F62"/>
    <mergeCell ref="B64:C64"/>
    <mergeCell ref="E50:E51"/>
    <mergeCell ref="F50:F51"/>
    <mergeCell ref="G50:G51"/>
    <mergeCell ref="H50:H51"/>
    <mergeCell ref="A57:K57"/>
    <mergeCell ref="A59:H59"/>
    <mergeCell ref="B71:C71"/>
    <mergeCell ref="B72:C72"/>
    <mergeCell ref="B73:C73"/>
    <mergeCell ref="B74:C74"/>
    <mergeCell ref="B75:C75"/>
    <mergeCell ref="B76:C76"/>
    <mergeCell ref="B65:C65"/>
    <mergeCell ref="B66:C66"/>
    <mergeCell ref="B67:C67"/>
    <mergeCell ref="B68:C68"/>
    <mergeCell ref="B69:C69"/>
    <mergeCell ref="B70:C70"/>
    <mergeCell ref="B83:C83"/>
    <mergeCell ref="B84:C84"/>
    <mergeCell ref="B85:C85"/>
    <mergeCell ref="B86:C86"/>
    <mergeCell ref="B87:C87"/>
    <mergeCell ref="B88:C88"/>
    <mergeCell ref="B77:C77"/>
    <mergeCell ref="B78:C78"/>
    <mergeCell ref="B79:C79"/>
    <mergeCell ref="B80:C80"/>
    <mergeCell ref="B81:C81"/>
    <mergeCell ref="B82:C82"/>
    <mergeCell ref="B95:C95"/>
    <mergeCell ref="B96:C96"/>
    <mergeCell ref="B97:C97"/>
    <mergeCell ref="B98:C98"/>
    <mergeCell ref="B99:C99"/>
    <mergeCell ref="B100:C100"/>
    <mergeCell ref="B89:C89"/>
    <mergeCell ref="B90:C90"/>
    <mergeCell ref="B91:C91"/>
    <mergeCell ref="B92:C92"/>
    <mergeCell ref="B93:C93"/>
    <mergeCell ref="B94:C94"/>
    <mergeCell ref="B107:C107"/>
    <mergeCell ref="B108:C108"/>
    <mergeCell ref="B109:C109"/>
    <mergeCell ref="B110:C110"/>
    <mergeCell ref="B111:C111"/>
    <mergeCell ref="B112:C112"/>
    <mergeCell ref="B101:C101"/>
    <mergeCell ref="B102:C102"/>
    <mergeCell ref="B103:C103"/>
    <mergeCell ref="B104:C104"/>
    <mergeCell ref="B105:C105"/>
    <mergeCell ref="B106:C106"/>
    <mergeCell ref="B119:C119"/>
    <mergeCell ref="B120:C120"/>
    <mergeCell ref="B121:C121"/>
    <mergeCell ref="B122:C122"/>
    <mergeCell ref="B123:C123"/>
    <mergeCell ref="B124:C124"/>
    <mergeCell ref="B113:C113"/>
    <mergeCell ref="B114:C114"/>
    <mergeCell ref="B115:C115"/>
    <mergeCell ref="B116:C116"/>
    <mergeCell ref="B117:C117"/>
    <mergeCell ref="B118:C118"/>
    <mergeCell ref="B133:C133"/>
    <mergeCell ref="B134:C134"/>
    <mergeCell ref="B135:C135"/>
    <mergeCell ref="B136:C136"/>
    <mergeCell ref="B137:C137"/>
    <mergeCell ref="B138:C138"/>
    <mergeCell ref="B125:C125"/>
    <mergeCell ref="B126:C126"/>
    <mergeCell ref="B127:C127"/>
    <mergeCell ref="A129:H129"/>
    <mergeCell ref="G130:G132"/>
    <mergeCell ref="H130:H132"/>
    <mergeCell ref="D131:D132"/>
    <mergeCell ref="E131:E132"/>
    <mergeCell ref="F131:F132"/>
    <mergeCell ref="B145:C145"/>
    <mergeCell ref="B146:C146"/>
    <mergeCell ref="B147:C147"/>
    <mergeCell ref="B148:C148"/>
    <mergeCell ref="B149:C149"/>
    <mergeCell ref="B150:C150"/>
    <mergeCell ref="B139:C139"/>
    <mergeCell ref="B140:C140"/>
    <mergeCell ref="B141:C141"/>
    <mergeCell ref="B142:C142"/>
    <mergeCell ref="B143:C143"/>
    <mergeCell ref="B144:C144"/>
    <mergeCell ref="B157:C157"/>
    <mergeCell ref="B158:C158"/>
    <mergeCell ref="B159:C159"/>
    <mergeCell ref="B160:C160"/>
    <mergeCell ref="B161:C161"/>
    <mergeCell ref="B162:C162"/>
    <mergeCell ref="B151:C151"/>
    <mergeCell ref="B152:C152"/>
    <mergeCell ref="B153:C153"/>
    <mergeCell ref="B154:C154"/>
    <mergeCell ref="B155:C155"/>
    <mergeCell ref="B156:C156"/>
    <mergeCell ref="B169:C169"/>
    <mergeCell ref="B170:C170"/>
    <mergeCell ref="B171:C171"/>
    <mergeCell ref="B172:C172"/>
    <mergeCell ref="B173:C173"/>
    <mergeCell ref="B174:C174"/>
    <mergeCell ref="B163:C163"/>
    <mergeCell ref="B164:C164"/>
    <mergeCell ref="B165:C165"/>
    <mergeCell ref="B166:C166"/>
    <mergeCell ref="B167:C167"/>
    <mergeCell ref="B168:C168"/>
    <mergeCell ref="B181:C181"/>
    <mergeCell ref="B182:C182"/>
    <mergeCell ref="B183:C183"/>
    <mergeCell ref="B184:C184"/>
    <mergeCell ref="B185:C185"/>
    <mergeCell ref="B186:C186"/>
    <mergeCell ref="B175:C175"/>
    <mergeCell ref="B176:C176"/>
    <mergeCell ref="B177:C177"/>
    <mergeCell ref="B178:C178"/>
    <mergeCell ref="B179:C179"/>
    <mergeCell ref="B180:C180"/>
    <mergeCell ref="A194:I194"/>
    <mergeCell ref="A195:I195"/>
    <mergeCell ref="A196:I196"/>
    <mergeCell ref="B187:C187"/>
    <mergeCell ref="B188:C188"/>
    <mergeCell ref="B189:C189"/>
    <mergeCell ref="B190:C190"/>
    <mergeCell ref="A192:I192"/>
    <mergeCell ref="A193:I193"/>
  </mergeCells>
  <hyperlinks>
    <hyperlink ref="J196" location="Contents!A1" display="Back to Contents"/>
  </hyperlinks>
  <pageMargins left="0.7" right="0.7" top="0.75" bottom="0.75" header="0.3" footer="0.3"/>
  <pageSetup orientation="portrait" r:id="rId1"/>
  <ignoredErrors>
    <ignoredError sqref="G63" formula="1"/>
    <ignoredError sqref="B15:G16"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Contents</vt:lpstr>
      <vt:lpstr>Map</vt:lpstr>
      <vt:lpstr>Occ. Growth</vt:lpstr>
      <vt:lpstr>Pop. Proj.</vt:lpstr>
      <vt:lpstr>Attainment</vt:lpstr>
      <vt:lpstr>Comp by Inst Reg-counts</vt:lpstr>
      <vt:lpstr>Comp by Inst Reg-percent</vt:lpstr>
      <vt:lpstr>6-Year Grad Rates</vt:lpstr>
      <vt:lpstr>HS to Coll.</vt:lpstr>
      <vt:lpstr>HS to Coll - College Readiness</vt:lpstr>
      <vt:lpstr>Enrollment-Region of Residence</vt:lpstr>
      <vt:lpstr>Enrollment at Inst in Region</vt:lpstr>
      <vt:lpstr>Enrollment In&amp;Out</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Map!Print_Area</vt:lpstr>
      <vt:lpstr>'Occ. Growth'!Print_Area</vt:lpstr>
      <vt:lpstr>'Pop. Proj.'!Print_Area</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High Plains Region</dc:title>
  <dc:subject>Regional Data</dc:subject>
  <dc:creator>Strategic Planning and Funding</dc:creator>
  <cp:keywords>regions, high plains</cp:keywords>
  <cp:lastModifiedBy>Martinez, Luis (Luis-Pablo)</cp:lastModifiedBy>
  <dcterms:created xsi:type="dcterms:W3CDTF">2006-09-16T00:00:00Z</dcterms:created>
  <dcterms:modified xsi:type="dcterms:W3CDTF">2019-06-17T13:46:28Z</dcterms:modified>
</cp:coreProperties>
</file>