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BF\SFA\FAS\Accounting\Allocations\Allocations_2024\3. FY24 Preliminary Allocation Spreadsheets Institution Copy\"/>
    </mc:Choice>
  </mc:AlternateContent>
  <xr:revisionPtr revIDLastSave="0" documentId="13_ncr:1_{086856FA-E84D-47AF-A97B-99EC289F4A7A}" xr6:coauthVersionLast="47" xr6:coauthVersionMax="47" xr10:uidLastSave="{00000000-0000-0000-0000-000000000000}"/>
  <bookViews>
    <workbookView xWindow="28680" yWindow="-120" windowWidth="29040" windowHeight="15840" tabRatio="827" activeTab="2" xr2:uid="{00000000-000D-0000-FFFF-FFFF00000000}"/>
  </bookViews>
  <sheets>
    <sheet name="Rule" sheetId="10" r:id="rId1"/>
    <sheet name="FY2024-2025 Biennium Approp" sheetId="9" state="hidden" r:id="rId2"/>
    <sheet name="Community Colleges Calc" sheetId="1" r:id="rId3"/>
    <sheet name="TSTC Lamar State Calc" sheetId="5" r:id="rId4"/>
    <sheet name="Maximum Awards" sheetId="4" r:id="rId5"/>
  </sheets>
  <externalReferences>
    <externalReference r:id="rId6"/>
    <externalReference r:id="rId7"/>
  </externalReferences>
  <definedNames>
    <definedName name="FY17Enrollment">'[1]FADS 2018 Data'!$A$3:$F$62</definedName>
    <definedName name="FY22Enrollment">#REF!</definedName>
    <definedName name="one">'[2]FADS 2020'!$A$3:$F$62</definedName>
    <definedName name="two">'[2]FADS 2021'!$A$3:$F$62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4" i="4" l="1"/>
  <c r="C14" i="4" s="1"/>
  <c r="A9" i="4"/>
  <c r="C9" i="4" s="1"/>
  <c r="A4" i="4"/>
  <c r="C4" i="4" s="1"/>
  <c r="B9" i="4" l="1"/>
  <c r="B4" i="4"/>
  <c r="B14" i="4"/>
  <c r="L4" i="5" l="1"/>
  <c r="M4" i="5" s="1"/>
  <c r="L37" i="1"/>
  <c r="M37" i="1" s="1"/>
  <c r="L6" i="5" l="1"/>
  <c r="M6" i="5" s="1"/>
  <c r="L5" i="5"/>
  <c r="M5" i="5" s="1"/>
  <c r="L7" i="5"/>
  <c r="M7" i="5" s="1"/>
  <c r="L56" i="1"/>
  <c r="M56" i="1" s="1"/>
  <c r="L48" i="1"/>
  <c r="M48" i="1" s="1"/>
  <c r="L40" i="1"/>
  <c r="M40" i="1" s="1"/>
  <c r="L32" i="1"/>
  <c r="M32" i="1" s="1"/>
  <c r="L24" i="1"/>
  <c r="M24" i="1" s="1"/>
  <c r="L16" i="1"/>
  <c r="M16" i="1" s="1"/>
  <c r="L8" i="1"/>
  <c r="M8" i="1" s="1"/>
  <c r="L49" i="1"/>
  <c r="M49" i="1" s="1"/>
  <c r="L9" i="1"/>
  <c r="M9" i="1" s="1"/>
  <c r="L55" i="1"/>
  <c r="M55" i="1" s="1"/>
  <c r="L47" i="1"/>
  <c r="M47" i="1" s="1"/>
  <c r="L39" i="1"/>
  <c r="M39" i="1" s="1"/>
  <c r="L31" i="1"/>
  <c r="M31" i="1" s="1"/>
  <c r="L15" i="1"/>
  <c r="M15" i="1" s="1"/>
  <c r="L7" i="1"/>
  <c r="M7" i="1" s="1"/>
  <c r="L54" i="1"/>
  <c r="M54" i="1" s="1"/>
  <c r="L46" i="1"/>
  <c r="M46" i="1" s="1"/>
  <c r="L38" i="1"/>
  <c r="M38" i="1" s="1"/>
  <c r="L30" i="1"/>
  <c r="M30" i="1" s="1"/>
  <c r="L22" i="1"/>
  <c r="M22" i="1" s="1"/>
  <c r="L14" i="1"/>
  <c r="M14" i="1" s="1"/>
  <c r="L6" i="1"/>
  <c r="M6" i="1" s="1"/>
  <c r="L44" i="1"/>
  <c r="M44" i="1" s="1"/>
  <c r="L28" i="1"/>
  <c r="M28" i="1" s="1"/>
  <c r="L12" i="1"/>
  <c r="M12" i="1" s="1"/>
  <c r="L4" i="1"/>
  <c r="M4" i="1" s="1"/>
  <c r="L51" i="1"/>
  <c r="M51" i="1" s="1"/>
  <c r="L35" i="1"/>
  <c r="M35" i="1" s="1"/>
  <c r="L19" i="1"/>
  <c r="M19" i="1" s="1"/>
  <c r="L42" i="1"/>
  <c r="M42" i="1" s="1"/>
  <c r="L26" i="1"/>
  <c r="M26" i="1" s="1"/>
  <c r="L57" i="1"/>
  <c r="M57" i="1" s="1"/>
  <c r="L33" i="1"/>
  <c r="M33" i="1" s="1"/>
  <c r="L25" i="1"/>
  <c r="M25" i="1" s="1"/>
  <c r="L53" i="1"/>
  <c r="M53" i="1" s="1"/>
  <c r="L45" i="1"/>
  <c r="M45" i="1" s="1"/>
  <c r="L29" i="1"/>
  <c r="M29" i="1" s="1"/>
  <c r="L21" i="1"/>
  <c r="M21" i="1" s="1"/>
  <c r="L13" i="1"/>
  <c r="M13" i="1" s="1"/>
  <c r="L5" i="1"/>
  <c r="M5" i="1" s="1"/>
  <c r="L52" i="1"/>
  <c r="M52" i="1" s="1"/>
  <c r="L36" i="1"/>
  <c r="M36" i="1" s="1"/>
  <c r="L20" i="1"/>
  <c r="M20" i="1" s="1"/>
  <c r="L43" i="1"/>
  <c r="M43" i="1" s="1"/>
  <c r="L27" i="1"/>
  <c r="M27" i="1" s="1"/>
  <c r="L11" i="1"/>
  <c r="M11" i="1" s="1"/>
  <c r="L50" i="1"/>
  <c r="M50" i="1" s="1"/>
  <c r="L34" i="1"/>
  <c r="M34" i="1" s="1"/>
  <c r="L18" i="1"/>
  <c r="M18" i="1" s="1"/>
  <c r="L10" i="1"/>
  <c r="M10" i="1" s="1"/>
  <c r="L41" i="1"/>
  <c r="M41" i="1" s="1"/>
  <c r="L17" i="1"/>
  <c r="M17" i="1" s="1"/>
  <c r="L23" i="1"/>
  <c r="M23" i="1" s="1"/>
  <c r="M8" i="5" l="1"/>
  <c r="L8" i="5"/>
  <c r="L58" i="1"/>
  <c r="M58" i="1" l="1"/>
</calcChain>
</file>

<file path=xl/sharedStrings.xml><?xml version="1.0" encoding="utf-8"?>
<sst xmlns="http://schemas.openxmlformats.org/spreadsheetml/2006/main" count="217" uniqueCount="180">
  <si>
    <t>FICE</t>
  </si>
  <si>
    <t>Institution</t>
  </si>
  <si>
    <t>Alvin Community College</t>
  </si>
  <si>
    <t>Amarillo College</t>
  </si>
  <si>
    <t>Angelina College</t>
  </si>
  <si>
    <t>Austin Community College</t>
  </si>
  <si>
    <t>Blinn College</t>
  </si>
  <si>
    <t>Brazosport College</t>
  </si>
  <si>
    <t>Central Texas College</t>
  </si>
  <si>
    <t>Cisco College</t>
  </si>
  <si>
    <t>Clarendon College</t>
  </si>
  <si>
    <t>Coastal Bend College</t>
  </si>
  <si>
    <t>College of the Mainland Community College District</t>
  </si>
  <si>
    <t>Collin County Community College District</t>
  </si>
  <si>
    <t>Dallas County Community College District</t>
  </si>
  <si>
    <t>Del Mar College</t>
  </si>
  <si>
    <t>El Paso Community College District</t>
  </si>
  <si>
    <t>Frank Phillips College</t>
  </si>
  <si>
    <t>Galveston College</t>
  </si>
  <si>
    <t>Grayson County College</t>
  </si>
  <si>
    <t>Hill College</t>
  </si>
  <si>
    <t>Houston Community College System</t>
  </si>
  <si>
    <t>Howard College</t>
  </si>
  <si>
    <t>Kilgore College</t>
  </si>
  <si>
    <t>Laredo Community College</t>
  </si>
  <si>
    <t>Lee College</t>
  </si>
  <si>
    <t>Lone Star College System District</t>
  </si>
  <si>
    <t>McLennan Community College</t>
  </si>
  <si>
    <t>Midland College</t>
  </si>
  <si>
    <t>Navarro College</t>
  </si>
  <si>
    <t>North Central Texas College</t>
  </si>
  <si>
    <t>Northeast Texas Community College</t>
  </si>
  <si>
    <t>Northwest Vista College</t>
  </si>
  <si>
    <t>Palo Alto College</t>
  </si>
  <si>
    <t>Panola College</t>
  </si>
  <si>
    <t>Paris Junior College</t>
  </si>
  <si>
    <t>Ranger College</t>
  </si>
  <si>
    <t>San Antonio College</t>
  </si>
  <si>
    <t>San Jacinto College District</t>
  </si>
  <si>
    <t>South Plains College</t>
  </si>
  <si>
    <t>South Texas College</t>
  </si>
  <si>
    <t>Southwest Texas Junior College</t>
  </si>
  <si>
    <t>St. Philip's College</t>
  </si>
  <si>
    <t>Tarrant County College District</t>
  </si>
  <si>
    <t>Temple College</t>
  </si>
  <si>
    <t>Texarkana College</t>
  </si>
  <si>
    <t>Texas Southmost College District</t>
  </si>
  <si>
    <t>Trinity Valley Community College</t>
  </si>
  <si>
    <t>Tyler Junior College</t>
  </si>
  <si>
    <t>Vernon College</t>
  </si>
  <si>
    <t>Victoria College, The</t>
  </si>
  <si>
    <t>Weatherford College</t>
  </si>
  <si>
    <t>Western Texas College</t>
  </si>
  <si>
    <t>Wharton County Junior College</t>
  </si>
  <si>
    <t>Grand Total</t>
  </si>
  <si>
    <t>Full-Time</t>
  </si>
  <si>
    <t>3/4-Time</t>
  </si>
  <si>
    <t>1/2-Time</t>
  </si>
  <si>
    <t>Total Grant Need</t>
  </si>
  <si>
    <t>Lamar Institute of Technology</t>
  </si>
  <si>
    <t>Lamar State College at Orange</t>
  </si>
  <si>
    <t>Lamar State College at Port Arthur</t>
  </si>
  <si>
    <t xml:space="preserve"> Full-time </t>
  </si>
  <si>
    <t xml:space="preserve"> 3/4-time </t>
  </si>
  <si>
    <t xml:space="preserve"> 1/2-time </t>
  </si>
  <si>
    <t xml:space="preserve">Grand Total  </t>
  </si>
  <si>
    <t>000307</t>
  </si>
  <si>
    <t>000309</t>
  </si>
  <si>
    <t>003539</t>
  </si>
  <si>
    <t>003540</t>
  </si>
  <si>
    <t>003546</t>
  </si>
  <si>
    <t>003549</t>
  </si>
  <si>
    <t>003553</t>
  </si>
  <si>
    <t>003554</t>
  </si>
  <si>
    <t>003558</t>
  </si>
  <si>
    <t>003563</t>
  </si>
  <si>
    <t>003568</t>
  </si>
  <si>
    <t>003570</t>
  </si>
  <si>
    <t>003572</t>
  </si>
  <si>
    <t>003573</t>
  </si>
  <si>
    <t>003574</t>
  </si>
  <si>
    <t>003580</t>
  </si>
  <si>
    <t>003582</t>
  </si>
  <si>
    <t>003583</t>
  </si>
  <si>
    <t>003590</t>
  </si>
  <si>
    <t>003593</t>
  </si>
  <si>
    <t>003596</t>
  </si>
  <si>
    <t>003600</t>
  </si>
  <si>
    <t>003601</t>
  </si>
  <si>
    <t>003603</t>
  </si>
  <si>
    <t>003608</t>
  </si>
  <si>
    <t>003609</t>
  </si>
  <si>
    <t>003611</t>
  </si>
  <si>
    <t>003614</t>
  </si>
  <si>
    <t>003626</t>
  </si>
  <si>
    <t>003627</t>
  </si>
  <si>
    <t>003628</t>
  </si>
  <si>
    <t>003634</t>
  </si>
  <si>
    <t>003643</t>
  </si>
  <si>
    <t>003648</t>
  </si>
  <si>
    <t>003662</t>
  </si>
  <si>
    <t>003664</t>
  </si>
  <si>
    <t>003668</t>
  </si>
  <si>
    <t>004003</t>
  </si>
  <si>
    <t>006661</t>
  </si>
  <si>
    <t>006662</t>
  </si>
  <si>
    <t>007096</t>
  </si>
  <si>
    <t>007287</t>
  </si>
  <si>
    <t>009163</t>
  </si>
  <si>
    <t>009549</t>
  </si>
  <si>
    <t>009797</t>
  </si>
  <si>
    <t>010060</t>
  </si>
  <si>
    <t>010387</t>
  </si>
  <si>
    <t>010633</t>
  </si>
  <si>
    <t>011145</t>
  </si>
  <si>
    <t>012015</t>
  </si>
  <si>
    <t>023154</t>
  </si>
  <si>
    <t>023413</t>
  </si>
  <si>
    <t>023485</t>
  </si>
  <si>
    <t>023582</t>
  </si>
  <si>
    <t>023614</t>
  </si>
  <si>
    <t>031034</t>
  </si>
  <si>
    <t>036273</t>
  </si>
  <si>
    <r>
      <rPr>
        <b/>
        <sz val="11"/>
        <color theme="1"/>
        <rFont val="Calibri"/>
        <family val="2"/>
        <scheme val="minor"/>
      </rPr>
      <t xml:space="preserve">1/2 </t>
    </r>
    <r>
      <rPr>
        <sz val="11"/>
        <color theme="1"/>
        <rFont val="Calibri"/>
        <family val="2"/>
        <scheme val="minor"/>
      </rPr>
      <t>Time is calculated by multipling the max. amount by 0.50.</t>
    </r>
  </si>
  <si>
    <r>
      <rPr>
        <b/>
        <sz val="11"/>
        <color theme="1"/>
        <rFont val="Calibri"/>
        <family val="2"/>
        <scheme val="minor"/>
      </rPr>
      <t>3/4</t>
    </r>
    <r>
      <rPr>
        <sz val="11"/>
        <color theme="1"/>
        <rFont val="Calibri"/>
        <family val="2"/>
        <scheme val="minor"/>
      </rPr>
      <t xml:space="preserve"> Time is calculated by multipling the max. amount by 0.75.</t>
    </r>
  </si>
  <si>
    <t>Texas State Technical College-Waco</t>
  </si>
  <si>
    <t>Northeast Lakeview College</t>
  </si>
  <si>
    <t>1/2-Time
Grant Need</t>
  </si>
  <si>
    <t>3/4-Time
Grant Need</t>
  </si>
  <si>
    <t>Full-Time
Grant Need</t>
  </si>
  <si>
    <t>Total
Grant Need</t>
  </si>
  <si>
    <t xml:space="preserve"> </t>
  </si>
  <si>
    <t>RULE §22.262 Allocation and Disbursement of Funds - Public Junior Colleges</t>
  </si>
  <si>
    <r>
      <t xml:space="preserve">(a) Allocations for public junior colleges for Fiscal Year 2016 and Later. Allocations are to be determined on an annual basis as follows:
  (1) The allocation base for each eligible institution will be the number of students it reported in the most recent certified Financial Aid Database submission who met the following criteria:
    (A) were classified as Texas residents,
     (B) were enrolled as undergraduates half-time, three-quarter time or full-time, and
     (C) have a 9-month Expected Family Contribution, calculated using federal methodology, less than or equal to the Federal Pell Grant eligibility cap for the year reported in the Financial Aid Database submission.
</t>
    </r>
    <r>
      <rPr>
        <sz val="11"/>
        <rFont val="Calibri"/>
        <family val="2"/>
        <scheme val="minor"/>
      </rPr>
      <t xml:space="preserve">   (2) Each institution's percent of the available funds will equal its percent of the state-wide need as determined by multiplying each institution's enrollments by the respective award maximums of students who meet the criteria in subsection (a)(1) of this section.</t>
    </r>
    <r>
      <rPr>
        <sz val="11"/>
        <color theme="1"/>
        <rFont val="Calibri"/>
        <family val="2"/>
        <scheme val="minor"/>
      </rPr>
      <t xml:space="preserve">
   (3) Beginning with allocations for Fiscal Year 2020, allocations for both years of the state appropriations' biennium will be completed at the same time. The three most recent certified Financial Aid Database submissions will be utilized to forecast the data utilized in the calculation of the allocation for the second year of the biennium. Institutions will receive notification of their allocations for both years of the biennium at the same time.
   (4) Allocation calculations will be shared with all participating institutions for comment and verification prior to final posting and the institutions will be given 10 working days, beginning the day of the notice's distribution and excluding State holidays, to confirm that the allocation report accurately reflects the data they submitted or to advise Board staff of any inaccuracies.
 (b) Disbursement of Funds to Institutions. As requested by institutions throughout the academic year, the Board shall forward to each participating institution a portion of its allocation of funds for timely disbursement to students. Institutions will have until the close of business on August 1, or the first working day thereafter if it falls on a weekend or holiday, to encumber program funds from their allocation. After that date, institutions lose claim to any funds in the current fiscal year not yet drawn down from the Board for timely disbursement to students. Funds released in this manner in the first year of the biennium become available to the institution for use in the second year of the biennium. Funds released in this manner in the second year of the biennium become available to the Board for utilization in grant processing. Should these unspent funds result in additional funding available for the next biennium's program, revised allocations, calculated according to the allocation methodology outlined in this rule, will be issued to participating institutions during the fall semester.
</t>
    </r>
  </si>
  <si>
    <t>% Share of Appropriation</t>
  </si>
  <si>
    <t>Award Maximums - Community Colleges</t>
  </si>
  <si>
    <t>Award Maximums - State Colleges</t>
  </si>
  <si>
    <t>Award Maximums - Technical Colleges</t>
  </si>
  <si>
    <t>RULE §22.264 Allocation and Disbursement of Funds - Public Technical and State Colleges</t>
  </si>
  <si>
    <t>(a) Allocations for public technical colleges and public state colleges for Fiscal Year 2016 and Later. Allocations are to be determined on an annual basis as follows:
  (1) The allocation base for each eligible institution will be the number of students it reported in the most recent certified Financial Aid Database submission who met the following criteria:
    (A) were classified as Texas residents;
    (B) were enrolled as undergraduates half-time, three-quarter time, or full-time; and
    (C) have a 9-month Expected Family Contribution, calculated using federal methodology, less than or equal to the Federal Pell Grant eligibility cap for the year reported in the Financial Aid Database submission.
  (2) Each institution's percent of the available funds will equal its percent of the state-wide need as determined by multiplying each institution's enrollments by the respective award maximums of students who meet the criteria in subsection paragraph (1) of this subsection.
  (3) Beginning with allocations for Fiscal Year 2020, allocations for both years of the state appropriations' biennium will be completed at the same time. The three most recent certified Financial Aid Database submissions will be utilized to forecast the data utilized in the calculation of the allocation for the second year of the biennium. Institutions will receive notification of their allocations for both years of the biennium at the same time.
  (4) Verification of Data. Allocation calculations will be shared with all participating institutions for comment and verification prior to final posting, and the institutions will be given 10 working days, beginning the day of the notice's distribution and excluding State holidays, to confirm that the allocation report accurately reflects the data they submitted or to advise Board staff of any inaccuracies.</t>
  </si>
  <si>
    <t>Odessa College District</t>
  </si>
  <si>
    <t>Average Tuition and Fees, Texas Public Institutions</t>
  </si>
  <si>
    <t>Soure: IFRS</t>
  </si>
  <si>
    <t>Universities</t>
  </si>
  <si>
    <t>Community Colleges</t>
  </si>
  <si>
    <t>TSTC's with LIT</t>
  </si>
  <si>
    <t>TSTC's without LIT</t>
  </si>
  <si>
    <t>Lamars (State Colleges) without LIT</t>
  </si>
  <si>
    <t>Lamars (State Colleges) with LIT</t>
  </si>
  <si>
    <t>Semester</t>
  </si>
  <si>
    <t>Year</t>
  </si>
  <si>
    <t>Fiscal Year</t>
  </si>
  <si>
    <t>Average TF</t>
  </si>
  <si>
    <t>Y/Y Pct. Change</t>
  </si>
  <si>
    <t>Fall</t>
  </si>
  <si>
    <t>Avg. Y/Y Change For 3 Yrs.</t>
  </si>
  <si>
    <t>Public Universities</t>
  </si>
  <si>
    <t>Public Community Colleges</t>
  </si>
  <si>
    <t>Public Technical Colleges</t>
  </si>
  <si>
    <t>Public Technical  (No LIT)</t>
  </si>
  <si>
    <t>Public State Colleges  (No LIT)</t>
  </si>
  <si>
    <t xml:space="preserve">Public State Colleges  </t>
  </si>
  <si>
    <t>003561</t>
  </si>
  <si>
    <r>
      <t xml:space="preserve">This is from CSSB1 </t>
    </r>
    <r>
      <rPr>
        <i/>
        <sz val="11"/>
        <color theme="1"/>
        <rFont val="Calibri"/>
        <family val="2"/>
        <scheme val="minor"/>
      </rPr>
      <t>date</t>
    </r>
  </si>
  <si>
    <t>Award Maximums for FY2024</t>
  </si>
  <si>
    <t>Data for Max Award Calculation for FY 2024 based on the latest IFRS data which is Fall 2022 (FY 2023)</t>
  </si>
  <si>
    <t>Run date: 12/21/2022</t>
  </si>
  <si>
    <t>Fiscal Year 2024 Term Max Award:</t>
  </si>
  <si>
    <t>Max FY2024 Grant Amount: include three terms (fall, spring, and summer)</t>
  </si>
  <si>
    <t>Amount To Be Used in FY24 Memo</t>
  </si>
  <si>
    <t>FY2024 EFC Priority</t>
  </si>
  <si>
    <r>
      <rPr>
        <b/>
        <sz val="11"/>
        <color theme="1"/>
        <rFont val="Calibri"/>
        <family val="2"/>
        <scheme val="minor"/>
      </rPr>
      <t xml:space="preserve">Source: </t>
    </r>
    <r>
      <rPr>
        <sz val="11"/>
        <color theme="1"/>
        <rFont val="Calibri"/>
        <family val="2"/>
        <scheme val="minor"/>
      </rPr>
      <t>TEOG and TEXAS Grant Data for MaxAward for FY2024 12.21.2022 with calculations.xlsx</t>
    </r>
  </si>
  <si>
    <t xml:space="preserve">**Calculation includes a rounded number  </t>
  </si>
  <si>
    <t>FY2024 Texas Educational Opportunity Grant Preliminary Allocations - Community Colleges</t>
  </si>
  <si>
    <t>FY2024 Texas Educational Opportunity Grant Preliminary Allocations - TSTC and Lamars</t>
  </si>
  <si>
    <t xml:space="preserve">HB1 Introduced </t>
  </si>
  <si>
    <t>*Appropriation amount is based on General Appropriations Act, House Bill 1, 88th Texas Legislature.</t>
  </si>
  <si>
    <t>FY24 Preliminary Allocation**</t>
  </si>
  <si>
    <t>FY2024 HB 1 Estimaed Appropriation*:</t>
  </si>
  <si>
    <t>FY2024 HB 1 Estimated Appropriation*: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</si>
</sst>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0_);[Red]\(&quot;$&quot;#,##0.0\)"/>
    <numFmt numFmtId="167" formatCode="0.000%"/>
    <numFmt numFmtId="168" formatCode="_(&quot;$&quot;* #,##0_);_(&quot;$&quot;* \(#,##0\);_(&quot;$&quot;* &quot;-&quot;??_);_(@_)"/>
    <numFmt numFmtId="169" formatCode="&quot;$&quot;#,##0"/>
  </numFmts>
  <fonts count="19">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b/>
      <sz val="14"/>
      <name val="Tahoma"/>
      <family val="2"/>
    </font>
    <font>
      <b/>
      <u/>
      <sz val="11"/>
      <color theme="1"/>
      <name val="Calibri"/>
      <family val="2"/>
      <scheme val="minor"/>
    </font>
    <font>
      <b/>
      <sz val="11"/>
      <color rgb="FFFF0000"/>
      <name val="Calibri"/>
      <family val="2"/>
      <scheme val="minor"/>
    </font>
    <font>
      <sz val="11"/>
      <color theme="1"/>
      <name val="Calibri "/>
    </font>
    <font>
      <b/>
      <sz val="11"/>
      <color theme="1"/>
      <name val="Calibri "/>
    </font>
    <font>
      <b/>
      <sz val="11"/>
      <color rgb="FFFF0000"/>
      <name val="Calibri "/>
    </font>
    <font>
      <b/>
      <sz val="11"/>
      <color theme="1"/>
      <name val="Tahoma"/>
      <family val="2"/>
    </font>
    <font>
      <sz val="11"/>
      <color theme="1"/>
      <name val="Tahoma"/>
      <family val="2"/>
    </font>
    <font>
      <b/>
      <i/>
      <sz val="11"/>
      <color theme="1"/>
      <name val="Calibri "/>
    </font>
    <font>
      <sz val="11"/>
      <name val="Calibri"/>
      <family val="2"/>
      <scheme val="minor"/>
    </font>
    <font>
      <sz val="11"/>
      <name val="Tahoma"/>
      <family val="2"/>
    </font>
    <font>
      <sz val="11"/>
      <color rgb="FF000000"/>
      <name val="Tahoma"/>
      <family val="2"/>
    </font>
    <font>
      <sz val="10"/>
      <color theme="1"/>
      <name val="Tahoma"/>
      <family val="2"/>
    </font>
    <font>
      <i/>
      <sz val="11"/>
      <color theme="1"/>
      <name val="Calibri"/>
      <family val="2"/>
      <scheme val="minor"/>
    </font>
    <font>
      <b/>
      <sz val="10"/>
      <color theme="1"/>
      <name val="Tahoma"/>
      <family val="2"/>
    </font>
  </fonts>
  <fills count="9">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499984740745262"/>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0" borderId="0"/>
    <xf numFmtId="0" fontId="16" fillId="0" borderId="0"/>
  </cellStyleXfs>
  <cellXfs count="99">
    <xf numFmtId="0" fontId="0" fillId="0" borderId="0" xfId="0"/>
    <xf numFmtId="44" fontId="0" fillId="0" borderId="0" xfId="1" applyFont="1"/>
    <xf numFmtId="44" fontId="0" fillId="0" borderId="0" xfId="0" applyNumberFormat="1"/>
    <xf numFmtId="44" fontId="0" fillId="0" borderId="1" xfId="1" applyFont="1" applyBorder="1"/>
    <xf numFmtId="0" fontId="5" fillId="0" borderId="0" xfId="0" applyFont="1"/>
    <xf numFmtId="0" fontId="0" fillId="0" borderId="0" xfId="0" applyAlignment="1">
      <alignment vertical="center" wrapText="1"/>
    </xf>
    <xf numFmtId="0" fontId="0" fillId="0" borderId="4" xfId="0" applyBorder="1"/>
    <xf numFmtId="0" fontId="7" fillId="0" borderId="0" xfId="0" applyFont="1"/>
    <xf numFmtId="44" fontId="7" fillId="0" borderId="0" xfId="1" applyFont="1"/>
    <xf numFmtId="0" fontId="8" fillId="5" borderId="6" xfId="0" applyFont="1" applyFill="1" applyBorder="1" applyAlignment="1">
      <alignment horizontal="left" wrapText="1"/>
    </xf>
    <xf numFmtId="0" fontId="8" fillId="5" borderId="7" xfId="0" applyFont="1" applyFill="1" applyBorder="1" applyAlignment="1">
      <alignment horizontal="left" wrapText="1"/>
    </xf>
    <xf numFmtId="0" fontId="7" fillId="3" borderId="0" xfId="0" applyFont="1" applyFill="1"/>
    <xf numFmtId="164" fontId="7" fillId="0" borderId="2" xfId="3" applyNumberFormat="1" applyFont="1" applyBorder="1"/>
    <xf numFmtId="164" fontId="7" fillId="0" borderId="3" xfId="3" applyNumberFormat="1" applyFont="1" applyBorder="1"/>
    <xf numFmtId="44" fontId="7" fillId="0" borderId="3" xfId="1" applyFont="1" applyBorder="1"/>
    <xf numFmtId="0" fontId="7" fillId="0" borderId="17" xfId="0" applyFont="1" applyBorder="1"/>
    <xf numFmtId="0" fontId="7" fillId="0" borderId="0" xfId="0" applyFont="1" applyAlignment="1">
      <alignment vertical="top" wrapText="1"/>
    </xf>
    <xf numFmtId="164" fontId="7" fillId="0" borderId="4" xfId="3" applyNumberFormat="1" applyFont="1" applyBorder="1"/>
    <xf numFmtId="164" fontId="7" fillId="0" borderId="0" xfId="3" applyNumberFormat="1" applyFont="1"/>
    <xf numFmtId="164" fontId="7" fillId="0" borderId="5" xfId="3" applyNumberFormat="1" applyFont="1" applyBorder="1"/>
    <xf numFmtId="164" fontId="7" fillId="0" borderId="16" xfId="3" applyNumberFormat="1" applyFont="1" applyBorder="1"/>
    <xf numFmtId="44" fontId="7" fillId="0" borderId="16" xfId="1" applyFont="1" applyBorder="1"/>
    <xf numFmtId="8" fontId="0" fillId="0" borderId="0" xfId="0" applyNumberFormat="1"/>
    <xf numFmtId="166" fontId="0" fillId="0" borderId="0" xfId="0" applyNumberFormat="1"/>
    <xf numFmtId="44" fontId="8" fillId="5" borderId="2" xfId="1" applyFont="1" applyFill="1" applyBorder="1" applyAlignment="1">
      <alignment horizontal="center" wrapText="1"/>
    </xf>
    <xf numFmtId="44" fontId="8" fillId="5" borderId="3" xfId="1" applyFont="1" applyFill="1" applyBorder="1" applyAlignment="1">
      <alignment horizontal="center" wrapText="1"/>
    </xf>
    <xf numFmtId="0" fontId="8" fillId="5" borderId="3" xfId="0" applyFont="1" applyFill="1" applyBorder="1" applyAlignment="1">
      <alignment horizontal="center" wrapText="1"/>
    </xf>
    <xf numFmtId="49" fontId="7" fillId="0" borderId="0" xfId="0" applyNumberFormat="1" applyFont="1" applyAlignment="1">
      <alignment horizontal="right"/>
    </xf>
    <xf numFmtId="44" fontId="7" fillId="0" borderId="11" xfId="1" applyFont="1" applyBorder="1"/>
    <xf numFmtId="44" fontId="7" fillId="0" borderId="12" xfId="1" applyFont="1" applyBorder="1"/>
    <xf numFmtId="44" fontId="7" fillId="0" borderId="18" xfId="1" applyFont="1" applyBorder="1"/>
    <xf numFmtId="44" fontId="7" fillId="0" borderId="10" xfId="0" applyNumberFormat="1" applyFont="1" applyBorder="1"/>
    <xf numFmtId="44" fontId="7" fillId="0" borderId="20" xfId="0" applyNumberFormat="1" applyFont="1" applyBorder="1"/>
    <xf numFmtId="44" fontId="7" fillId="0" borderId="9" xfId="0" applyNumberFormat="1" applyFont="1" applyBorder="1"/>
    <xf numFmtId="9" fontId="0" fillId="0" borderId="0" xfId="0" applyNumberFormat="1"/>
    <xf numFmtId="167" fontId="7" fillId="0" borderId="13" xfId="2" applyNumberFormat="1" applyFont="1" applyBorder="1"/>
    <xf numFmtId="167" fontId="7" fillId="0" borderId="14" xfId="2" applyNumberFormat="1" applyFont="1" applyBorder="1"/>
    <xf numFmtId="167" fontId="7" fillId="0" borderId="19" xfId="2" applyNumberFormat="1" applyFont="1" applyBorder="1"/>
    <xf numFmtId="0" fontId="7" fillId="0" borderId="4" xfId="0" applyFont="1" applyBorder="1"/>
    <xf numFmtId="0" fontId="8" fillId="5" borderId="7" xfId="0" applyFont="1" applyFill="1" applyBorder="1" applyAlignment="1">
      <alignment horizontal="center" wrapText="1"/>
    </xf>
    <xf numFmtId="0" fontId="8" fillId="5" borderId="6" xfId="0" applyFont="1" applyFill="1" applyBorder="1" applyAlignment="1">
      <alignment horizontal="center"/>
    </xf>
    <xf numFmtId="0" fontId="8" fillId="5" borderId="7" xfId="0" applyFont="1" applyFill="1" applyBorder="1" applyAlignment="1">
      <alignment horizontal="center"/>
    </xf>
    <xf numFmtId="0" fontId="8" fillId="5" borderId="8" xfId="0" applyFont="1" applyFill="1" applyBorder="1" applyAlignment="1">
      <alignment horizontal="center"/>
    </xf>
    <xf numFmtId="0" fontId="7" fillId="3" borderId="0" xfId="0" applyFont="1" applyFill="1" applyAlignment="1">
      <alignment horizontal="center"/>
    </xf>
    <xf numFmtId="0" fontId="8" fillId="5" borderId="6" xfId="0" applyFont="1" applyFill="1" applyBorder="1" applyAlignment="1">
      <alignment horizontal="center" wrapText="1"/>
    </xf>
    <xf numFmtId="0" fontId="8" fillId="4" borderId="16" xfId="0" applyFont="1" applyFill="1" applyBorder="1" applyAlignment="1">
      <alignment horizontal="right"/>
    </xf>
    <xf numFmtId="0" fontId="7" fillId="4" borderId="6" xfId="0" applyFont="1" applyFill="1" applyBorder="1"/>
    <xf numFmtId="0" fontId="2" fillId="4" borderId="7" xfId="0" applyFont="1" applyFill="1" applyBorder="1" applyAlignment="1">
      <alignment horizontal="right"/>
    </xf>
    <xf numFmtId="0" fontId="0" fillId="4" borderId="6" xfId="0" applyFill="1" applyBorder="1"/>
    <xf numFmtId="0" fontId="8" fillId="5" borderId="5" xfId="0" applyFont="1" applyFill="1" applyBorder="1" applyAlignment="1">
      <alignment horizontal="center" wrapText="1"/>
    </xf>
    <xf numFmtId="0" fontId="8" fillId="5" borderId="16" xfId="0" applyFont="1" applyFill="1" applyBorder="1" applyAlignment="1">
      <alignment horizontal="center" wrapText="1"/>
    </xf>
    <xf numFmtId="0" fontId="8" fillId="7" borderId="7" xfId="0" applyFont="1" applyFill="1" applyBorder="1" applyAlignment="1">
      <alignment horizontal="center"/>
    </xf>
    <xf numFmtId="164" fontId="0" fillId="7" borderId="0" xfId="3" applyNumberFormat="1" applyFont="1" applyFill="1"/>
    <xf numFmtId="164" fontId="2" fillId="7" borderId="7" xfId="3" applyNumberFormat="1" applyFont="1" applyFill="1" applyBorder="1"/>
    <xf numFmtId="0" fontId="0" fillId="0" borderId="15" xfId="0" applyBorder="1" applyAlignment="1">
      <alignment horizontal="center"/>
    </xf>
    <xf numFmtId="44" fontId="8" fillId="4" borderId="8" xfId="0" applyNumberFormat="1" applyFont="1" applyFill="1" applyBorder="1"/>
    <xf numFmtId="44" fontId="8" fillId="4" borderId="7" xfId="1" applyFont="1" applyFill="1" applyBorder="1"/>
    <xf numFmtId="44" fontId="8" fillId="4" borderId="7" xfId="0" applyNumberFormat="1" applyFont="1" applyFill="1" applyBorder="1"/>
    <xf numFmtId="167" fontId="8" fillId="4" borderId="7" xfId="2" applyNumberFormat="1" applyFont="1" applyFill="1" applyBorder="1"/>
    <xf numFmtId="164" fontId="8" fillId="4" borderId="7" xfId="3" applyNumberFormat="1" applyFont="1" applyFill="1" applyBorder="1"/>
    <xf numFmtId="164" fontId="8" fillId="4" borderId="16" xfId="3" applyNumberFormat="1" applyFont="1" applyFill="1" applyBorder="1"/>
    <xf numFmtId="44" fontId="6" fillId="0" borderId="16" xfId="1" applyFont="1" applyBorder="1" applyAlignment="1">
      <alignment horizontal="center"/>
    </xf>
    <xf numFmtId="3" fontId="4" fillId="0" borderId="0" xfId="0" applyNumberFormat="1" applyFont="1" applyAlignment="1">
      <alignment vertical="center"/>
    </xf>
    <xf numFmtId="0" fontId="12" fillId="0" borderId="4" xfId="0" applyFont="1" applyBorder="1" applyAlignment="1">
      <alignment horizontal="right" wrapText="1"/>
    </xf>
    <xf numFmtId="0" fontId="7" fillId="0" borderId="16" xfId="0" applyFont="1" applyBorder="1"/>
    <xf numFmtId="0" fontId="0" fillId="0" borderId="0" xfId="0" applyAlignment="1">
      <alignment wrapText="1"/>
    </xf>
    <xf numFmtId="0" fontId="5" fillId="0" borderId="0" xfId="0" applyFont="1" applyAlignment="1">
      <alignment wrapText="1"/>
    </xf>
    <xf numFmtId="165" fontId="0" fillId="0" borderId="0" xfId="0" applyNumberFormat="1"/>
    <xf numFmtId="165" fontId="0" fillId="0" borderId="1" xfId="1" applyNumberFormat="1" applyFont="1" applyBorder="1"/>
    <xf numFmtId="0" fontId="0" fillId="0" borderId="23" xfId="0" applyBorder="1"/>
    <xf numFmtId="0" fontId="0" fillId="0" borderId="24" xfId="0" applyBorder="1"/>
    <xf numFmtId="0" fontId="0" fillId="0" borderId="25" xfId="0" applyBorder="1"/>
    <xf numFmtId="0" fontId="0" fillId="0" borderId="14" xfId="0" applyBorder="1"/>
    <xf numFmtId="169" fontId="0" fillId="0" borderId="0" xfId="0" applyNumberFormat="1"/>
    <xf numFmtId="10" fontId="0" fillId="0" borderId="0" xfId="0" applyNumberFormat="1"/>
    <xf numFmtId="165" fontId="0" fillId="8" borderId="0" xfId="0" applyNumberFormat="1" applyFill="1"/>
    <xf numFmtId="0" fontId="0" fillId="0" borderId="26" xfId="0" applyBorder="1"/>
    <xf numFmtId="0" fontId="0" fillId="0" borderId="21" xfId="0" applyBorder="1"/>
    <xf numFmtId="0" fontId="0" fillId="0" borderId="27" xfId="0" applyBorder="1"/>
    <xf numFmtId="165" fontId="9" fillId="0" borderId="7" xfId="1" applyNumberFormat="1" applyFont="1" applyFill="1" applyBorder="1" applyAlignment="1">
      <alignment horizontal="left"/>
    </xf>
    <xf numFmtId="0" fontId="11" fillId="0" borderId="2" xfId="0" applyFont="1" applyBorder="1"/>
    <xf numFmtId="0" fontId="14" fillId="0" borderId="3" xfId="0" applyFont="1" applyBorder="1" applyAlignment="1">
      <alignment horizontal="left" vertical="center" wrapText="1"/>
    </xf>
    <xf numFmtId="168" fontId="15" fillId="0" borderId="3" xfId="0" applyNumberFormat="1" applyFont="1" applyBorder="1" applyAlignment="1">
      <alignment horizontal="right" vertical="center" wrapText="1"/>
    </xf>
    <xf numFmtId="0" fontId="0" fillId="0" borderId="3" xfId="0" applyBorder="1"/>
    <xf numFmtId="0" fontId="0" fillId="0" borderId="22" xfId="0" applyBorder="1"/>
    <xf numFmtId="49" fontId="15" fillId="0" borderId="5" xfId="0" applyNumberFormat="1" applyFont="1" applyBorder="1" applyAlignment="1">
      <alignment horizontal="left" vertical="center" wrapText="1"/>
    </xf>
    <xf numFmtId="0" fontId="14" fillId="0" borderId="16" xfId="0" applyFont="1" applyBorder="1" applyAlignment="1">
      <alignment horizontal="left" wrapText="1"/>
    </xf>
    <xf numFmtId="168" fontId="11" fillId="0" borderId="16" xfId="0" applyNumberFormat="1" applyFont="1" applyBorder="1" applyAlignment="1">
      <alignment horizontal="right"/>
    </xf>
    <xf numFmtId="0" fontId="0" fillId="0" borderId="16" xfId="0" applyBorder="1"/>
    <xf numFmtId="44" fontId="0" fillId="0" borderId="17" xfId="0" applyNumberFormat="1" applyBorder="1"/>
    <xf numFmtId="0" fontId="18" fillId="0" borderId="0" xfId="0" applyFont="1"/>
    <xf numFmtId="0" fontId="16" fillId="0" borderId="0" xfId="0" applyFont="1"/>
    <xf numFmtId="0" fontId="2" fillId="0" borderId="0" xfId="0" applyFont="1"/>
    <xf numFmtId="0" fontId="18" fillId="0" borderId="23" xfId="0" applyFont="1" applyBorder="1"/>
    <xf numFmtId="0" fontId="11" fillId="6" borderId="6" xfId="0" applyFont="1" applyFill="1" applyBorder="1" applyAlignment="1">
      <alignment horizontal="left"/>
    </xf>
    <xf numFmtId="0" fontId="10" fillId="6" borderId="8" xfId="0" applyFont="1" applyFill="1" applyBorder="1" applyAlignment="1">
      <alignment horizontal="left"/>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cellXfs>
  <cellStyles count="6">
    <cellStyle name="Comma" xfId="3" builtinId="3"/>
    <cellStyle name="Currency" xfId="1" builtinId="4"/>
    <cellStyle name="Normal" xfId="0" builtinId="0"/>
    <cellStyle name="Normal 10" xfId="4" xr:uid="{00000000-0005-0000-0000-000003000000}"/>
    <cellStyle name="Normal 3" xfId="5" xr:uid="{3A4AE16F-BAB8-4F50-B6D2-AE966B52CF3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6</xdr:row>
      <xdr:rowOff>158115</xdr:rowOff>
    </xdr:from>
    <xdr:to>
      <xdr:col>10</xdr:col>
      <xdr:colOff>388880</xdr:colOff>
      <xdr:row>35</xdr:row>
      <xdr:rowOff>141988</xdr:rowOff>
    </xdr:to>
    <xdr:pic>
      <xdr:nvPicPr>
        <xdr:cNvPr id="3" name="Picture 2">
          <a:extLst>
            <a:ext uri="{FF2B5EF4-FFF2-40B4-BE49-F238E27FC236}">
              <a16:creationId xmlns:a16="http://schemas.microsoft.com/office/drawing/2014/main" id="{CB3A199C-BB54-14E3-12C1-5B286E4F8C00}"/>
            </a:ext>
          </a:extLst>
        </xdr:cNvPr>
        <xdr:cNvPicPr>
          <a:picLocks noChangeAspect="1"/>
        </xdr:cNvPicPr>
      </xdr:nvPicPr>
      <xdr:blipFill>
        <a:blip xmlns:r="http://schemas.openxmlformats.org/officeDocument/2006/relationships" r:embed="rId1"/>
        <a:stretch>
          <a:fillRect/>
        </a:stretch>
      </xdr:blipFill>
      <xdr:spPr>
        <a:xfrm>
          <a:off x="495300" y="1243965"/>
          <a:ext cx="5989580" cy="52321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F/SFA/FAS/Accounting/Allocations/Allocations_2021/FY21%20Preliminary%20Allocation%20Spreadsheets/TEOG_Allocation-Calculations_Prelim_202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BF\SFA\FAS\Accounting\Allocations\Allocations_2025\2.%20FY25%20Preliminary%20Allocation%20Spreadsheets\Texas%20Educational%20Opportunity%20Grant%20(TEOG)%20FY%202025%20Preliminary%20Allocation%20Calculations%20-%20Internal.xlsx" TargetMode="External"/><Relationship Id="rId1" Type="http://schemas.openxmlformats.org/officeDocument/2006/relationships/externalLinkPath" Target="/BF/SFA/FAS/Accounting/Allocations/Allocations_2025/2.%20FY25%20Preliminary%20Allocation%20Spreadsheets/Texas%20Educational%20Opportunity%20Grant%20(TEOG)%20FY%202025%20Preliminary%20Allocation%20Calculations%20-%20In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A Activity"/>
      <sheetName val="Rule"/>
      <sheetName val="FY2020-2021 Biennium Approp"/>
      <sheetName val="Community Colleges Calc"/>
      <sheetName val="TSTC Lamar State Calc"/>
      <sheetName val="Maximum Awards"/>
      <sheetName val="FADS 2018 Data"/>
      <sheetName val="FADS 2017 Data"/>
      <sheetName val="FADS 2016 Data"/>
    </sheetNames>
    <sheetDataSet>
      <sheetData sheetId="0"/>
      <sheetData sheetId="1"/>
      <sheetData sheetId="2"/>
      <sheetData sheetId="3"/>
      <sheetData sheetId="4"/>
      <sheetData sheetId="5">
        <row r="4">
          <cell r="A4">
            <v>3272</v>
          </cell>
        </row>
      </sheetData>
      <sheetData sheetId="6">
        <row r="3">
          <cell r="A3" t="str">
            <v>Fice Code</v>
          </cell>
          <cell r="B3" t="str">
            <v>Institution</v>
          </cell>
          <cell r="C3" t="str">
            <v>Enrolled 1/2-time</v>
          </cell>
          <cell r="D3" t="str">
            <v>Enrolled 3/4-time</v>
          </cell>
          <cell r="E3" t="str">
            <v>Enrolled Full-time</v>
          </cell>
          <cell r="F3" t="str">
            <v>Total</v>
          </cell>
        </row>
        <row r="4">
          <cell r="A4" t="str">
            <v>000307</v>
          </cell>
          <cell r="B4" t="str">
            <v>ALAMO CCD NW VISTA COLLEGE</v>
          </cell>
          <cell r="C4">
            <v>825</v>
          </cell>
          <cell r="D4">
            <v>982</v>
          </cell>
          <cell r="E4">
            <v>3890</v>
          </cell>
          <cell r="F4">
            <v>5697</v>
          </cell>
        </row>
        <row r="5">
          <cell r="A5" t="str">
            <v>000309</v>
          </cell>
          <cell r="B5" t="str">
            <v>ALAMO CCD NE LAKEVIEW COLLEGE</v>
          </cell>
          <cell r="C5">
            <v>82</v>
          </cell>
          <cell r="D5">
            <v>98</v>
          </cell>
          <cell r="E5">
            <v>353</v>
          </cell>
          <cell r="F5">
            <v>533</v>
          </cell>
        </row>
        <row r="6">
          <cell r="A6" t="str">
            <v>003539</v>
          </cell>
          <cell r="B6" t="str">
            <v>ALVIN COMMUNITY COLLEGE</v>
          </cell>
          <cell r="C6">
            <v>334</v>
          </cell>
          <cell r="D6">
            <v>324</v>
          </cell>
          <cell r="E6">
            <v>549</v>
          </cell>
          <cell r="F6">
            <v>1207</v>
          </cell>
        </row>
        <row r="7">
          <cell r="A7" t="str">
            <v>003540</v>
          </cell>
          <cell r="B7" t="str">
            <v>AMARILLO COLLEGE</v>
          </cell>
          <cell r="C7">
            <v>1268</v>
          </cell>
          <cell r="D7">
            <v>993</v>
          </cell>
          <cell r="E7">
            <v>2520</v>
          </cell>
          <cell r="F7">
            <v>4781</v>
          </cell>
        </row>
        <row r="8">
          <cell r="A8" t="str">
            <v>003546</v>
          </cell>
          <cell r="B8" t="str">
            <v>COASTAL BEND COLLEGE</v>
          </cell>
          <cell r="C8">
            <v>292</v>
          </cell>
          <cell r="D8">
            <v>288</v>
          </cell>
          <cell r="E8">
            <v>1159</v>
          </cell>
          <cell r="F8">
            <v>1739</v>
          </cell>
        </row>
        <row r="9">
          <cell r="A9" t="str">
            <v>003549</v>
          </cell>
          <cell r="B9" t="str">
            <v>BLINN COLLEGE</v>
          </cell>
          <cell r="C9">
            <v>842</v>
          </cell>
          <cell r="D9">
            <v>962</v>
          </cell>
          <cell r="E9">
            <v>3987</v>
          </cell>
          <cell r="F9">
            <v>5791</v>
          </cell>
        </row>
        <row r="10">
          <cell r="A10" t="str">
            <v>003553</v>
          </cell>
          <cell r="B10" t="str">
            <v>CISCO COLLEGE</v>
          </cell>
          <cell r="C10">
            <v>307</v>
          </cell>
          <cell r="D10">
            <v>220</v>
          </cell>
          <cell r="E10">
            <v>1156</v>
          </cell>
          <cell r="F10">
            <v>1683</v>
          </cell>
        </row>
        <row r="11">
          <cell r="A11" t="str">
            <v>003554</v>
          </cell>
          <cell r="B11" t="str">
            <v>CLARENDON COLLEGE</v>
          </cell>
          <cell r="C11">
            <v>172</v>
          </cell>
          <cell r="D11">
            <v>63</v>
          </cell>
          <cell r="E11">
            <v>379</v>
          </cell>
          <cell r="F11">
            <v>614</v>
          </cell>
        </row>
        <row r="12">
          <cell r="A12" t="str">
            <v>003558</v>
          </cell>
          <cell r="B12" t="str">
            <v>NORTH CENTRAL TEXAS COLLEGE</v>
          </cell>
          <cell r="C12">
            <v>981</v>
          </cell>
          <cell r="D12">
            <v>902</v>
          </cell>
          <cell r="E12">
            <v>1923</v>
          </cell>
          <cell r="F12">
            <v>3806</v>
          </cell>
        </row>
        <row r="13">
          <cell r="A13" t="str">
            <v>003563</v>
          </cell>
          <cell r="B13" t="str">
            <v>DEL MAR COLLEGE</v>
          </cell>
          <cell r="C13">
            <v>1514</v>
          </cell>
          <cell r="D13">
            <v>1319</v>
          </cell>
          <cell r="E13">
            <v>2228</v>
          </cell>
          <cell r="F13">
            <v>5061</v>
          </cell>
        </row>
        <row r="14">
          <cell r="A14" t="str">
            <v>003568</v>
          </cell>
          <cell r="B14" t="str">
            <v>FRANK PHILLIPS COLLEGE</v>
          </cell>
          <cell r="C14">
            <v>45</v>
          </cell>
          <cell r="D14">
            <v>42</v>
          </cell>
          <cell r="E14">
            <v>295</v>
          </cell>
          <cell r="F14">
            <v>382</v>
          </cell>
        </row>
        <row r="15">
          <cell r="A15" t="str">
            <v>003570</v>
          </cell>
          <cell r="B15" t="str">
            <v>GRAYSON COUNTY COLLEGE</v>
          </cell>
          <cell r="C15">
            <v>470</v>
          </cell>
          <cell r="D15">
            <v>295</v>
          </cell>
          <cell r="E15">
            <v>958</v>
          </cell>
          <cell r="F15">
            <v>1723</v>
          </cell>
        </row>
        <row r="16">
          <cell r="A16" t="str">
            <v>003572</v>
          </cell>
          <cell r="B16" t="str">
            <v>TRINITY VALLEY COMM COLLEGE</v>
          </cell>
          <cell r="C16">
            <v>302</v>
          </cell>
          <cell r="D16">
            <v>422</v>
          </cell>
          <cell r="E16">
            <v>1283</v>
          </cell>
          <cell r="F16">
            <v>2007</v>
          </cell>
        </row>
        <row r="17">
          <cell r="A17" t="str">
            <v>003573</v>
          </cell>
          <cell r="B17" t="str">
            <v>HILL COLLEGE</v>
          </cell>
          <cell r="C17">
            <v>415</v>
          </cell>
          <cell r="D17">
            <v>260</v>
          </cell>
          <cell r="E17">
            <v>1055</v>
          </cell>
          <cell r="F17">
            <v>1730</v>
          </cell>
        </row>
        <row r="18">
          <cell r="A18" t="str">
            <v>003574</v>
          </cell>
          <cell r="B18" t="str">
            <v>HOWARD COLLEGE</v>
          </cell>
          <cell r="C18">
            <v>218</v>
          </cell>
          <cell r="D18">
            <v>206</v>
          </cell>
          <cell r="E18">
            <v>908</v>
          </cell>
          <cell r="F18">
            <v>1332</v>
          </cell>
        </row>
        <row r="19">
          <cell r="A19" t="str">
            <v>003580</v>
          </cell>
          <cell r="B19" t="str">
            <v>KILGORE COLLEGE</v>
          </cell>
          <cell r="C19">
            <v>434</v>
          </cell>
          <cell r="D19">
            <v>470</v>
          </cell>
          <cell r="E19">
            <v>1999</v>
          </cell>
          <cell r="F19">
            <v>2903</v>
          </cell>
        </row>
        <row r="20">
          <cell r="A20" t="str">
            <v>003582</v>
          </cell>
          <cell r="B20" t="str">
            <v>LAREDO COMMUNITY COLLEGE</v>
          </cell>
          <cell r="C20">
            <v>1026</v>
          </cell>
          <cell r="D20">
            <v>1020</v>
          </cell>
          <cell r="E20">
            <v>3377</v>
          </cell>
          <cell r="F20">
            <v>5423</v>
          </cell>
        </row>
        <row r="21">
          <cell r="A21" t="str">
            <v>003583</v>
          </cell>
          <cell r="B21" t="str">
            <v>LEE COLLEGE</v>
          </cell>
          <cell r="C21">
            <v>967</v>
          </cell>
          <cell r="D21">
            <v>1074</v>
          </cell>
          <cell r="E21">
            <v>1299</v>
          </cell>
          <cell r="F21">
            <v>3340</v>
          </cell>
        </row>
        <row r="22">
          <cell r="A22" t="str">
            <v>003590</v>
          </cell>
          <cell r="B22" t="str">
            <v>MCLENNAN COMMUNITY COLLEGE</v>
          </cell>
          <cell r="C22">
            <v>713</v>
          </cell>
          <cell r="D22">
            <v>677</v>
          </cell>
          <cell r="E22">
            <v>3035</v>
          </cell>
          <cell r="F22">
            <v>4425</v>
          </cell>
        </row>
        <row r="23">
          <cell r="A23" t="str">
            <v>003593</v>
          </cell>
          <cell r="B23" t="str">
            <v>NAVARRO COLLEGE</v>
          </cell>
          <cell r="C23">
            <v>633</v>
          </cell>
          <cell r="D23">
            <v>558</v>
          </cell>
          <cell r="E23">
            <v>2649</v>
          </cell>
          <cell r="F23">
            <v>3840</v>
          </cell>
        </row>
        <row r="24">
          <cell r="A24" t="str">
            <v>003596</v>
          </cell>
          <cell r="B24" t="str">
            <v>ODESSA COLLEGE</v>
          </cell>
          <cell r="C24">
            <v>314</v>
          </cell>
          <cell r="D24">
            <v>259</v>
          </cell>
          <cell r="E24">
            <v>1324</v>
          </cell>
          <cell r="F24">
            <v>1897</v>
          </cell>
        </row>
        <row r="25">
          <cell r="A25" t="str">
            <v>003600</v>
          </cell>
          <cell r="B25" t="str">
            <v>PANOLA COLLEGE</v>
          </cell>
          <cell r="C25">
            <v>144</v>
          </cell>
          <cell r="D25">
            <v>164</v>
          </cell>
          <cell r="E25">
            <v>1084</v>
          </cell>
          <cell r="F25">
            <v>1392</v>
          </cell>
        </row>
        <row r="26">
          <cell r="A26" t="str">
            <v>003601</v>
          </cell>
          <cell r="B26" t="str">
            <v>PARIS JUNIOR COLLEGE</v>
          </cell>
          <cell r="C26">
            <v>241</v>
          </cell>
          <cell r="D26">
            <v>243</v>
          </cell>
          <cell r="E26">
            <v>1380</v>
          </cell>
          <cell r="F26">
            <v>1864</v>
          </cell>
        </row>
        <row r="27">
          <cell r="A27" t="str">
            <v>003603</v>
          </cell>
          <cell r="B27" t="str">
            <v>RANGER COLLEGE</v>
          </cell>
          <cell r="C27">
            <v>86</v>
          </cell>
          <cell r="D27">
            <v>115</v>
          </cell>
          <cell r="E27">
            <v>579</v>
          </cell>
          <cell r="F27">
            <v>780</v>
          </cell>
        </row>
        <row r="28">
          <cell r="A28" t="str">
            <v>003608</v>
          </cell>
          <cell r="B28" t="str">
            <v>ALAMO CCD ST. PHILIPS COLLEGE</v>
          </cell>
          <cell r="C28">
            <v>743</v>
          </cell>
          <cell r="D28">
            <v>625</v>
          </cell>
          <cell r="E28">
            <v>2146</v>
          </cell>
          <cell r="F28">
            <v>3514</v>
          </cell>
        </row>
        <row r="29">
          <cell r="A29" t="str">
            <v>003609</v>
          </cell>
          <cell r="B29" t="str">
            <v>SAN JACINTO COLLEGE CEN CAMPUS</v>
          </cell>
          <cell r="C29">
            <v>2691</v>
          </cell>
          <cell r="D29">
            <v>3141</v>
          </cell>
          <cell r="E29">
            <v>5268</v>
          </cell>
          <cell r="F29">
            <v>11100</v>
          </cell>
        </row>
        <row r="30">
          <cell r="A30" t="str">
            <v>003611</v>
          </cell>
          <cell r="B30" t="str">
            <v>SOUTH PLAINS COLLEGE</v>
          </cell>
          <cell r="C30">
            <v>761</v>
          </cell>
          <cell r="D30">
            <v>774</v>
          </cell>
          <cell r="E30">
            <v>3292</v>
          </cell>
          <cell r="F30">
            <v>4827</v>
          </cell>
        </row>
        <row r="31">
          <cell r="A31" t="str">
            <v>003614</v>
          </cell>
          <cell r="B31" t="str">
            <v>SOUTHWEST TEXAS JUNIOR COLLEGE</v>
          </cell>
          <cell r="C31">
            <v>690</v>
          </cell>
          <cell r="D31">
            <v>610</v>
          </cell>
          <cell r="E31">
            <v>2059</v>
          </cell>
          <cell r="F31">
            <v>3359</v>
          </cell>
        </row>
        <row r="32">
          <cell r="A32" t="str">
            <v>003626</v>
          </cell>
          <cell r="B32" t="str">
            <v>TARRANT COUNTY COLLEGE DIST</v>
          </cell>
          <cell r="C32">
            <v>5902</v>
          </cell>
          <cell r="D32">
            <v>5104</v>
          </cell>
          <cell r="E32">
            <v>10377</v>
          </cell>
          <cell r="F32">
            <v>21383</v>
          </cell>
        </row>
        <row r="33">
          <cell r="A33" t="str">
            <v>003627</v>
          </cell>
          <cell r="B33" t="str">
            <v>TEMPLE COLLEGE</v>
          </cell>
          <cell r="C33">
            <v>669</v>
          </cell>
          <cell r="D33">
            <v>569</v>
          </cell>
          <cell r="E33">
            <v>1331</v>
          </cell>
          <cell r="F33">
            <v>2569</v>
          </cell>
        </row>
        <row r="34">
          <cell r="A34" t="str">
            <v>003628</v>
          </cell>
          <cell r="B34" t="str">
            <v>TEXARKANA COLLEGE</v>
          </cell>
          <cell r="C34">
            <v>305</v>
          </cell>
          <cell r="D34">
            <v>283</v>
          </cell>
          <cell r="E34">
            <v>1054</v>
          </cell>
          <cell r="F34">
            <v>1642</v>
          </cell>
        </row>
        <row r="35">
          <cell r="A35" t="str">
            <v>003634</v>
          </cell>
          <cell r="B35" t="str">
            <v>TEXAS STATE T. C. WACO</v>
          </cell>
          <cell r="C35">
            <v>1024</v>
          </cell>
          <cell r="D35">
            <v>1489</v>
          </cell>
          <cell r="E35">
            <v>4766</v>
          </cell>
          <cell r="F35">
            <v>7279</v>
          </cell>
        </row>
        <row r="36">
          <cell r="A36" t="str">
            <v>003643</v>
          </cell>
          <cell r="B36" t="str">
            <v>TEXAS SOUTHMOST COLLEGE</v>
          </cell>
          <cell r="C36">
            <v>683</v>
          </cell>
          <cell r="D36">
            <v>786</v>
          </cell>
          <cell r="E36">
            <v>1799</v>
          </cell>
          <cell r="F36">
            <v>3268</v>
          </cell>
        </row>
        <row r="37">
          <cell r="A37" t="str">
            <v>003648</v>
          </cell>
          <cell r="B37" t="str">
            <v>TYLER JUNIOR COLLEGE</v>
          </cell>
          <cell r="C37">
            <v>612</v>
          </cell>
          <cell r="D37">
            <v>862</v>
          </cell>
          <cell r="E37">
            <v>4248</v>
          </cell>
          <cell r="F37">
            <v>5722</v>
          </cell>
        </row>
        <row r="38">
          <cell r="A38" t="str">
            <v>003662</v>
          </cell>
          <cell r="B38" t="str">
            <v>VICTORIA COLLEGE</v>
          </cell>
          <cell r="C38">
            <v>552</v>
          </cell>
          <cell r="D38">
            <v>430</v>
          </cell>
          <cell r="E38">
            <v>805</v>
          </cell>
          <cell r="F38">
            <v>1787</v>
          </cell>
        </row>
        <row r="39">
          <cell r="A39" t="str">
            <v>003664</v>
          </cell>
          <cell r="B39" t="str">
            <v>WEATHERFORD COLLEGE</v>
          </cell>
          <cell r="C39">
            <v>297</v>
          </cell>
          <cell r="D39">
            <v>462</v>
          </cell>
          <cell r="E39">
            <v>1237</v>
          </cell>
          <cell r="F39">
            <v>1996</v>
          </cell>
        </row>
        <row r="40">
          <cell r="A40" t="str">
            <v>003668</v>
          </cell>
          <cell r="B40" t="str">
            <v>WHARTON COUNTY JUNIOR COLLEGE</v>
          </cell>
          <cell r="C40">
            <v>431</v>
          </cell>
          <cell r="D40">
            <v>484</v>
          </cell>
          <cell r="E40">
            <v>1530</v>
          </cell>
          <cell r="F40">
            <v>2445</v>
          </cell>
        </row>
        <row r="41">
          <cell r="A41" t="str">
            <v>004003</v>
          </cell>
          <cell r="B41" t="str">
            <v>CENTRAL TEXAS COLLEGE</v>
          </cell>
          <cell r="C41">
            <v>859</v>
          </cell>
          <cell r="D41">
            <v>735</v>
          </cell>
          <cell r="E41">
            <v>1877</v>
          </cell>
          <cell r="F41">
            <v>3471</v>
          </cell>
        </row>
        <row r="42">
          <cell r="A42" t="str">
            <v>006661</v>
          </cell>
          <cell r="B42" t="str">
            <v>ANGELINA COLLEGE</v>
          </cell>
          <cell r="C42">
            <v>742</v>
          </cell>
          <cell r="D42">
            <v>552</v>
          </cell>
          <cell r="E42">
            <v>1437</v>
          </cell>
          <cell r="F42">
            <v>2731</v>
          </cell>
        </row>
        <row r="43">
          <cell r="A43" t="str">
            <v>006662</v>
          </cell>
          <cell r="B43" t="str">
            <v>GALVESTON COLLEGE</v>
          </cell>
          <cell r="C43">
            <v>311</v>
          </cell>
          <cell r="D43">
            <v>205</v>
          </cell>
          <cell r="E43">
            <v>475</v>
          </cell>
          <cell r="F43">
            <v>991</v>
          </cell>
        </row>
        <row r="44">
          <cell r="A44" t="str">
            <v>007096</v>
          </cell>
          <cell r="B44" t="str">
            <v>COLLEGE OF THE MAINLAND COMMUN</v>
          </cell>
          <cell r="C44">
            <v>432</v>
          </cell>
          <cell r="D44">
            <v>401</v>
          </cell>
          <cell r="E44">
            <v>743</v>
          </cell>
          <cell r="F44">
            <v>1576</v>
          </cell>
        </row>
        <row r="45">
          <cell r="A45" t="str">
            <v>007287</v>
          </cell>
          <cell r="B45" t="str">
            <v>BRAZOSPORT JUNIOR COLLEGE</v>
          </cell>
          <cell r="C45">
            <v>424</v>
          </cell>
          <cell r="D45">
            <v>300</v>
          </cell>
          <cell r="E45">
            <v>451</v>
          </cell>
          <cell r="F45">
            <v>1175</v>
          </cell>
        </row>
        <row r="46">
          <cell r="A46" t="str">
            <v>009163</v>
          </cell>
          <cell r="B46" t="str">
            <v>ALAMO CCD SAN ANTONIO COLLEGE</v>
          </cell>
          <cell r="C46">
            <v>1483</v>
          </cell>
          <cell r="D46">
            <v>1743</v>
          </cell>
          <cell r="E46">
            <v>5318</v>
          </cell>
          <cell r="F46">
            <v>8544</v>
          </cell>
        </row>
        <row r="47">
          <cell r="A47" t="str">
            <v>009331</v>
          </cell>
          <cell r="B47" t="str">
            <v>DALLAS CO COMMUNITY COLL DIST</v>
          </cell>
          <cell r="C47">
            <v>7098</v>
          </cell>
          <cell r="D47">
            <v>6343</v>
          </cell>
          <cell r="E47">
            <v>12391</v>
          </cell>
          <cell r="F47">
            <v>25832</v>
          </cell>
        </row>
        <row r="48">
          <cell r="A48" t="str">
            <v>009549</v>
          </cell>
          <cell r="B48" t="str">
            <v>WESTERN TEXAS COLLEGE</v>
          </cell>
          <cell r="C48">
            <v>35</v>
          </cell>
          <cell r="D48">
            <v>26</v>
          </cell>
          <cell r="E48">
            <v>298</v>
          </cell>
          <cell r="F48">
            <v>359</v>
          </cell>
        </row>
        <row r="49">
          <cell r="A49" t="str">
            <v>009797</v>
          </cell>
          <cell r="B49" t="str">
            <v>MIDLAND COLLEGE</v>
          </cell>
          <cell r="C49">
            <v>245</v>
          </cell>
          <cell r="D49">
            <v>248</v>
          </cell>
          <cell r="E49">
            <v>818</v>
          </cell>
          <cell r="F49">
            <v>1311</v>
          </cell>
        </row>
        <row r="50">
          <cell r="A50" t="str">
            <v>010060</v>
          </cell>
          <cell r="B50" t="str">
            <v>VERNON COLLEGE</v>
          </cell>
          <cell r="C50">
            <v>360</v>
          </cell>
          <cell r="D50">
            <v>329</v>
          </cell>
          <cell r="E50">
            <v>900</v>
          </cell>
          <cell r="F50">
            <v>1589</v>
          </cell>
        </row>
        <row r="51">
          <cell r="A51" t="str">
            <v>010387</v>
          </cell>
          <cell r="B51" t="str">
            <v>EL PASO COMMUNITY COLLEGE DIST</v>
          </cell>
          <cell r="C51">
            <v>3580</v>
          </cell>
          <cell r="D51">
            <v>3493</v>
          </cell>
          <cell r="E51">
            <v>7281</v>
          </cell>
          <cell r="F51">
            <v>14354</v>
          </cell>
        </row>
        <row r="52">
          <cell r="A52" t="str">
            <v>010633</v>
          </cell>
          <cell r="B52" t="str">
            <v>HOUSTON COMMUNITY COLLEGE</v>
          </cell>
          <cell r="C52">
            <v>10577</v>
          </cell>
          <cell r="D52">
            <v>6988</v>
          </cell>
          <cell r="E52">
            <v>8881</v>
          </cell>
          <cell r="F52">
            <v>26446</v>
          </cell>
        </row>
        <row r="53">
          <cell r="A53" t="str">
            <v>011145</v>
          </cell>
          <cell r="B53" t="str">
            <v>LONE STAR COLLEGE SYSTEM DIST.</v>
          </cell>
          <cell r="C53">
            <v>7564</v>
          </cell>
          <cell r="D53">
            <v>7822</v>
          </cell>
          <cell r="E53">
            <v>12128</v>
          </cell>
          <cell r="F53">
            <v>27514</v>
          </cell>
        </row>
        <row r="54">
          <cell r="A54" t="str">
            <v>012015</v>
          </cell>
          <cell r="B54" t="str">
            <v>AUSTIN COMMUNITY COLLEGE</v>
          </cell>
          <cell r="C54">
            <v>4104</v>
          </cell>
          <cell r="D54">
            <v>3625</v>
          </cell>
          <cell r="E54">
            <v>4845</v>
          </cell>
          <cell r="F54">
            <v>12574</v>
          </cell>
        </row>
        <row r="55">
          <cell r="A55" t="str">
            <v>023154</v>
          </cell>
          <cell r="B55" t="str">
            <v>NORTHEAST TEXAS COMM COLLEGE</v>
          </cell>
          <cell r="C55">
            <v>309</v>
          </cell>
          <cell r="D55">
            <v>285</v>
          </cell>
          <cell r="E55">
            <v>1172</v>
          </cell>
          <cell r="F55">
            <v>1766</v>
          </cell>
        </row>
        <row r="56">
          <cell r="A56" t="str">
            <v>023413</v>
          </cell>
          <cell r="B56" t="str">
            <v>ALAMO CCD PALO ALTO COLLEGE</v>
          </cell>
          <cell r="C56">
            <v>627</v>
          </cell>
          <cell r="D56">
            <v>605</v>
          </cell>
          <cell r="E56">
            <v>2721</v>
          </cell>
          <cell r="F56">
            <v>3953</v>
          </cell>
        </row>
        <row r="57">
          <cell r="A57" t="str">
            <v>023485</v>
          </cell>
          <cell r="B57" t="str">
            <v>LAMAR STATE COLL-PORT ARTHUR</v>
          </cell>
          <cell r="C57">
            <v>266</v>
          </cell>
          <cell r="D57">
            <v>256</v>
          </cell>
          <cell r="E57">
            <v>605</v>
          </cell>
          <cell r="F57">
            <v>1127</v>
          </cell>
        </row>
        <row r="58">
          <cell r="A58" t="str">
            <v>023582</v>
          </cell>
          <cell r="B58" t="str">
            <v>LAMAR STATE COLL-ORANGE</v>
          </cell>
          <cell r="C58">
            <v>157</v>
          </cell>
          <cell r="D58">
            <v>175</v>
          </cell>
          <cell r="E58">
            <v>550</v>
          </cell>
          <cell r="F58">
            <v>882</v>
          </cell>
        </row>
        <row r="59">
          <cell r="A59" t="str">
            <v>023614</v>
          </cell>
          <cell r="B59" t="str">
            <v>COLLIN CO COMM COLL DISTRICT</v>
          </cell>
          <cell r="C59">
            <v>1721</v>
          </cell>
          <cell r="D59">
            <v>1657</v>
          </cell>
          <cell r="E59">
            <v>3975</v>
          </cell>
          <cell r="F59">
            <v>7353</v>
          </cell>
        </row>
        <row r="60">
          <cell r="A60" t="str">
            <v>031034</v>
          </cell>
          <cell r="B60" t="str">
            <v>SOUTH TEXAS COLLEGE</v>
          </cell>
          <cell r="C60">
            <v>3043</v>
          </cell>
          <cell r="D60">
            <v>3595</v>
          </cell>
          <cell r="E60">
            <v>9904</v>
          </cell>
          <cell r="F60">
            <v>16542</v>
          </cell>
        </row>
        <row r="61">
          <cell r="A61" t="str">
            <v>036273</v>
          </cell>
          <cell r="B61" t="str">
            <v>LAMAR INSTITUTE OF TECHNOLOGY</v>
          </cell>
          <cell r="C61">
            <v>190</v>
          </cell>
          <cell r="D61">
            <v>301</v>
          </cell>
          <cell r="E61">
            <v>852</v>
          </cell>
          <cell r="F61">
            <v>1343</v>
          </cell>
        </row>
        <row r="62">
          <cell r="A62" t="str">
            <v>Total</v>
          </cell>
          <cell r="B62"/>
          <cell r="C62">
            <v>71393</v>
          </cell>
          <cell r="D62">
            <v>66357</v>
          </cell>
          <cell r="E62">
            <v>154995</v>
          </cell>
          <cell r="F62">
            <v>292745</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es"/>
      <sheetName val="QA Activity"/>
      <sheetName val="Rule"/>
      <sheetName val="FY2024-2025 Biennium Approp"/>
      <sheetName val="Community College Calc"/>
      <sheetName val="TSTC Lamar State Calc"/>
      <sheetName val="FADS 2020"/>
      <sheetName val="FADS 2021"/>
      <sheetName val="FADS 2022"/>
      <sheetName val="Maximum Awards"/>
      <sheetName val="SAS query"/>
    </sheetNames>
    <sheetDataSet>
      <sheetData sheetId="0" refreshError="1"/>
      <sheetData sheetId="1" refreshError="1"/>
      <sheetData sheetId="2" refreshError="1"/>
      <sheetData sheetId="3" refreshError="1"/>
      <sheetData sheetId="4" refreshError="1"/>
      <sheetData sheetId="5" refreshError="1"/>
      <sheetData sheetId="6">
        <row r="3">
          <cell r="A3" t="str">
            <v>Fice Code</v>
          </cell>
          <cell r="B3" t="str">
            <v>Institution</v>
          </cell>
          <cell r="C3" t="str">
            <v>Enrolled 1/2-time</v>
          </cell>
          <cell r="D3" t="str">
            <v>Enrolled 3/4-time</v>
          </cell>
          <cell r="E3" t="str">
            <v>Enrolled Full-time</v>
          </cell>
          <cell r="F3" t="str">
            <v>Total</v>
          </cell>
        </row>
        <row r="4">
          <cell r="A4" t="str">
            <v>000307</v>
          </cell>
          <cell r="B4" t="str">
            <v>ALAMO CCD NW VISTA COLLEGE</v>
          </cell>
          <cell r="C4">
            <v>1250</v>
          </cell>
          <cell r="D4">
            <v>1167</v>
          </cell>
          <cell r="E4">
            <v>3815</v>
          </cell>
          <cell r="F4">
            <v>6232</v>
          </cell>
        </row>
        <row r="5">
          <cell r="A5" t="str">
            <v>000309</v>
          </cell>
          <cell r="B5" t="str">
            <v>ALAMO CCD NE LAKEVIEW COLLEGE</v>
          </cell>
          <cell r="C5">
            <v>326</v>
          </cell>
          <cell r="D5">
            <v>384</v>
          </cell>
          <cell r="E5">
            <v>1262</v>
          </cell>
          <cell r="F5">
            <v>1972</v>
          </cell>
        </row>
        <row r="6">
          <cell r="A6" t="str">
            <v>003539</v>
          </cell>
          <cell r="B6" t="str">
            <v>ALVIN COMMUNITY COLLEGE</v>
          </cell>
          <cell r="C6">
            <v>447</v>
          </cell>
          <cell r="D6">
            <v>421</v>
          </cell>
          <cell r="E6">
            <v>766</v>
          </cell>
          <cell r="F6">
            <v>1634</v>
          </cell>
        </row>
        <row r="7">
          <cell r="A7" t="str">
            <v>003540</v>
          </cell>
          <cell r="B7" t="str">
            <v>AMARILLO COLLEGE</v>
          </cell>
          <cell r="C7">
            <v>805</v>
          </cell>
          <cell r="D7">
            <v>680</v>
          </cell>
          <cell r="E7">
            <v>2186</v>
          </cell>
          <cell r="F7">
            <v>3671</v>
          </cell>
        </row>
        <row r="8">
          <cell r="A8" t="str">
            <v>003546</v>
          </cell>
          <cell r="B8" t="str">
            <v>COASTAL BEND COLLEGE</v>
          </cell>
          <cell r="C8">
            <v>238</v>
          </cell>
          <cell r="D8">
            <v>309</v>
          </cell>
          <cell r="E8">
            <v>1140</v>
          </cell>
          <cell r="F8">
            <v>1687</v>
          </cell>
        </row>
        <row r="9">
          <cell r="A9" t="str">
            <v>003549</v>
          </cell>
          <cell r="B9" t="str">
            <v>BLINN COLLEGE</v>
          </cell>
          <cell r="C9">
            <v>863</v>
          </cell>
          <cell r="D9">
            <v>904</v>
          </cell>
          <cell r="E9">
            <v>4251</v>
          </cell>
          <cell r="F9">
            <v>6018</v>
          </cell>
        </row>
        <row r="10">
          <cell r="A10" t="str">
            <v>003553</v>
          </cell>
          <cell r="B10" t="str">
            <v>CISCO COLLEGE</v>
          </cell>
          <cell r="C10">
            <v>381</v>
          </cell>
          <cell r="D10">
            <v>218</v>
          </cell>
          <cell r="E10">
            <v>1096</v>
          </cell>
          <cell r="F10">
            <v>1695</v>
          </cell>
        </row>
        <row r="11">
          <cell r="A11" t="str">
            <v>003554</v>
          </cell>
          <cell r="B11" t="str">
            <v>CLARENDON COLLEGE</v>
          </cell>
          <cell r="C11">
            <v>131</v>
          </cell>
          <cell r="D11">
            <v>80</v>
          </cell>
          <cell r="E11">
            <v>362</v>
          </cell>
          <cell r="F11">
            <v>573</v>
          </cell>
        </row>
        <row r="12">
          <cell r="A12" t="str">
            <v>003558</v>
          </cell>
          <cell r="B12" t="str">
            <v>NORTH CENTRAL TEXAS COLLEGE</v>
          </cell>
          <cell r="C12">
            <v>823</v>
          </cell>
          <cell r="D12">
            <v>788</v>
          </cell>
          <cell r="E12">
            <v>1693</v>
          </cell>
          <cell r="F12">
            <v>3304</v>
          </cell>
        </row>
        <row r="13">
          <cell r="A13" t="str">
            <v>003563</v>
          </cell>
          <cell r="B13" t="str">
            <v>DEL MAR COLLEGE</v>
          </cell>
          <cell r="C13">
            <v>6479</v>
          </cell>
          <cell r="D13">
            <v>6111</v>
          </cell>
          <cell r="E13">
            <v>14416</v>
          </cell>
          <cell r="F13">
            <v>27006</v>
          </cell>
        </row>
        <row r="14">
          <cell r="A14" t="str">
            <v>003568</v>
          </cell>
          <cell r="B14" t="str">
            <v>FRANK PHILLIPS COLLEGE</v>
          </cell>
          <cell r="C14">
            <v>1488</v>
          </cell>
          <cell r="D14">
            <v>1495</v>
          </cell>
          <cell r="E14">
            <v>2385</v>
          </cell>
          <cell r="F14">
            <v>5368</v>
          </cell>
        </row>
        <row r="15">
          <cell r="A15" t="str">
            <v>003570</v>
          </cell>
          <cell r="B15" t="str">
            <v>GRAYSON COUNTY COLLEGE</v>
          </cell>
          <cell r="C15">
            <v>44</v>
          </cell>
          <cell r="D15">
            <v>36</v>
          </cell>
          <cell r="E15">
            <v>282</v>
          </cell>
          <cell r="F15">
            <v>362</v>
          </cell>
        </row>
        <row r="16">
          <cell r="A16" t="str">
            <v>003572</v>
          </cell>
          <cell r="B16" t="str">
            <v>TRINITY VALLEY COMM COLLEGE</v>
          </cell>
          <cell r="C16">
            <v>364</v>
          </cell>
          <cell r="D16">
            <v>296</v>
          </cell>
          <cell r="E16">
            <v>983</v>
          </cell>
          <cell r="F16">
            <v>1643</v>
          </cell>
        </row>
        <row r="17">
          <cell r="A17" t="str">
            <v>003573</v>
          </cell>
          <cell r="B17" t="str">
            <v>HILL COLLEGE</v>
          </cell>
          <cell r="C17">
            <v>448</v>
          </cell>
          <cell r="D17">
            <v>528</v>
          </cell>
          <cell r="E17">
            <v>1536</v>
          </cell>
          <cell r="F17">
            <v>2512</v>
          </cell>
        </row>
        <row r="18">
          <cell r="A18" t="str">
            <v>003574</v>
          </cell>
          <cell r="B18" t="str">
            <v>HOWARD COLLEGE</v>
          </cell>
          <cell r="C18">
            <v>306</v>
          </cell>
          <cell r="D18">
            <v>249</v>
          </cell>
          <cell r="E18">
            <v>885</v>
          </cell>
          <cell r="F18">
            <v>1440</v>
          </cell>
        </row>
        <row r="19">
          <cell r="A19" t="str">
            <v>003580</v>
          </cell>
          <cell r="B19" t="str">
            <v>KILGORE COLLEGE</v>
          </cell>
          <cell r="C19">
            <v>218</v>
          </cell>
          <cell r="D19">
            <v>212</v>
          </cell>
          <cell r="E19">
            <v>930</v>
          </cell>
          <cell r="F19">
            <v>1360</v>
          </cell>
        </row>
        <row r="20">
          <cell r="A20" t="str">
            <v>003582</v>
          </cell>
          <cell r="B20" t="str">
            <v>LAREDO COMMUNITY COLLEGE</v>
          </cell>
          <cell r="C20">
            <v>396</v>
          </cell>
          <cell r="D20">
            <v>483</v>
          </cell>
          <cell r="E20">
            <v>1766</v>
          </cell>
          <cell r="F20">
            <v>2645</v>
          </cell>
        </row>
        <row r="21">
          <cell r="A21" t="str">
            <v>003583</v>
          </cell>
          <cell r="B21" t="str">
            <v>LEE COLLEGE</v>
          </cell>
          <cell r="C21">
            <v>750</v>
          </cell>
          <cell r="D21">
            <v>796</v>
          </cell>
          <cell r="E21">
            <v>3065</v>
          </cell>
          <cell r="F21">
            <v>4611</v>
          </cell>
        </row>
        <row r="22">
          <cell r="A22" t="str">
            <v>003590</v>
          </cell>
          <cell r="B22" t="str">
            <v>MCLENNAN COMMUNITY COLLEGE</v>
          </cell>
          <cell r="C22">
            <v>1455</v>
          </cell>
          <cell r="D22">
            <v>1436</v>
          </cell>
          <cell r="E22">
            <v>2000</v>
          </cell>
          <cell r="F22">
            <v>4891</v>
          </cell>
        </row>
        <row r="23">
          <cell r="A23" t="str">
            <v>003593</v>
          </cell>
          <cell r="B23" t="str">
            <v>NAVARRO COLLEGE</v>
          </cell>
          <cell r="C23">
            <v>709</v>
          </cell>
          <cell r="D23">
            <v>630</v>
          </cell>
          <cell r="E23">
            <v>2920</v>
          </cell>
          <cell r="F23">
            <v>4259</v>
          </cell>
        </row>
        <row r="24">
          <cell r="A24" t="str">
            <v>003596</v>
          </cell>
          <cell r="B24" t="str">
            <v>ODESSA COLLEGE</v>
          </cell>
          <cell r="C24">
            <v>585</v>
          </cell>
          <cell r="D24">
            <v>442</v>
          </cell>
          <cell r="E24">
            <v>2280</v>
          </cell>
          <cell r="F24">
            <v>3307</v>
          </cell>
        </row>
        <row r="25">
          <cell r="A25" t="str">
            <v>003600</v>
          </cell>
          <cell r="B25" t="str">
            <v>PANOLA COLLEGE</v>
          </cell>
          <cell r="C25">
            <v>300</v>
          </cell>
          <cell r="D25">
            <v>271</v>
          </cell>
          <cell r="E25">
            <v>1160</v>
          </cell>
          <cell r="F25">
            <v>1731</v>
          </cell>
        </row>
        <row r="26">
          <cell r="A26" t="str">
            <v>003601</v>
          </cell>
          <cell r="B26" t="str">
            <v>PARIS JUNIOR COLLEGE</v>
          </cell>
          <cell r="C26">
            <v>149</v>
          </cell>
          <cell r="D26">
            <v>161</v>
          </cell>
          <cell r="E26">
            <v>734</v>
          </cell>
          <cell r="F26">
            <v>1044</v>
          </cell>
        </row>
        <row r="27">
          <cell r="A27" t="str">
            <v>003603</v>
          </cell>
          <cell r="B27" t="str">
            <v>RANGER COLLEGE</v>
          </cell>
          <cell r="C27">
            <v>277</v>
          </cell>
          <cell r="D27">
            <v>282</v>
          </cell>
          <cell r="E27">
            <v>1208</v>
          </cell>
          <cell r="F27">
            <v>1767</v>
          </cell>
        </row>
        <row r="28">
          <cell r="A28" t="str">
            <v>003608</v>
          </cell>
          <cell r="B28" t="str">
            <v>ALAMO CCD ST. PHILIPS COLLEGE</v>
          </cell>
          <cell r="C28">
            <v>76</v>
          </cell>
          <cell r="D28">
            <v>143</v>
          </cell>
          <cell r="E28">
            <v>544</v>
          </cell>
          <cell r="F28">
            <v>763</v>
          </cell>
        </row>
        <row r="29">
          <cell r="A29" t="str">
            <v>003609</v>
          </cell>
          <cell r="B29" t="str">
            <v>SAN JACINTO COLLEGE CEN CAMPUS</v>
          </cell>
          <cell r="C29">
            <v>1004</v>
          </cell>
          <cell r="D29">
            <v>761</v>
          </cell>
          <cell r="E29">
            <v>2082</v>
          </cell>
          <cell r="F29">
            <v>3847</v>
          </cell>
        </row>
        <row r="30">
          <cell r="A30" t="str">
            <v>003611</v>
          </cell>
          <cell r="B30" t="str">
            <v>SOUTH PLAINS COLLEGE</v>
          </cell>
          <cell r="C30">
            <v>2731</v>
          </cell>
          <cell r="D30">
            <v>2988</v>
          </cell>
          <cell r="E30">
            <v>5503</v>
          </cell>
          <cell r="F30">
            <v>11222</v>
          </cell>
        </row>
        <row r="31">
          <cell r="A31" t="str">
            <v>003614</v>
          </cell>
          <cell r="B31" t="str">
            <v>SOUTHWEST TEXAS JUNIOR COLLEGE</v>
          </cell>
          <cell r="C31">
            <v>699</v>
          </cell>
          <cell r="D31">
            <v>707</v>
          </cell>
          <cell r="E31">
            <v>3011</v>
          </cell>
          <cell r="F31">
            <v>4417</v>
          </cell>
        </row>
        <row r="32">
          <cell r="A32" t="str">
            <v>003626</v>
          </cell>
          <cell r="B32" t="str">
            <v>TARRANT COUNTY COLLEGE DIST</v>
          </cell>
          <cell r="C32">
            <v>547</v>
          </cell>
          <cell r="D32">
            <v>478</v>
          </cell>
          <cell r="E32">
            <v>1938</v>
          </cell>
          <cell r="F32">
            <v>2963</v>
          </cell>
        </row>
        <row r="33">
          <cell r="A33" t="str">
            <v>003627</v>
          </cell>
          <cell r="B33" t="str">
            <v>TEMPLE COLLEGE</v>
          </cell>
          <cell r="C33">
            <v>4693</v>
          </cell>
          <cell r="D33">
            <v>4465</v>
          </cell>
          <cell r="E33">
            <v>8932</v>
          </cell>
          <cell r="F33">
            <v>18090</v>
          </cell>
        </row>
        <row r="34">
          <cell r="A34" t="str">
            <v>003628</v>
          </cell>
          <cell r="B34" t="str">
            <v>TEXARKANA COLLEGE</v>
          </cell>
          <cell r="C34">
            <v>780</v>
          </cell>
          <cell r="D34">
            <v>550</v>
          </cell>
          <cell r="E34">
            <v>1200</v>
          </cell>
          <cell r="F34">
            <v>2530</v>
          </cell>
        </row>
        <row r="35">
          <cell r="A35" t="str">
            <v>003634</v>
          </cell>
          <cell r="B35" t="str">
            <v>TEXAS STATE T. C. WACO</v>
          </cell>
          <cell r="C35">
            <v>277</v>
          </cell>
          <cell r="D35">
            <v>287</v>
          </cell>
          <cell r="E35">
            <v>996</v>
          </cell>
          <cell r="F35">
            <v>1560</v>
          </cell>
        </row>
        <row r="36">
          <cell r="A36" t="str">
            <v>003643</v>
          </cell>
          <cell r="B36" t="str">
            <v>TEXAS SOUTHMOST COLLEGE</v>
          </cell>
          <cell r="C36">
            <v>939</v>
          </cell>
          <cell r="D36">
            <v>1347</v>
          </cell>
          <cell r="E36">
            <v>4263</v>
          </cell>
          <cell r="F36">
            <v>6549</v>
          </cell>
        </row>
        <row r="37">
          <cell r="A37" t="str">
            <v>003648</v>
          </cell>
          <cell r="B37" t="str">
            <v>TYLER JUNIOR COLLEGE</v>
          </cell>
          <cell r="C37">
            <v>664</v>
          </cell>
          <cell r="D37">
            <v>837</v>
          </cell>
          <cell r="E37">
            <v>2280</v>
          </cell>
          <cell r="F37">
            <v>3781</v>
          </cell>
        </row>
        <row r="38">
          <cell r="A38" t="str">
            <v>003662</v>
          </cell>
          <cell r="B38" t="str">
            <v>VICTORIA COLLEGE</v>
          </cell>
          <cell r="C38">
            <v>732</v>
          </cell>
          <cell r="D38">
            <v>951</v>
          </cell>
          <cell r="E38">
            <v>4077</v>
          </cell>
          <cell r="F38">
            <v>5760</v>
          </cell>
        </row>
        <row r="39">
          <cell r="A39" t="str">
            <v>003664</v>
          </cell>
          <cell r="B39" t="str">
            <v>WEATHERFORD COLLEGE</v>
          </cell>
          <cell r="C39">
            <v>505</v>
          </cell>
          <cell r="D39">
            <v>421</v>
          </cell>
          <cell r="E39">
            <v>693</v>
          </cell>
          <cell r="F39">
            <v>1619</v>
          </cell>
        </row>
        <row r="40">
          <cell r="A40" t="str">
            <v>003668</v>
          </cell>
          <cell r="B40" t="str">
            <v>WHARTON COUNTY JUNIOR COLLEGE</v>
          </cell>
          <cell r="C40">
            <v>360</v>
          </cell>
          <cell r="D40">
            <v>466</v>
          </cell>
          <cell r="E40">
            <v>1070</v>
          </cell>
          <cell r="F40">
            <v>1896</v>
          </cell>
        </row>
        <row r="41">
          <cell r="A41" t="str">
            <v>004003</v>
          </cell>
          <cell r="B41" t="str">
            <v>CENTRAL TEXAS COLLEGE</v>
          </cell>
          <cell r="C41">
            <v>370</v>
          </cell>
          <cell r="D41">
            <v>486</v>
          </cell>
          <cell r="E41">
            <v>1618</v>
          </cell>
          <cell r="F41">
            <v>2474</v>
          </cell>
        </row>
        <row r="42">
          <cell r="A42" t="str">
            <v>006661</v>
          </cell>
          <cell r="B42" t="str">
            <v>ANGELINA COLLEGE</v>
          </cell>
          <cell r="C42">
            <v>876</v>
          </cell>
          <cell r="D42">
            <v>703</v>
          </cell>
          <cell r="E42">
            <v>2082</v>
          </cell>
          <cell r="F42">
            <v>3661</v>
          </cell>
        </row>
        <row r="43">
          <cell r="A43" t="str">
            <v>006662</v>
          </cell>
          <cell r="B43" t="str">
            <v>GALVESTON COLLEGE</v>
          </cell>
          <cell r="C43">
            <v>405</v>
          </cell>
          <cell r="D43">
            <v>464</v>
          </cell>
          <cell r="E43">
            <v>1418</v>
          </cell>
          <cell r="F43">
            <v>2287</v>
          </cell>
        </row>
        <row r="44">
          <cell r="A44" t="str">
            <v>007096</v>
          </cell>
          <cell r="B44" t="str">
            <v>COLLEGE OF THE MAINLAND COMMUN</v>
          </cell>
          <cell r="C44">
            <v>282</v>
          </cell>
          <cell r="D44">
            <v>250</v>
          </cell>
          <cell r="E44">
            <v>564</v>
          </cell>
          <cell r="F44">
            <v>1096</v>
          </cell>
        </row>
        <row r="45">
          <cell r="A45" t="str">
            <v>007287</v>
          </cell>
          <cell r="B45" t="str">
            <v>BRAZOSPORT JUNIOR COLLEGE</v>
          </cell>
          <cell r="C45">
            <v>456</v>
          </cell>
          <cell r="D45">
            <v>398</v>
          </cell>
          <cell r="E45">
            <v>832</v>
          </cell>
          <cell r="F45">
            <v>1686</v>
          </cell>
        </row>
        <row r="46">
          <cell r="A46" t="str">
            <v>009163</v>
          </cell>
          <cell r="B46" t="str">
            <v>ALAMO CCD SAN ANTONIO COLLEGE</v>
          </cell>
          <cell r="C46">
            <v>406</v>
          </cell>
          <cell r="D46">
            <v>330</v>
          </cell>
          <cell r="E46">
            <v>428</v>
          </cell>
          <cell r="F46">
            <v>1164</v>
          </cell>
        </row>
        <row r="47">
          <cell r="A47" t="str">
            <v>009331</v>
          </cell>
          <cell r="B47" t="str">
            <v>DALLAS CO COMMUNITY COLL DIST</v>
          </cell>
          <cell r="C47">
            <v>2047</v>
          </cell>
          <cell r="D47">
            <v>1907</v>
          </cell>
          <cell r="E47">
            <v>5012</v>
          </cell>
          <cell r="F47">
            <v>8966</v>
          </cell>
        </row>
        <row r="48">
          <cell r="A48" t="str">
            <v>009549</v>
          </cell>
          <cell r="B48" t="str">
            <v>WESTERN TEXAS COLLEGE</v>
          </cell>
          <cell r="C48">
            <v>34</v>
          </cell>
          <cell r="D48">
            <v>18</v>
          </cell>
          <cell r="E48">
            <v>246</v>
          </cell>
          <cell r="F48">
            <v>298</v>
          </cell>
        </row>
        <row r="49">
          <cell r="A49" t="str">
            <v>009797</v>
          </cell>
          <cell r="B49" t="str">
            <v>MIDLAND COLLEGE</v>
          </cell>
          <cell r="C49">
            <v>150</v>
          </cell>
          <cell r="D49">
            <v>256</v>
          </cell>
          <cell r="E49">
            <v>651</v>
          </cell>
          <cell r="F49">
            <v>1057</v>
          </cell>
        </row>
        <row r="50">
          <cell r="A50" t="str">
            <v>010060</v>
          </cell>
          <cell r="B50" t="str">
            <v>VERNON COLLEGE</v>
          </cell>
          <cell r="C50">
            <v>338</v>
          </cell>
          <cell r="D50">
            <v>317</v>
          </cell>
          <cell r="E50">
            <v>824</v>
          </cell>
          <cell r="F50">
            <v>1479</v>
          </cell>
        </row>
        <row r="51">
          <cell r="A51" t="str">
            <v>010387</v>
          </cell>
          <cell r="B51" t="str">
            <v>EL PASO COMMUNITY COLLEGE DIST</v>
          </cell>
          <cell r="C51">
            <v>3240</v>
          </cell>
          <cell r="D51">
            <v>2915</v>
          </cell>
          <cell r="E51">
            <v>6931</v>
          </cell>
          <cell r="F51">
            <v>13086</v>
          </cell>
        </row>
        <row r="52">
          <cell r="A52" t="str">
            <v>010633</v>
          </cell>
          <cell r="B52" t="str">
            <v>HOUSTON COMMUNITY COLLEGE</v>
          </cell>
          <cell r="C52">
            <v>8182</v>
          </cell>
          <cell r="D52">
            <v>7168</v>
          </cell>
          <cell r="E52">
            <v>11041</v>
          </cell>
          <cell r="F52">
            <v>26391</v>
          </cell>
        </row>
        <row r="53">
          <cell r="A53" t="str">
            <v>011145</v>
          </cell>
          <cell r="B53" t="str">
            <v>LONE STAR COLLEGE SYSTEM DIST.</v>
          </cell>
          <cell r="C53">
            <v>6482</v>
          </cell>
          <cell r="D53">
            <v>6599</v>
          </cell>
          <cell r="E53">
            <v>11884</v>
          </cell>
          <cell r="F53">
            <v>24965</v>
          </cell>
        </row>
        <row r="54">
          <cell r="A54" t="str">
            <v>012015</v>
          </cell>
          <cell r="B54" t="str">
            <v>AUSTIN COMMUNITY COLLEGE</v>
          </cell>
          <cell r="C54">
            <v>4228</v>
          </cell>
          <cell r="D54">
            <v>3778</v>
          </cell>
          <cell r="E54">
            <v>4822</v>
          </cell>
          <cell r="F54">
            <v>12828</v>
          </cell>
        </row>
        <row r="55">
          <cell r="A55" t="str">
            <v>023154</v>
          </cell>
          <cell r="B55" t="str">
            <v>NORTHEAST TEXAS COMM COLLEGE</v>
          </cell>
          <cell r="C55">
            <v>324</v>
          </cell>
          <cell r="D55">
            <v>305</v>
          </cell>
          <cell r="E55">
            <v>1129</v>
          </cell>
          <cell r="F55">
            <v>1758</v>
          </cell>
        </row>
        <row r="56">
          <cell r="A56" t="str">
            <v>023413</v>
          </cell>
          <cell r="B56" t="str">
            <v>ALAMO CCD PALO ALTO COLLEGE</v>
          </cell>
          <cell r="C56">
            <v>822</v>
          </cell>
          <cell r="D56">
            <v>826</v>
          </cell>
          <cell r="E56">
            <v>2465</v>
          </cell>
          <cell r="F56">
            <v>4113</v>
          </cell>
        </row>
        <row r="57">
          <cell r="A57" t="str">
            <v>023485</v>
          </cell>
          <cell r="B57" t="str">
            <v>LAMAR STATE COLL-PORT ARTHUR</v>
          </cell>
          <cell r="C57">
            <v>296</v>
          </cell>
          <cell r="D57">
            <v>360</v>
          </cell>
          <cell r="E57">
            <v>782</v>
          </cell>
          <cell r="F57">
            <v>1438</v>
          </cell>
        </row>
        <row r="58">
          <cell r="A58" t="str">
            <v>023582</v>
          </cell>
          <cell r="B58" t="str">
            <v>LAMAR STATE COLL-ORANGE</v>
          </cell>
          <cell r="C58">
            <v>227</v>
          </cell>
          <cell r="D58">
            <v>168</v>
          </cell>
          <cell r="E58">
            <v>620</v>
          </cell>
          <cell r="F58">
            <v>1015</v>
          </cell>
        </row>
        <row r="59">
          <cell r="A59" t="str">
            <v>023614</v>
          </cell>
          <cell r="B59" t="str">
            <v>COLLIN CO COMM COLL DISTRICT</v>
          </cell>
          <cell r="C59">
            <v>1629</v>
          </cell>
          <cell r="D59">
            <v>1651</v>
          </cell>
          <cell r="E59">
            <v>4171</v>
          </cell>
          <cell r="F59">
            <v>7451</v>
          </cell>
        </row>
        <row r="60">
          <cell r="A60" t="str">
            <v>031034</v>
          </cell>
          <cell r="B60" t="str">
            <v>SOUTH TEXAS COLLEGE</v>
          </cell>
          <cell r="C60">
            <v>2760</v>
          </cell>
          <cell r="D60">
            <v>3482</v>
          </cell>
          <cell r="E60">
            <v>9606</v>
          </cell>
          <cell r="F60">
            <v>15848</v>
          </cell>
        </row>
        <row r="61">
          <cell r="A61" t="str">
            <v>036273</v>
          </cell>
          <cell r="B61" t="str">
            <v>LAMAR INSTITUTE OF TECHNOLOGY</v>
          </cell>
          <cell r="C61">
            <v>279</v>
          </cell>
          <cell r="D61">
            <v>346</v>
          </cell>
          <cell r="E61">
            <v>1035</v>
          </cell>
          <cell r="F61">
            <v>1660</v>
          </cell>
        </row>
        <row r="62">
          <cell r="A62" t="str">
            <v>Total</v>
          </cell>
          <cell r="C62">
            <v>67072</v>
          </cell>
          <cell r="D62">
            <v>65507</v>
          </cell>
          <cell r="E62">
            <v>157871</v>
          </cell>
          <cell r="F62">
            <v>290450</v>
          </cell>
        </row>
      </sheetData>
      <sheetData sheetId="7">
        <row r="3">
          <cell r="C3" t="str">
            <v>Enrolled 1/2-time</v>
          </cell>
          <cell r="D3" t="str">
            <v>Enrolled 3/4-time</v>
          </cell>
          <cell r="E3" t="str">
            <v>Enrolled Full-time</v>
          </cell>
          <cell r="F3" t="str">
            <v>Total</v>
          </cell>
        </row>
        <row r="4">
          <cell r="A4" t="str">
            <v>000307</v>
          </cell>
          <cell r="B4" t="str">
            <v>000307 ALAMO CCD NW VISTA COLLEGE</v>
          </cell>
        </row>
        <row r="5">
          <cell r="A5" t="str">
            <v>000309</v>
          </cell>
          <cell r="B5" t="str">
            <v>000309 ALAMO CCD NE LAKEVIEW COLLEGE</v>
          </cell>
        </row>
        <row r="6">
          <cell r="A6" t="str">
            <v>003539</v>
          </cell>
          <cell r="B6" t="str">
            <v>003539 ALVIN COMMUNITY COLLEGE</v>
          </cell>
        </row>
        <row r="7">
          <cell r="A7" t="str">
            <v>003540</v>
          </cell>
          <cell r="B7" t="str">
            <v>003540 AMARILLO COLLEGE</v>
          </cell>
        </row>
        <row r="8">
          <cell r="A8" t="str">
            <v>003546</v>
          </cell>
          <cell r="B8" t="str">
            <v>003546 COASTAL BEND COLLEGE</v>
          </cell>
        </row>
        <row r="9">
          <cell r="A9" t="str">
            <v>003549</v>
          </cell>
          <cell r="B9" t="str">
            <v>003549 BLINN COLLEGE</v>
          </cell>
        </row>
        <row r="10">
          <cell r="A10" t="str">
            <v>003553</v>
          </cell>
          <cell r="B10" t="str">
            <v>003553 CISCO COLLEGE</v>
          </cell>
        </row>
        <row r="11">
          <cell r="A11" t="str">
            <v>003554</v>
          </cell>
          <cell r="B11" t="str">
            <v>003554 CLARENDON COLLEGE</v>
          </cell>
        </row>
        <row r="12">
          <cell r="A12" t="str">
            <v>003558</v>
          </cell>
          <cell r="B12" t="str">
            <v>003558 NORTH CENTRAL TEXAS COLLEGE</v>
          </cell>
        </row>
        <row r="13">
          <cell r="A13" t="str">
            <v>003563</v>
          </cell>
          <cell r="B13" t="str">
            <v>003563 DEL MAR COLLEGE</v>
          </cell>
        </row>
        <row r="14">
          <cell r="A14" t="str">
            <v>003568</v>
          </cell>
          <cell r="B14" t="str">
            <v>003568 FRANK PHILLIPS COLLEGE</v>
          </cell>
        </row>
        <row r="15">
          <cell r="A15" t="str">
            <v>003570</v>
          </cell>
          <cell r="B15" t="str">
            <v>003570 GRAYSON COUNTY COLLEGE</v>
          </cell>
        </row>
        <row r="16">
          <cell r="A16" t="str">
            <v>003572</v>
          </cell>
          <cell r="B16" t="str">
            <v>003572 TRINITY VALLEY COMM COLLEGE</v>
          </cell>
        </row>
        <row r="17">
          <cell r="A17" t="str">
            <v>003573</v>
          </cell>
          <cell r="B17" t="str">
            <v>003573 HILL COLLEGE</v>
          </cell>
        </row>
        <row r="18">
          <cell r="A18" t="str">
            <v>003574</v>
          </cell>
          <cell r="B18" t="str">
            <v>003574 HOWARD COLLEGE</v>
          </cell>
        </row>
        <row r="19">
          <cell r="A19" t="str">
            <v>003580</v>
          </cell>
          <cell r="B19" t="str">
            <v>003580 KILGORE COLLEGE</v>
          </cell>
        </row>
        <row r="20">
          <cell r="A20" t="str">
            <v>003582</v>
          </cell>
          <cell r="B20" t="str">
            <v>003582 LAREDO COMMUNITY COLLEGE</v>
          </cell>
        </row>
        <row r="21">
          <cell r="A21" t="str">
            <v>003583</v>
          </cell>
          <cell r="B21" t="str">
            <v>003583 LEE COLLEGE</v>
          </cell>
        </row>
        <row r="22">
          <cell r="A22" t="str">
            <v>003590</v>
          </cell>
          <cell r="B22" t="str">
            <v>003590 MCLENNAN COMMUNITY COLLEGE</v>
          </cell>
        </row>
        <row r="23">
          <cell r="A23" t="str">
            <v>003593</v>
          </cell>
          <cell r="B23" t="str">
            <v>003593 NAVARRO COLLEGE</v>
          </cell>
        </row>
        <row r="24">
          <cell r="A24" t="str">
            <v>003596</v>
          </cell>
          <cell r="B24" t="str">
            <v>003596 ODESSA COLLEGE</v>
          </cell>
        </row>
        <row r="25">
          <cell r="A25" t="str">
            <v>003600</v>
          </cell>
          <cell r="B25" t="str">
            <v>003600 PANOLA COLLEGE</v>
          </cell>
        </row>
        <row r="26">
          <cell r="A26" t="str">
            <v>003601</v>
          </cell>
          <cell r="B26" t="str">
            <v>003601 PARIS JUNIOR COLLEGE</v>
          </cell>
        </row>
        <row r="27">
          <cell r="A27" t="str">
            <v>003603</v>
          </cell>
          <cell r="B27" t="str">
            <v>003603 RANGER COLLEGE</v>
          </cell>
        </row>
        <row r="28">
          <cell r="A28" t="str">
            <v>003608</v>
          </cell>
          <cell r="B28" t="str">
            <v>003608 ALAMO CCD ST. PHILIPS COLLEGE</v>
          </cell>
        </row>
        <row r="29">
          <cell r="A29" t="str">
            <v>003609</v>
          </cell>
          <cell r="B29" t="str">
            <v>003609 SAN JACINTO COLLEGE CEN CAMPUS</v>
          </cell>
        </row>
        <row r="30">
          <cell r="A30" t="str">
            <v>003611</v>
          </cell>
          <cell r="B30" t="str">
            <v>003611 SOUTH PLAINS COLLEGE</v>
          </cell>
        </row>
        <row r="31">
          <cell r="A31" t="str">
            <v>003614</v>
          </cell>
          <cell r="B31" t="str">
            <v>003614 SOUTHWEST TEXAS JUNIOR COLLEGE</v>
          </cell>
        </row>
        <row r="32">
          <cell r="A32" t="str">
            <v>003626</v>
          </cell>
          <cell r="B32" t="str">
            <v>003626 TARRANT COUNTY COLLEGE DIST</v>
          </cell>
        </row>
        <row r="33">
          <cell r="A33" t="str">
            <v>003627</v>
          </cell>
          <cell r="B33" t="str">
            <v>003627 TEMPLE COLLEGE</v>
          </cell>
        </row>
        <row r="34">
          <cell r="A34" t="str">
            <v>003628</v>
          </cell>
          <cell r="B34" t="str">
            <v>003628 TEXARKANA COLLEGE</v>
          </cell>
        </row>
        <row r="35">
          <cell r="A35" t="str">
            <v>003634</v>
          </cell>
          <cell r="B35" t="str">
            <v>003634 TEXAS STATE T. C. WACO</v>
          </cell>
        </row>
        <row r="36">
          <cell r="A36" t="str">
            <v>003643</v>
          </cell>
          <cell r="B36" t="str">
            <v>003643 TEXAS SOUTHMOST COLLEGE</v>
          </cell>
        </row>
        <row r="37">
          <cell r="A37" t="str">
            <v>003648</v>
          </cell>
          <cell r="B37" t="str">
            <v>003648 TYLER JUNIOR COLLEGE</v>
          </cell>
        </row>
        <row r="38">
          <cell r="A38" t="str">
            <v>003662</v>
          </cell>
          <cell r="B38" t="str">
            <v>003662 VICTORIA COLLEGE</v>
          </cell>
        </row>
        <row r="39">
          <cell r="A39" t="str">
            <v>003664</v>
          </cell>
          <cell r="B39" t="str">
            <v>003664 WEATHERFORD COLLEGE</v>
          </cell>
        </row>
        <row r="40">
          <cell r="A40" t="str">
            <v>003668</v>
          </cell>
          <cell r="B40" t="str">
            <v>003668 WHARTON COUNTY JUNIOR COLLEGE</v>
          </cell>
        </row>
        <row r="41">
          <cell r="A41" t="str">
            <v>004003</v>
          </cell>
          <cell r="B41" t="str">
            <v>004003 CENTRAL TEXAS COLLEGE</v>
          </cell>
        </row>
        <row r="42">
          <cell r="A42" t="str">
            <v>006661</v>
          </cell>
          <cell r="B42" t="str">
            <v>006661 ANGELINA COLLEGE</v>
          </cell>
        </row>
        <row r="43">
          <cell r="A43" t="str">
            <v>006662</v>
          </cell>
          <cell r="B43" t="str">
            <v>006662 GALVESTON COLLEGE</v>
          </cell>
        </row>
        <row r="44">
          <cell r="A44" t="str">
            <v>007096</v>
          </cell>
          <cell r="B44" t="str">
            <v>007096 COLLEGE OF THE MAINLAND COMMUN</v>
          </cell>
        </row>
        <row r="45">
          <cell r="A45" t="str">
            <v>007287</v>
          </cell>
          <cell r="B45" t="str">
            <v>007287 BRAZOSPORT JUNIOR COLLEGE</v>
          </cell>
        </row>
        <row r="46">
          <cell r="A46" t="str">
            <v>009163</v>
          </cell>
          <cell r="B46" t="str">
            <v>009163 ALAMO CCD SAN ANTONIO COLLEGE</v>
          </cell>
        </row>
        <row r="47">
          <cell r="A47" t="str">
            <v>009331</v>
          </cell>
          <cell r="B47" t="str">
            <v>009331 DALLAS CO COMMUNITY COLL DIST</v>
          </cell>
        </row>
        <row r="48">
          <cell r="A48" t="str">
            <v>009549</v>
          </cell>
          <cell r="B48" t="str">
            <v>009549 WESTERN TEXAS COLLEGE</v>
          </cell>
        </row>
        <row r="49">
          <cell r="A49" t="str">
            <v>009797</v>
          </cell>
          <cell r="B49" t="str">
            <v>009797 MIDLAND COLLEGE</v>
          </cell>
        </row>
        <row r="50">
          <cell r="A50" t="str">
            <v>010060</v>
          </cell>
          <cell r="B50" t="str">
            <v>010060 VERNON COLLEGE</v>
          </cell>
        </row>
        <row r="51">
          <cell r="A51" t="str">
            <v>010387</v>
          </cell>
          <cell r="B51" t="str">
            <v>010387 EL PASO COMMUNITY COLLEGE DIST</v>
          </cell>
        </row>
        <row r="52">
          <cell r="A52" t="str">
            <v>010633</v>
          </cell>
          <cell r="B52" t="str">
            <v>010633 HOUSTON COMMUNITY COLLEGE</v>
          </cell>
        </row>
        <row r="53">
          <cell r="A53" t="str">
            <v>011145</v>
          </cell>
          <cell r="B53" t="str">
            <v>011145 LONE STAR COLLEGE SYSTEM DIST.</v>
          </cell>
        </row>
        <row r="54">
          <cell r="A54" t="str">
            <v>012015</v>
          </cell>
          <cell r="B54" t="str">
            <v>012015 AUSTIN COMMUNITY COLLEGE</v>
          </cell>
        </row>
        <row r="55">
          <cell r="A55" t="str">
            <v>023154</v>
          </cell>
          <cell r="B55" t="str">
            <v>023154 NORTHEAST TEXAS COMM COLLEGE</v>
          </cell>
        </row>
        <row r="56">
          <cell r="A56" t="str">
            <v>023413</v>
          </cell>
          <cell r="B56" t="str">
            <v>023413 ALAMO CCD PALO ALTO COLLEGE</v>
          </cell>
        </row>
        <row r="57">
          <cell r="A57" t="str">
            <v>023485</v>
          </cell>
          <cell r="B57" t="str">
            <v>023485 LAMAR STATE COLL-PORT ARTHUR</v>
          </cell>
        </row>
        <row r="58">
          <cell r="A58" t="str">
            <v>023582</v>
          </cell>
          <cell r="B58" t="str">
            <v>023582 LAMAR STATE COLL-ORANGE</v>
          </cell>
        </row>
        <row r="59">
          <cell r="A59" t="str">
            <v>023614</v>
          </cell>
          <cell r="B59" t="str">
            <v>023614 COLLIN CO COMM COLL DISTRICT</v>
          </cell>
        </row>
        <row r="60">
          <cell r="A60" t="str">
            <v>031034</v>
          </cell>
          <cell r="B60" t="str">
            <v>031034 SOUTH TEXAS COLLEGE</v>
          </cell>
        </row>
        <row r="61">
          <cell r="A61" t="str">
            <v>036273</v>
          </cell>
          <cell r="B61" t="str">
            <v>036273 LAMAR INSTITUTE OF TECHNOLOGY</v>
          </cell>
        </row>
        <row r="62">
          <cell r="B62" t="str">
            <v>Total</v>
          </cell>
        </row>
      </sheetData>
      <sheetData sheetId="8">
        <row r="3">
          <cell r="A3" t="str">
            <v>FICE</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6"/>
  <sheetViews>
    <sheetView topLeftCell="A3" zoomScale="110" zoomScaleNormal="110" workbookViewId="0">
      <selection activeCell="A3" sqref="A3"/>
    </sheetView>
  </sheetViews>
  <sheetFormatPr defaultRowHeight="14.4"/>
  <cols>
    <col min="1" max="1" width="144.6640625" customWidth="1"/>
  </cols>
  <sheetData>
    <row r="2" spans="1:1">
      <c r="A2" s="4" t="s">
        <v>132</v>
      </c>
    </row>
    <row r="3" spans="1:1" ht="331.2">
      <c r="A3" s="5" t="s">
        <v>133</v>
      </c>
    </row>
    <row r="5" spans="1:1">
      <c r="A5" s="66" t="s">
        <v>138</v>
      </c>
    </row>
    <row r="6" spans="1:1" ht="340.5" customHeight="1">
      <c r="A6" s="65" t="s">
        <v>139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6"/>
  <sheetViews>
    <sheetView workbookViewId="0">
      <selection activeCell="P14" sqref="P14"/>
    </sheetView>
  </sheetViews>
  <sheetFormatPr defaultRowHeight="14.4"/>
  <sheetData>
    <row r="2" spans="2:2">
      <c r="B2" t="s">
        <v>163</v>
      </c>
    </row>
    <row r="6" spans="2:2">
      <c r="B6" t="s">
        <v>175</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7"/>
  <sheetViews>
    <sheetView tabSelected="1" zoomScaleNormal="100" workbookViewId="0">
      <pane xSplit="2" ySplit="3" topLeftCell="C4" activePane="bottomRight" state="frozen"/>
      <selection pane="topRight" activeCell="C1" sqref="C1"/>
      <selection pane="bottomLeft" activeCell="A3" sqref="A3"/>
      <selection pane="bottomRight" activeCell="A2" sqref="A2"/>
    </sheetView>
  </sheetViews>
  <sheetFormatPr defaultColWidth="9.109375" defaultRowHeight="13.8"/>
  <cols>
    <col min="1" max="1" width="21" style="7" customWidth="1"/>
    <col min="2" max="2" width="50.44140625" style="7" bestFit="1" customWidth="1"/>
    <col min="3" max="4" width="9.88671875" style="7" bestFit="1" customWidth="1"/>
    <col min="5" max="5" width="10.6640625" style="7" bestFit="1" customWidth="1"/>
    <col min="6" max="6" width="13.33203125" style="7" bestFit="1" customWidth="1"/>
    <col min="7" max="7" width="1.33203125" style="7" customWidth="1"/>
    <col min="8" max="10" width="19" style="8" bestFit="1" customWidth="1"/>
    <col min="11" max="11" width="19.33203125" style="7" bestFit="1" customWidth="1"/>
    <col min="12" max="12" width="15.33203125" style="7" customWidth="1"/>
    <col min="13" max="13" width="16.88671875" style="7" bestFit="1" customWidth="1"/>
    <col min="14" max="14" width="9.109375" style="7" customWidth="1"/>
    <col min="15" max="16384" width="9.109375" style="7"/>
  </cols>
  <sheetData>
    <row r="1" spans="1:14" ht="18.75" customHeight="1" thickBot="1">
      <c r="A1" s="62" t="s">
        <v>173</v>
      </c>
    </row>
    <row r="2" spans="1:14" ht="42" thickBot="1">
      <c r="A2" s="63" t="s">
        <v>178</v>
      </c>
      <c r="B2" s="79">
        <v>48500445</v>
      </c>
      <c r="C2" s="64"/>
    </row>
    <row r="3" spans="1:14" ht="42" thickBot="1">
      <c r="A3" s="9" t="s">
        <v>0</v>
      </c>
      <c r="B3" s="10" t="s">
        <v>1</v>
      </c>
      <c r="C3" s="40" t="s">
        <v>57</v>
      </c>
      <c r="D3" s="41" t="s">
        <v>56</v>
      </c>
      <c r="E3" s="41" t="s">
        <v>55</v>
      </c>
      <c r="F3" s="42" t="s">
        <v>54</v>
      </c>
      <c r="G3" s="43"/>
      <c r="H3" s="24" t="s">
        <v>127</v>
      </c>
      <c r="I3" s="25" t="s">
        <v>128</v>
      </c>
      <c r="J3" s="25" t="s">
        <v>129</v>
      </c>
      <c r="K3" s="26" t="s">
        <v>130</v>
      </c>
      <c r="L3" s="26" t="s">
        <v>134</v>
      </c>
      <c r="M3" s="26" t="s">
        <v>177</v>
      </c>
      <c r="N3" s="38"/>
    </row>
    <row r="4" spans="1:14">
      <c r="A4" s="27" t="s">
        <v>68</v>
      </c>
      <c r="B4" s="7" t="s">
        <v>2</v>
      </c>
      <c r="C4" s="12">
        <v>450</v>
      </c>
      <c r="D4" s="13">
        <v>453</v>
      </c>
      <c r="E4" s="13">
        <v>566</v>
      </c>
      <c r="F4" s="13">
        <v>1469</v>
      </c>
      <c r="G4" s="11"/>
      <c r="H4" s="14">
        <v>1205550</v>
      </c>
      <c r="I4" s="14">
        <v>1820380.5</v>
      </c>
      <c r="J4" s="14">
        <v>3032628</v>
      </c>
      <c r="K4" s="28">
        <v>6058558.5</v>
      </c>
      <c r="L4" s="35">
        <f>(K4/$K$58)</f>
        <v>5.8190248533986555E-3</v>
      </c>
      <c r="M4" s="33">
        <f>ROUNDDOWN($B$2*L4,0)</f>
        <v>282225</v>
      </c>
    </row>
    <row r="5" spans="1:14">
      <c r="A5" s="27" t="s">
        <v>69</v>
      </c>
      <c r="B5" s="7" t="s">
        <v>3</v>
      </c>
      <c r="C5" s="17">
        <v>1346</v>
      </c>
      <c r="D5" s="18">
        <v>756</v>
      </c>
      <c r="E5" s="18">
        <v>2231</v>
      </c>
      <c r="F5" s="18">
        <v>4333</v>
      </c>
      <c r="G5" s="11"/>
      <c r="H5" s="8">
        <v>3605934</v>
      </c>
      <c r="I5" s="8">
        <v>3037986</v>
      </c>
      <c r="J5" s="8">
        <v>11953698</v>
      </c>
      <c r="K5" s="29">
        <v>18597618</v>
      </c>
      <c r="L5" s="36">
        <f t="shared" ref="L5:L57" si="0">(K5/$K$58)</f>
        <v>1.7862334968955767E-2</v>
      </c>
      <c r="M5" s="31">
        <f t="shared" ref="M5:M57" si="1">ROUNDDOWN($B$2*L5,0)</f>
        <v>866331</v>
      </c>
    </row>
    <row r="6" spans="1:14">
      <c r="A6" s="27" t="s">
        <v>104</v>
      </c>
      <c r="B6" s="7" t="s">
        <v>4</v>
      </c>
      <c r="C6" s="17">
        <v>379</v>
      </c>
      <c r="D6" s="18">
        <v>467</v>
      </c>
      <c r="E6" s="18">
        <v>1189</v>
      </c>
      <c r="F6" s="18">
        <v>2035</v>
      </c>
      <c r="G6" s="11"/>
      <c r="H6" s="8">
        <v>1015341</v>
      </c>
      <c r="I6" s="8">
        <v>1876639.5</v>
      </c>
      <c r="J6" s="8">
        <v>6370662</v>
      </c>
      <c r="K6" s="29">
        <v>9262642.5</v>
      </c>
      <c r="L6" s="36">
        <f t="shared" si="0"/>
        <v>8.8964308780127566E-3</v>
      </c>
      <c r="M6" s="31">
        <f t="shared" si="1"/>
        <v>431480</v>
      </c>
    </row>
    <row r="7" spans="1:14">
      <c r="A7" s="27" t="s">
        <v>115</v>
      </c>
      <c r="B7" s="7" t="s">
        <v>5</v>
      </c>
      <c r="C7" s="17">
        <v>3671</v>
      </c>
      <c r="D7" s="18">
        <v>2972</v>
      </c>
      <c r="E7" s="18">
        <v>3921</v>
      </c>
      <c r="F7" s="18">
        <v>10564</v>
      </c>
      <c r="G7" s="11"/>
      <c r="H7" s="8">
        <v>9834609</v>
      </c>
      <c r="I7" s="8">
        <v>11942982</v>
      </c>
      <c r="J7" s="8">
        <v>21008718</v>
      </c>
      <c r="K7" s="29">
        <v>42786309</v>
      </c>
      <c r="L7" s="36">
        <f t="shared" si="0"/>
        <v>4.1094691989223935E-2</v>
      </c>
      <c r="M7" s="31">
        <f t="shared" si="1"/>
        <v>1993110</v>
      </c>
    </row>
    <row r="8" spans="1:14">
      <c r="A8" s="27" t="s">
        <v>71</v>
      </c>
      <c r="B8" s="7" t="s">
        <v>6</v>
      </c>
      <c r="C8" s="17">
        <v>725</v>
      </c>
      <c r="D8" s="18">
        <v>826</v>
      </c>
      <c r="E8" s="18">
        <v>3139</v>
      </c>
      <c r="F8" s="18">
        <v>4690</v>
      </c>
      <c r="G8" s="11"/>
      <c r="H8" s="8">
        <v>1942275</v>
      </c>
      <c r="I8" s="8">
        <v>3319281</v>
      </c>
      <c r="J8" s="8">
        <v>16818762</v>
      </c>
      <c r="K8" s="29">
        <v>22080318</v>
      </c>
      <c r="L8" s="36">
        <f t="shared" si="0"/>
        <v>2.1207341517449355E-2</v>
      </c>
      <c r="M8" s="31">
        <f t="shared" si="1"/>
        <v>1028565</v>
      </c>
    </row>
    <row r="9" spans="1:14">
      <c r="A9" s="27" t="s">
        <v>107</v>
      </c>
      <c r="B9" s="7" t="s">
        <v>7</v>
      </c>
      <c r="C9" s="17">
        <v>449</v>
      </c>
      <c r="D9" s="18">
        <v>343</v>
      </c>
      <c r="E9" s="18">
        <v>460</v>
      </c>
      <c r="F9" s="18">
        <v>1252</v>
      </c>
      <c r="G9" s="11"/>
      <c r="H9" s="8">
        <v>1202871</v>
      </c>
      <c r="I9" s="8">
        <v>1378345.5</v>
      </c>
      <c r="J9" s="8">
        <v>2464680</v>
      </c>
      <c r="K9" s="29">
        <v>5045896.5</v>
      </c>
      <c r="L9" s="36">
        <f t="shared" si="0"/>
        <v>4.8463998723751352E-3</v>
      </c>
      <c r="M9" s="31">
        <f t="shared" si="1"/>
        <v>235052</v>
      </c>
    </row>
    <row r="10" spans="1:14">
      <c r="A10" s="27" t="s">
        <v>103</v>
      </c>
      <c r="B10" s="7" t="s">
        <v>8</v>
      </c>
      <c r="C10" s="17">
        <v>772</v>
      </c>
      <c r="D10" s="18">
        <v>598</v>
      </c>
      <c r="E10" s="18">
        <v>1558</v>
      </c>
      <c r="F10" s="18">
        <v>2928</v>
      </c>
      <c r="G10" s="11"/>
      <c r="H10" s="8">
        <v>2068188</v>
      </c>
      <c r="I10" s="8">
        <v>2403063</v>
      </c>
      <c r="J10" s="8">
        <v>8347764</v>
      </c>
      <c r="K10" s="29">
        <v>12819015</v>
      </c>
      <c r="L10" s="36">
        <f t="shared" si="0"/>
        <v>1.2312197180416788E-2</v>
      </c>
      <c r="M10" s="31">
        <f t="shared" si="1"/>
        <v>597147</v>
      </c>
    </row>
    <row r="11" spans="1:14">
      <c r="A11" s="27" t="s">
        <v>72</v>
      </c>
      <c r="B11" s="7" t="s">
        <v>9</v>
      </c>
      <c r="C11" s="17">
        <v>315</v>
      </c>
      <c r="D11" s="18">
        <v>219</v>
      </c>
      <c r="E11" s="18">
        <v>852</v>
      </c>
      <c r="F11" s="18">
        <v>1386</v>
      </c>
      <c r="G11" s="11"/>
      <c r="H11" s="8">
        <v>843885</v>
      </c>
      <c r="I11" s="8">
        <v>880051.5</v>
      </c>
      <c r="J11" s="8">
        <v>4565016</v>
      </c>
      <c r="K11" s="29">
        <v>6288952.5</v>
      </c>
      <c r="L11" s="36">
        <f t="shared" si="0"/>
        <v>6.0403099019913078E-3</v>
      </c>
      <c r="M11" s="31">
        <f t="shared" si="1"/>
        <v>292957</v>
      </c>
    </row>
    <row r="12" spans="1:14">
      <c r="A12" s="27" t="s">
        <v>73</v>
      </c>
      <c r="B12" s="7" t="s">
        <v>10</v>
      </c>
      <c r="C12" s="17">
        <v>126</v>
      </c>
      <c r="D12" s="18">
        <v>47</v>
      </c>
      <c r="E12" s="18">
        <v>323</v>
      </c>
      <c r="F12" s="18">
        <v>496</v>
      </c>
      <c r="G12" s="11"/>
      <c r="H12" s="8">
        <v>337554</v>
      </c>
      <c r="I12" s="8">
        <v>188869.5</v>
      </c>
      <c r="J12" s="8">
        <v>1730634</v>
      </c>
      <c r="K12" s="29">
        <v>2257057.5</v>
      </c>
      <c r="L12" s="36">
        <f t="shared" si="0"/>
        <v>2.1678215516198838E-3</v>
      </c>
      <c r="M12" s="31">
        <f t="shared" si="1"/>
        <v>105140</v>
      </c>
    </row>
    <row r="13" spans="1:14">
      <c r="A13" s="27" t="s">
        <v>70</v>
      </c>
      <c r="B13" s="7" t="s">
        <v>11</v>
      </c>
      <c r="C13" s="17">
        <v>284</v>
      </c>
      <c r="D13" s="18">
        <v>307</v>
      </c>
      <c r="E13" s="18">
        <v>884</v>
      </c>
      <c r="F13" s="18">
        <v>1475</v>
      </c>
      <c r="G13" s="11"/>
      <c r="H13" s="8">
        <v>760836</v>
      </c>
      <c r="I13" s="8">
        <v>1233679.5</v>
      </c>
      <c r="J13" s="8">
        <v>4736472</v>
      </c>
      <c r="K13" s="29">
        <v>6730987.5</v>
      </c>
      <c r="L13" s="36">
        <f t="shared" si="0"/>
        <v>6.4648684254539563E-3</v>
      </c>
      <c r="M13" s="31">
        <f t="shared" si="1"/>
        <v>313548</v>
      </c>
    </row>
    <row r="14" spans="1:14">
      <c r="A14" s="27" t="s">
        <v>106</v>
      </c>
      <c r="B14" s="7" t="s">
        <v>12</v>
      </c>
      <c r="C14" s="17">
        <v>410</v>
      </c>
      <c r="D14" s="18">
        <v>403</v>
      </c>
      <c r="E14" s="18">
        <v>798</v>
      </c>
      <c r="F14" s="18">
        <v>1611</v>
      </c>
      <c r="G14" s="11"/>
      <c r="H14" s="8">
        <v>1098390</v>
      </c>
      <c r="I14" s="8">
        <v>1619455.5</v>
      </c>
      <c r="J14" s="8">
        <v>4275684</v>
      </c>
      <c r="K14" s="29">
        <v>6993529.5</v>
      </c>
      <c r="L14" s="36">
        <f t="shared" si="0"/>
        <v>6.7170304575711647E-3</v>
      </c>
      <c r="M14" s="31">
        <f t="shared" si="1"/>
        <v>325778</v>
      </c>
    </row>
    <row r="15" spans="1:14">
      <c r="A15" s="27" t="s">
        <v>120</v>
      </c>
      <c r="B15" s="7" t="s">
        <v>13</v>
      </c>
      <c r="C15" s="17">
        <v>1595</v>
      </c>
      <c r="D15" s="18">
        <v>1616</v>
      </c>
      <c r="E15" s="18">
        <v>4075</v>
      </c>
      <c r="F15" s="18">
        <v>7286</v>
      </c>
      <c r="G15" s="11"/>
      <c r="H15" s="8">
        <v>4273005</v>
      </c>
      <c r="I15" s="8">
        <v>6493896</v>
      </c>
      <c r="J15" s="8">
        <v>21833850</v>
      </c>
      <c r="K15" s="29">
        <v>32600751</v>
      </c>
      <c r="L15" s="36">
        <f t="shared" si="0"/>
        <v>3.1311834375860374E-2</v>
      </c>
      <c r="M15" s="31">
        <f t="shared" si="1"/>
        <v>1518637</v>
      </c>
    </row>
    <row r="16" spans="1:14">
      <c r="A16" s="27" t="s">
        <v>162</v>
      </c>
      <c r="B16" s="7" t="s">
        <v>14</v>
      </c>
      <c r="C16" s="17">
        <v>4466</v>
      </c>
      <c r="D16" s="18">
        <v>4654</v>
      </c>
      <c r="E16" s="18">
        <v>8871</v>
      </c>
      <c r="F16" s="18">
        <v>17991</v>
      </c>
      <c r="G16" s="11"/>
      <c r="H16" s="8">
        <v>11964414</v>
      </c>
      <c r="I16" s="8">
        <v>18702099</v>
      </c>
      <c r="J16" s="8">
        <v>47530818</v>
      </c>
      <c r="K16" s="29">
        <v>78197331</v>
      </c>
      <c r="L16" s="36">
        <f t="shared" si="0"/>
        <v>7.5105689341522591E-2</v>
      </c>
      <c r="M16" s="31">
        <f t="shared" si="1"/>
        <v>3642659</v>
      </c>
    </row>
    <row r="17" spans="1:13">
      <c r="A17" s="27" t="s">
        <v>75</v>
      </c>
      <c r="B17" s="7" t="s">
        <v>15</v>
      </c>
      <c r="C17" s="17">
        <v>1457</v>
      </c>
      <c r="D17" s="18">
        <v>1368</v>
      </c>
      <c r="E17" s="18">
        <v>1755</v>
      </c>
      <c r="F17" s="18">
        <v>4580</v>
      </c>
      <c r="G17" s="11"/>
      <c r="H17" s="8">
        <v>3903303</v>
      </c>
      <c r="I17" s="8">
        <v>5497308</v>
      </c>
      <c r="J17" s="8">
        <v>9403290</v>
      </c>
      <c r="K17" s="29">
        <v>18803901</v>
      </c>
      <c r="L17" s="36">
        <f t="shared" si="0"/>
        <v>1.8060462279905001E-2</v>
      </c>
      <c r="M17" s="31">
        <f t="shared" si="1"/>
        <v>875940</v>
      </c>
    </row>
    <row r="18" spans="1:13">
      <c r="A18" s="27" t="s">
        <v>112</v>
      </c>
      <c r="B18" s="7" t="s">
        <v>16</v>
      </c>
      <c r="C18" s="17">
        <v>3280</v>
      </c>
      <c r="D18" s="18">
        <v>2533</v>
      </c>
      <c r="E18" s="18">
        <v>4801</v>
      </c>
      <c r="F18" s="18">
        <v>10614</v>
      </c>
      <c r="G18" s="11"/>
      <c r="H18" s="8">
        <v>8787120</v>
      </c>
      <c r="I18" s="8">
        <v>10178860.5</v>
      </c>
      <c r="J18" s="8">
        <v>25723758</v>
      </c>
      <c r="K18" s="29">
        <v>44689738.5</v>
      </c>
      <c r="L18" s="36">
        <f t="shared" si="0"/>
        <v>4.2922866722073696E-2</v>
      </c>
      <c r="M18" s="31">
        <f t="shared" si="1"/>
        <v>2081778</v>
      </c>
    </row>
    <row r="19" spans="1:13">
      <c r="A19" s="27" t="s">
        <v>76</v>
      </c>
      <c r="B19" s="7" t="s">
        <v>17</v>
      </c>
      <c r="C19" s="17">
        <v>40</v>
      </c>
      <c r="D19" s="18">
        <v>33</v>
      </c>
      <c r="E19" s="18">
        <v>271</v>
      </c>
      <c r="F19" s="18">
        <v>344</v>
      </c>
      <c r="G19" s="11"/>
      <c r="H19" s="8">
        <v>107160</v>
      </c>
      <c r="I19" s="8">
        <v>132610.5</v>
      </c>
      <c r="J19" s="8">
        <v>1452018</v>
      </c>
      <c r="K19" s="29">
        <v>1691788.5</v>
      </c>
      <c r="L19" s="36">
        <f t="shared" si="0"/>
        <v>1.6249012579797704E-3</v>
      </c>
      <c r="M19" s="31">
        <f t="shared" si="1"/>
        <v>78808</v>
      </c>
    </row>
    <row r="20" spans="1:13">
      <c r="A20" s="27" t="s">
        <v>105</v>
      </c>
      <c r="B20" s="7" t="s">
        <v>18</v>
      </c>
      <c r="C20" s="17">
        <v>278</v>
      </c>
      <c r="D20" s="18">
        <v>200</v>
      </c>
      <c r="E20" s="18">
        <v>534</v>
      </c>
      <c r="F20" s="18">
        <v>1012</v>
      </c>
      <c r="G20" s="11"/>
      <c r="H20" s="8">
        <v>744762</v>
      </c>
      <c r="I20" s="8">
        <v>803700</v>
      </c>
      <c r="J20" s="8">
        <v>2861172</v>
      </c>
      <c r="K20" s="29">
        <v>4409634</v>
      </c>
      <c r="L20" s="36">
        <f t="shared" si="0"/>
        <v>4.2352929067849595E-3</v>
      </c>
      <c r="M20" s="31">
        <f t="shared" si="1"/>
        <v>205413</v>
      </c>
    </row>
    <row r="21" spans="1:13">
      <c r="A21" s="27" t="s">
        <v>77</v>
      </c>
      <c r="B21" s="7" t="s">
        <v>19</v>
      </c>
      <c r="C21" s="17">
        <v>335</v>
      </c>
      <c r="D21" s="18">
        <v>272</v>
      </c>
      <c r="E21" s="18">
        <v>850</v>
      </c>
      <c r="F21" s="18">
        <v>1457</v>
      </c>
      <c r="G21" s="11"/>
      <c r="H21" s="8">
        <v>897465</v>
      </c>
      <c r="I21" s="8">
        <v>1093032</v>
      </c>
      <c r="J21" s="8">
        <v>4554300</v>
      </c>
      <c r="K21" s="29">
        <v>6544797</v>
      </c>
      <c r="L21" s="36">
        <f t="shared" si="0"/>
        <v>6.2860392292075681E-3</v>
      </c>
      <c r="M21" s="31">
        <f t="shared" si="1"/>
        <v>304875</v>
      </c>
    </row>
    <row r="22" spans="1:13">
      <c r="A22" s="27" t="s">
        <v>79</v>
      </c>
      <c r="B22" s="7" t="s">
        <v>20</v>
      </c>
      <c r="C22" s="17">
        <v>188</v>
      </c>
      <c r="D22" s="18">
        <v>173</v>
      </c>
      <c r="E22" s="18">
        <v>693</v>
      </c>
      <c r="F22" s="18">
        <v>1054</v>
      </c>
      <c r="G22" s="11"/>
      <c r="H22" s="8">
        <v>503652</v>
      </c>
      <c r="I22" s="8">
        <v>695200.5</v>
      </c>
      <c r="J22" s="8">
        <v>3713094</v>
      </c>
      <c r="K22" s="29">
        <v>4911946.5</v>
      </c>
      <c r="L22" s="36">
        <f t="shared" si="0"/>
        <v>4.7177457743561501E-3</v>
      </c>
      <c r="M22" s="31">
        <f t="shared" si="1"/>
        <v>228812</v>
      </c>
    </row>
    <row r="23" spans="1:13">
      <c r="A23" s="27" t="s">
        <v>113</v>
      </c>
      <c r="B23" s="7" t="s">
        <v>21</v>
      </c>
      <c r="C23" s="17">
        <v>6952</v>
      </c>
      <c r="D23" s="18">
        <v>6132</v>
      </c>
      <c r="E23" s="18">
        <v>9237</v>
      </c>
      <c r="F23" s="18">
        <v>22321</v>
      </c>
      <c r="G23" s="11"/>
      <c r="H23" s="8">
        <v>18624408</v>
      </c>
      <c r="I23" s="8">
        <v>24641442</v>
      </c>
      <c r="J23" s="8">
        <v>49491846</v>
      </c>
      <c r="K23" s="29">
        <v>92757696</v>
      </c>
      <c r="L23" s="36">
        <f t="shared" si="0"/>
        <v>8.9090389796186178E-2</v>
      </c>
      <c r="M23" s="31">
        <f t="shared" si="1"/>
        <v>4320923</v>
      </c>
    </row>
    <row r="24" spans="1:13">
      <c r="A24" s="27" t="s">
        <v>80</v>
      </c>
      <c r="B24" s="7" t="s">
        <v>22</v>
      </c>
      <c r="C24" s="17">
        <v>213</v>
      </c>
      <c r="D24" s="18">
        <v>193</v>
      </c>
      <c r="E24" s="18">
        <v>721</v>
      </c>
      <c r="F24" s="18">
        <v>1127</v>
      </c>
      <c r="G24" s="11"/>
      <c r="H24" s="8">
        <v>570627</v>
      </c>
      <c r="I24" s="8">
        <v>775570.5</v>
      </c>
      <c r="J24" s="8">
        <v>3863118</v>
      </c>
      <c r="K24" s="29">
        <v>5209315.5</v>
      </c>
      <c r="L24" s="36">
        <f t="shared" si="0"/>
        <v>5.0033578719582954E-3</v>
      </c>
      <c r="M24" s="31">
        <f t="shared" si="1"/>
        <v>242665</v>
      </c>
    </row>
    <row r="25" spans="1:13">
      <c r="A25" s="27" t="s">
        <v>81</v>
      </c>
      <c r="B25" s="7" t="s">
        <v>23</v>
      </c>
      <c r="C25" s="17">
        <v>393</v>
      </c>
      <c r="D25" s="18">
        <v>425</v>
      </c>
      <c r="E25" s="18">
        <v>1544</v>
      </c>
      <c r="F25" s="18">
        <v>2362</v>
      </c>
      <c r="G25" s="11"/>
      <c r="H25" s="8">
        <v>1052847</v>
      </c>
      <c r="I25" s="8">
        <v>1707862.5</v>
      </c>
      <c r="J25" s="8">
        <v>8272752</v>
      </c>
      <c r="K25" s="29">
        <v>11033461.5</v>
      </c>
      <c r="L25" s="36">
        <f t="shared" si="0"/>
        <v>1.0597238053823729E-2</v>
      </c>
      <c r="M25" s="31">
        <f t="shared" si="1"/>
        <v>513970</v>
      </c>
    </row>
    <row r="26" spans="1:13">
      <c r="A26" s="27" t="s">
        <v>82</v>
      </c>
      <c r="B26" s="7" t="s">
        <v>24</v>
      </c>
      <c r="C26" s="17">
        <v>876</v>
      </c>
      <c r="D26" s="18">
        <v>833</v>
      </c>
      <c r="E26" s="18">
        <v>2720</v>
      </c>
      <c r="F26" s="18">
        <v>4429</v>
      </c>
      <c r="G26" s="11"/>
      <c r="H26" s="8">
        <v>2346804</v>
      </c>
      <c r="I26" s="8">
        <v>3347410.5</v>
      </c>
      <c r="J26" s="8">
        <v>14573760</v>
      </c>
      <c r="K26" s="29">
        <v>20267974.5</v>
      </c>
      <c r="L26" s="36">
        <f t="shared" si="0"/>
        <v>1.9466651571252498E-2</v>
      </c>
      <c r="M26" s="31">
        <f t="shared" si="1"/>
        <v>944141</v>
      </c>
    </row>
    <row r="27" spans="1:13">
      <c r="A27" s="27" t="s">
        <v>83</v>
      </c>
      <c r="B27" s="7" t="s">
        <v>25</v>
      </c>
      <c r="C27" s="17">
        <v>1021</v>
      </c>
      <c r="D27" s="18">
        <v>1039</v>
      </c>
      <c r="E27" s="18">
        <v>1743</v>
      </c>
      <c r="F27" s="18">
        <v>3803</v>
      </c>
      <c r="G27" s="11"/>
      <c r="H27" s="8">
        <v>2735259</v>
      </c>
      <c r="I27" s="8">
        <v>4175221.5</v>
      </c>
      <c r="J27" s="8">
        <v>9338994</v>
      </c>
      <c r="K27" s="29">
        <v>16249474.5</v>
      </c>
      <c r="L27" s="36">
        <f t="shared" si="0"/>
        <v>1.5607028630682973E-2</v>
      </c>
      <c r="M27" s="31">
        <f t="shared" si="1"/>
        <v>756947</v>
      </c>
    </row>
    <row r="28" spans="1:13">
      <c r="A28" s="27" t="s">
        <v>114</v>
      </c>
      <c r="B28" s="7" t="s">
        <v>26</v>
      </c>
      <c r="C28" s="17">
        <v>6247</v>
      </c>
      <c r="D28" s="18">
        <v>5959</v>
      </c>
      <c r="E28" s="18">
        <v>10299</v>
      </c>
      <c r="F28" s="18">
        <v>22505</v>
      </c>
      <c r="G28" s="11"/>
      <c r="H28" s="8">
        <v>16735713</v>
      </c>
      <c r="I28" s="8">
        <v>23946241.5</v>
      </c>
      <c r="J28" s="8">
        <v>55182042</v>
      </c>
      <c r="K28" s="29">
        <v>95863996.5</v>
      </c>
      <c r="L28" s="36">
        <f t="shared" si="0"/>
        <v>9.207387832924642E-2</v>
      </c>
      <c r="M28" s="31">
        <f t="shared" si="1"/>
        <v>4465624</v>
      </c>
    </row>
    <row r="29" spans="1:13">
      <c r="A29" s="27" t="s">
        <v>84</v>
      </c>
      <c r="B29" s="7" t="s">
        <v>27</v>
      </c>
      <c r="C29" s="17">
        <v>791</v>
      </c>
      <c r="D29" s="18">
        <v>641</v>
      </c>
      <c r="E29" s="18">
        <v>2282</v>
      </c>
      <c r="F29" s="18">
        <v>3714</v>
      </c>
      <c r="G29" s="11"/>
      <c r="H29" s="8">
        <v>2119089</v>
      </c>
      <c r="I29" s="8">
        <v>2575858.5</v>
      </c>
      <c r="J29" s="8">
        <v>12226956</v>
      </c>
      <c r="K29" s="29">
        <v>16921903.5</v>
      </c>
      <c r="L29" s="36">
        <f t="shared" si="0"/>
        <v>1.6252872202738272E-2</v>
      </c>
      <c r="M29" s="31">
        <f t="shared" si="1"/>
        <v>788271</v>
      </c>
    </row>
    <row r="30" spans="1:13">
      <c r="A30" s="27" t="s">
        <v>110</v>
      </c>
      <c r="B30" s="7" t="s">
        <v>28</v>
      </c>
      <c r="C30" s="17">
        <v>216</v>
      </c>
      <c r="D30" s="18">
        <v>275</v>
      </c>
      <c r="E30" s="18">
        <v>623</v>
      </c>
      <c r="F30" s="18">
        <v>1114</v>
      </c>
      <c r="G30" s="11"/>
      <c r="H30" s="8">
        <v>578664</v>
      </c>
      <c r="I30" s="8">
        <v>1105087.5</v>
      </c>
      <c r="J30" s="8">
        <v>3338034</v>
      </c>
      <c r="K30" s="29">
        <v>5021785.5</v>
      </c>
      <c r="L30" s="36">
        <f t="shared" si="0"/>
        <v>4.8232421347317173E-3</v>
      </c>
      <c r="M30" s="31">
        <f t="shared" si="1"/>
        <v>233929</v>
      </c>
    </row>
    <row r="31" spans="1:13">
      <c r="A31" s="27" t="s">
        <v>85</v>
      </c>
      <c r="B31" s="7" t="s">
        <v>29</v>
      </c>
      <c r="C31" s="17">
        <v>514</v>
      </c>
      <c r="D31" s="18">
        <v>365</v>
      </c>
      <c r="E31" s="18">
        <v>1731</v>
      </c>
      <c r="F31" s="18">
        <v>2610</v>
      </c>
      <c r="G31" s="11"/>
      <c r="H31" s="8">
        <v>1377006</v>
      </c>
      <c r="I31" s="8">
        <v>1466752.5</v>
      </c>
      <c r="J31" s="8">
        <v>9274698</v>
      </c>
      <c r="K31" s="29">
        <v>12118456.5</v>
      </c>
      <c r="L31" s="36">
        <f t="shared" si="0"/>
        <v>1.16393362477775E-2</v>
      </c>
      <c r="M31" s="31">
        <f t="shared" si="1"/>
        <v>564512</v>
      </c>
    </row>
    <row r="32" spans="1:13">
      <c r="A32" s="27" t="s">
        <v>74</v>
      </c>
      <c r="B32" s="7" t="s">
        <v>30</v>
      </c>
      <c r="C32" s="17">
        <v>744</v>
      </c>
      <c r="D32" s="18">
        <v>706</v>
      </c>
      <c r="E32" s="18">
        <v>1276</v>
      </c>
      <c r="F32" s="18">
        <v>2726</v>
      </c>
      <c r="G32" s="11"/>
      <c r="H32" s="8">
        <v>1993176</v>
      </c>
      <c r="I32" s="8">
        <v>2837061</v>
      </c>
      <c r="J32" s="8">
        <v>6836808</v>
      </c>
      <c r="K32" s="29">
        <v>11667045</v>
      </c>
      <c r="L32" s="36">
        <f t="shared" si="0"/>
        <v>1.1205771937453524E-2</v>
      </c>
      <c r="M32" s="31">
        <f t="shared" si="1"/>
        <v>543484</v>
      </c>
    </row>
    <row r="33" spans="1:13">
      <c r="A33" s="27" t="s">
        <v>67</v>
      </c>
      <c r="B33" s="7" t="s">
        <v>126</v>
      </c>
      <c r="C33" s="17">
        <v>350</v>
      </c>
      <c r="D33" s="18">
        <v>336</v>
      </c>
      <c r="E33" s="18">
        <v>1074</v>
      </c>
      <c r="F33" s="18">
        <v>1760</v>
      </c>
      <c r="G33" s="11"/>
      <c r="H33" s="8">
        <v>937650</v>
      </c>
      <c r="I33" s="8">
        <v>1350216</v>
      </c>
      <c r="J33" s="8">
        <v>5754492</v>
      </c>
      <c r="K33" s="29">
        <v>8042358</v>
      </c>
      <c r="L33" s="36">
        <f t="shared" si="0"/>
        <v>7.724392045059811E-3</v>
      </c>
      <c r="M33" s="31">
        <f t="shared" si="1"/>
        <v>374636</v>
      </c>
    </row>
    <row r="34" spans="1:13">
      <c r="A34" s="27" t="s">
        <v>116</v>
      </c>
      <c r="B34" s="7" t="s">
        <v>31</v>
      </c>
      <c r="C34" s="17">
        <v>304</v>
      </c>
      <c r="D34" s="18">
        <v>291</v>
      </c>
      <c r="E34" s="18">
        <v>940</v>
      </c>
      <c r="F34" s="18">
        <v>1535</v>
      </c>
      <c r="G34" s="11"/>
      <c r="H34" s="8">
        <v>814416</v>
      </c>
      <c r="I34" s="8">
        <v>1169383.5</v>
      </c>
      <c r="J34" s="8">
        <v>5036520</v>
      </c>
      <c r="K34" s="29">
        <v>7020319.5</v>
      </c>
      <c r="L34" s="36">
        <f t="shared" si="0"/>
        <v>6.7427612771749617E-3</v>
      </c>
      <c r="M34" s="31">
        <f t="shared" si="1"/>
        <v>327026</v>
      </c>
    </row>
    <row r="35" spans="1:13">
      <c r="A35" s="27" t="s">
        <v>66</v>
      </c>
      <c r="B35" s="7" t="s">
        <v>32</v>
      </c>
      <c r="C35" s="17">
        <v>1093</v>
      </c>
      <c r="D35" s="18">
        <v>1022</v>
      </c>
      <c r="E35" s="18">
        <v>2716</v>
      </c>
      <c r="F35" s="18">
        <v>4831</v>
      </c>
      <c r="G35" s="11"/>
      <c r="H35" s="8">
        <v>2928147</v>
      </c>
      <c r="I35" s="8">
        <v>4106907</v>
      </c>
      <c r="J35" s="8">
        <v>14552328</v>
      </c>
      <c r="K35" s="29">
        <v>21587382</v>
      </c>
      <c r="L35" s="36">
        <f t="shared" si="0"/>
        <v>2.0733894436739495E-2</v>
      </c>
      <c r="M35" s="31">
        <f t="shared" si="1"/>
        <v>1005603</v>
      </c>
    </row>
    <row r="36" spans="1:13">
      <c r="A36" s="27" t="s">
        <v>86</v>
      </c>
      <c r="B36" s="7" t="s">
        <v>140</v>
      </c>
      <c r="C36" s="17">
        <v>529</v>
      </c>
      <c r="D36" s="18">
        <v>327</v>
      </c>
      <c r="E36" s="18">
        <v>1619</v>
      </c>
      <c r="F36" s="18">
        <v>2475</v>
      </c>
      <c r="G36" s="11"/>
      <c r="H36" s="8">
        <v>1417191</v>
      </c>
      <c r="I36" s="8">
        <v>1314049.5</v>
      </c>
      <c r="J36" s="8">
        <v>8674602</v>
      </c>
      <c r="K36" s="29">
        <v>11405842.5</v>
      </c>
      <c r="L36" s="36">
        <f t="shared" si="0"/>
        <v>1.0954896446316505E-2</v>
      </c>
      <c r="M36" s="31">
        <f t="shared" si="1"/>
        <v>531317</v>
      </c>
    </row>
    <row r="37" spans="1:13">
      <c r="A37" s="27" t="s">
        <v>117</v>
      </c>
      <c r="B37" s="7" t="s">
        <v>33</v>
      </c>
      <c r="C37" s="17">
        <v>784</v>
      </c>
      <c r="D37" s="18">
        <v>668</v>
      </c>
      <c r="E37" s="18">
        <v>1787</v>
      </c>
      <c r="F37" s="18">
        <v>3239</v>
      </c>
      <c r="G37" s="11"/>
      <c r="H37" s="8">
        <v>2100336</v>
      </c>
      <c r="I37" s="8">
        <v>2684358</v>
      </c>
      <c r="J37" s="8">
        <v>9574746</v>
      </c>
      <c r="K37" s="29">
        <v>14359440</v>
      </c>
      <c r="L37" s="36">
        <f t="shared" si="0"/>
        <v>1.3791719307635106E-2</v>
      </c>
      <c r="M37" s="31">
        <f t="shared" si="1"/>
        <v>668904</v>
      </c>
    </row>
    <row r="38" spans="1:13">
      <c r="A38" s="27" t="s">
        <v>87</v>
      </c>
      <c r="B38" s="7" t="s">
        <v>34</v>
      </c>
      <c r="C38" s="17">
        <v>134</v>
      </c>
      <c r="D38" s="18">
        <v>153</v>
      </c>
      <c r="E38" s="18">
        <v>675</v>
      </c>
      <c r="F38" s="18">
        <v>962</v>
      </c>
      <c r="G38" s="11"/>
      <c r="H38" s="8">
        <v>358986</v>
      </c>
      <c r="I38" s="8">
        <v>614830.5</v>
      </c>
      <c r="J38" s="8">
        <v>3616650</v>
      </c>
      <c r="K38" s="29">
        <v>4590466.5</v>
      </c>
      <c r="L38" s="36">
        <f t="shared" si="0"/>
        <v>4.4089759391105886E-3</v>
      </c>
      <c r="M38" s="31">
        <f t="shared" si="1"/>
        <v>213837</v>
      </c>
    </row>
    <row r="39" spans="1:13">
      <c r="A39" s="27" t="s">
        <v>88</v>
      </c>
      <c r="B39" s="7" t="s">
        <v>35</v>
      </c>
      <c r="C39" s="17">
        <v>226</v>
      </c>
      <c r="D39" s="18">
        <v>247</v>
      </c>
      <c r="E39" s="18">
        <v>968</v>
      </c>
      <c r="F39" s="18">
        <v>1441</v>
      </c>
      <c r="G39" s="11"/>
      <c r="H39" s="8">
        <v>605454</v>
      </c>
      <c r="I39" s="8">
        <v>992569.5</v>
      </c>
      <c r="J39" s="8">
        <v>5186544</v>
      </c>
      <c r="K39" s="29">
        <v>6784567.5</v>
      </c>
      <c r="L39" s="36">
        <f t="shared" si="0"/>
        <v>6.5163300646615494E-3</v>
      </c>
      <c r="M39" s="31">
        <f t="shared" si="1"/>
        <v>316044</v>
      </c>
    </row>
    <row r="40" spans="1:13">
      <c r="A40" s="27" t="s">
        <v>89</v>
      </c>
      <c r="B40" s="7" t="s">
        <v>36</v>
      </c>
      <c r="C40" s="17">
        <v>59</v>
      </c>
      <c r="D40" s="18">
        <v>85</v>
      </c>
      <c r="E40" s="18">
        <v>424</v>
      </c>
      <c r="F40" s="18">
        <v>568</v>
      </c>
      <c r="G40" s="11"/>
      <c r="H40" s="8">
        <v>158061</v>
      </c>
      <c r="I40" s="8">
        <v>341572.5</v>
      </c>
      <c r="J40" s="8">
        <v>2271792</v>
      </c>
      <c r="K40" s="29">
        <v>2771425.5</v>
      </c>
      <c r="L40" s="36">
        <f t="shared" si="0"/>
        <v>2.6618532880127829E-3</v>
      </c>
      <c r="M40" s="31">
        <f t="shared" si="1"/>
        <v>129101</v>
      </c>
    </row>
    <row r="41" spans="1:13">
      <c r="A41" s="27" t="s">
        <v>108</v>
      </c>
      <c r="B41" s="7" t="s">
        <v>37</v>
      </c>
      <c r="C41" s="17">
        <v>2063</v>
      </c>
      <c r="D41" s="18">
        <v>1977</v>
      </c>
      <c r="E41" s="18">
        <v>4183</v>
      </c>
      <c r="F41" s="18">
        <v>8223</v>
      </c>
      <c r="G41" s="11"/>
      <c r="H41" s="8">
        <v>5526777</v>
      </c>
      <c r="I41" s="8">
        <v>7944574.5</v>
      </c>
      <c r="J41" s="8">
        <v>22412514</v>
      </c>
      <c r="K41" s="29">
        <v>35883865.5</v>
      </c>
      <c r="L41" s="36">
        <f t="shared" si="0"/>
        <v>3.4465146318305676E-2</v>
      </c>
      <c r="M41" s="31">
        <f t="shared" si="1"/>
        <v>1671574</v>
      </c>
    </row>
    <row r="42" spans="1:13">
      <c r="A42" s="27" t="s">
        <v>91</v>
      </c>
      <c r="B42" s="7" t="s">
        <v>38</v>
      </c>
      <c r="C42" s="17">
        <v>3380</v>
      </c>
      <c r="D42" s="18">
        <v>3414</v>
      </c>
      <c r="E42" s="18">
        <v>5269</v>
      </c>
      <c r="F42" s="18">
        <v>12063</v>
      </c>
      <c r="G42" s="11"/>
      <c r="H42" s="8">
        <v>9055020</v>
      </c>
      <c r="I42" s="8">
        <v>13719159</v>
      </c>
      <c r="J42" s="8">
        <v>28231302</v>
      </c>
      <c r="K42" s="29">
        <v>51005481</v>
      </c>
      <c r="L42" s="36">
        <f t="shared" si="0"/>
        <v>4.8988907443668801E-2</v>
      </c>
      <c r="M42" s="31">
        <f t="shared" si="1"/>
        <v>2375983</v>
      </c>
    </row>
    <row r="43" spans="1:13">
      <c r="A43" s="27" t="s">
        <v>92</v>
      </c>
      <c r="B43" s="7" t="s">
        <v>39</v>
      </c>
      <c r="C43" s="17">
        <v>740</v>
      </c>
      <c r="D43" s="18">
        <v>617</v>
      </c>
      <c r="E43" s="18">
        <v>2704</v>
      </c>
      <c r="F43" s="18">
        <v>4061</v>
      </c>
      <c r="G43" s="11"/>
      <c r="H43" s="8">
        <v>1982460</v>
      </c>
      <c r="I43" s="8">
        <v>2479414.5</v>
      </c>
      <c r="J43" s="8">
        <v>14488032</v>
      </c>
      <c r="K43" s="29">
        <v>18949906.5</v>
      </c>
      <c r="L43" s="36">
        <f t="shared" si="0"/>
        <v>1.8200695246745696E-2</v>
      </c>
      <c r="M43" s="31">
        <f t="shared" si="1"/>
        <v>882741</v>
      </c>
    </row>
    <row r="44" spans="1:13">
      <c r="A44" s="27" t="s">
        <v>121</v>
      </c>
      <c r="B44" s="7" t="s">
        <v>40</v>
      </c>
      <c r="C44" s="17">
        <v>3269</v>
      </c>
      <c r="D44" s="18">
        <v>3453</v>
      </c>
      <c r="E44" s="18">
        <v>7269</v>
      </c>
      <c r="F44" s="18">
        <v>13991</v>
      </c>
      <c r="G44" s="11"/>
      <c r="H44" s="8">
        <v>8757651</v>
      </c>
      <c r="I44" s="8">
        <v>13875880.5</v>
      </c>
      <c r="J44" s="8">
        <v>38947302</v>
      </c>
      <c r="K44" s="29">
        <v>61580833.5</v>
      </c>
      <c r="L44" s="36">
        <f t="shared" si="0"/>
        <v>5.9146148482267603E-2</v>
      </c>
      <c r="M44" s="31">
        <f t="shared" si="1"/>
        <v>2868614</v>
      </c>
    </row>
    <row r="45" spans="1:13">
      <c r="A45" s="27" t="s">
        <v>93</v>
      </c>
      <c r="B45" s="7" t="s">
        <v>41</v>
      </c>
      <c r="C45" s="17">
        <v>491</v>
      </c>
      <c r="D45" s="18">
        <v>458</v>
      </c>
      <c r="E45" s="18">
        <v>1471</v>
      </c>
      <c r="F45" s="18">
        <v>2420</v>
      </c>
      <c r="G45" s="11"/>
      <c r="H45" s="8">
        <v>1315389</v>
      </c>
      <c r="I45" s="8">
        <v>1840473</v>
      </c>
      <c r="J45" s="8">
        <v>7881618</v>
      </c>
      <c r="K45" s="29">
        <v>11037480</v>
      </c>
      <c r="L45" s="36">
        <f t="shared" si="0"/>
        <v>1.0601097676764298E-2</v>
      </c>
      <c r="M45" s="31">
        <f t="shared" si="1"/>
        <v>514157</v>
      </c>
    </row>
    <row r="46" spans="1:13">
      <c r="A46" s="27" t="s">
        <v>90</v>
      </c>
      <c r="B46" s="7" t="s">
        <v>42</v>
      </c>
      <c r="C46" s="17">
        <v>939</v>
      </c>
      <c r="D46" s="18">
        <v>765</v>
      </c>
      <c r="E46" s="18">
        <v>1858</v>
      </c>
      <c r="F46" s="18">
        <v>3562</v>
      </c>
      <c r="G46" s="11"/>
      <c r="H46" s="8">
        <v>2515581</v>
      </c>
      <c r="I46" s="8">
        <v>3074152.5</v>
      </c>
      <c r="J46" s="8">
        <v>9955164</v>
      </c>
      <c r="K46" s="29">
        <v>15544897.5</v>
      </c>
      <c r="L46" s="36">
        <f t="shared" si="0"/>
        <v>1.4930308075103116E-2</v>
      </c>
      <c r="M46" s="31">
        <f t="shared" si="1"/>
        <v>724126</v>
      </c>
    </row>
    <row r="47" spans="1:13">
      <c r="A47" s="27" t="s">
        <v>94</v>
      </c>
      <c r="B47" s="7" t="s">
        <v>43</v>
      </c>
      <c r="C47" s="17">
        <v>4795</v>
      </c>
      <c r="D47" s="18">
        <v>3775</v>
      </c>
      <c r="E47" s="18">
        <v>6275</v>
      </c>
      <c r="F47" s="18">
        <v>14845</v>
      </c>
      <c r="G47" s="11"/>
      <c r="H47" s="8">
        <v>12845805</v>
      </c>
      <c r="I47" s="8">
        <v>15169837.5</v>
      </c>
      <c r="J47" s="8">
        <v>33621450</v>
      </c>
      <c r="K47" s="29">
        <v>61637092.5</v>
      </c>
      <c r="L47" s="36">
        <f t="shared" si="0"/>
        <v>5.9200183203435577E-2</v>
      </c>
      <c r="M47" s="31">
        <f t="shared" si="1"/>
        <v>2871235</v>
      </c>
    </row>
    <row r="48" spans="1:13">
      <c r="A48" s="27" t="s">
        <v>95</v>
      </c>
      <c r="B48" s="7" t="s">
        <v>44</v>
      </c>
      <c r="C48" s="17">
        <v>547</v>
      </c>
      <c r="D48" s="18">
        <v>399</v>
      </c>
      <c r="E48" s="18">
        <v>1194</v>
      </c>
      <c r="F48" s="18">
        <v>2140</v>
      </c>
      <c r="G48" s="11"/>
      <c r="H48" s="8">
        <v>1465413</v>
      </c>
      <c r="I48" s="8">
        <v>1603381.5</v>
      </c>
      <c r="J48" s="8">
        <v>6397452</v>
      </c>
      <c r="K48" s="29">
        <v>9466246.5</v>
      </c>
      <c r="L48" s="36">
        <f t="shared" si="0"/>
        <v>9.0919851070016128E-3</v>
      </c>
      <c r="M48" s="31">
        <f t="shared" si="1"/>
        <v>440965</v>
      </c>
    </row>
    <row r="49" spans="1:13">
      <c r="A49" s="27" t="s">
        <v>96</v>
      </c>
      <c r="B49" s="7" t="s">
        <v>45</v>
      </c>
      <c r="C49" s="17">
        <v>280</v>
      </c>
      <c r="D49" s="18">
        <v>248</v>
      </c>
      <c r="E49" s="18">
        <v>646</v>
      </c>
      <c r="F49" s="18">
        <v>1174</v>
      </c>
      <c r="G49" s="11"/>
      <c r="H49" s="8">
        <v>750120</v>
      </c>
      <c r="I49" s="8">
        <v>996588</v>
      </c>
      <c r="J49" s="8">
        <v>3461268</v>
      </c>
      <c r="K49" s="29">
        <v>5207976</v>
      </c>
      <c r="L49" s="36">
        <f t="shared" si="0"/>
        <v>5.0020713309781055E-3</v>
      </c>
      <c r="M49" s="31">
        <f t="shared" si="1"/>
        <v>242602</v>
      </c>
    </row>
    <row r="50" spans="1:13">
      <c r="A50" s="27" t="s">
        <v>98</v>
      </c>
      <c r="B50" s="7" t="s">
        <v>46</v>
      </c>
      <c r="C50" s="17">
        <v>568</v>
      </c>
      <c r="D50" s="18">
        <v>748</v>
      </c>
      <c r="E50" s="18">
        <v>1896</v>
      </c>
      <c r="F50" s="18">
        <v>3212</v>
      </c>
      <c r="G50" s="11"/>
      <c r="H50" s="8">
        <v>1521672</v>
      </c>
      <c r="I50" s="8">
        <v>3005838</v>
      </c>
      <c r="J50" s="8">
        <v>10158768</v>
      </c>
      <c r="K50" s="29">
        <v>14686278</v>
      </c>
      <c r="L50" s="36">
        <f t="shared" si="0"/>
        <v>1.4105635306801428E-2</v>
      </c>
      <c r="M50" s="31">
        <f t="shared" si="1"/>
        <v>684129</v>
      </c>
    </row>
    <row r="51" spans="1:13">
      <c r="A51" s="27" t="s">
        <v>78</v>
      </c>
      <c r="B51" s="7" t="s">
        <v>47</v>
      </c>
      <c r="C51" s="17">
        <v>333</v>
      </c>
      <c r="D51" s="18">
        <v>347</v>
      </c>
      <c r="E51" s="18">
        <v>1079</v>
      </c>
      <c r="F51" s="18">
        <v>1759</v>
      </c>
      <c r="G51" s="11"/>
      <c r="H51" s="8">
        <v>892107</v>
      </c>
      <c r="I51" s="8">
        <v>1394419.5</v>
      </c>
      <c r="J51" s="8">
        <v>5781282</v>
      </c>
      <c r="K51" s="29">
        <v>8067808.5</v>
      </c>
      <c r="L51" s="36">
        <f t="shared" si="0"/>
        <v>7.748836323683418E-3</v>
      </c>
      <c r="M51" s="31">
        <f t="shared" si="1"/>
        <v>375822</v>
      </c>
    </row>
    <row r="52" spans="1:13">
      <c r="A52" s="27" t="s">
        <v>99</v>
      </c>
      <c r="B52" s="7" t="s">
        <v>48</v>
      </c>
      <c r="C52" s="17">
        <v>842</v>
      </c>
      <c r="D52" s="18">
        <v>975</v>
      </c>
      <c r="E52" s="18">
        <v>3471</v>
      </c>
      <c r="F52" s="18">
        <v>5288</v>
      </c>
      <c r="G52" s="11"/>
      <c r="H52" s="8">
        <v>2255718</v>
      </c>
      <c r="I52" s="8">
        <v>3918037.5</v>
      </c>
      <c r="J52" s="8">
        <v>18597618</v>
      </c>
      <c r="K52" s="29">
        <v>24771373.5</v>
      </c>
      <c r="L52" s="36">
        <f t="shared" si="0"/>
        <v>2.3792002346650749E-2</v>
      </c>
      <c r="M52" s="31">
        <f t="shared" si="1"/>
        <v>1153922</v>
      </c>
    </row>
    <row r="53" spans="1:13">
      <c r="A53" s="27" t="s">
        <v>111</v>
      </c>
      <c r="B53" s="7" t="s">
        <v>49</v>
      </c>
      <c r="C53" s="17">
        <v>286</v>
      </c>
      <c r="D53" s="18">
        <v>256</v>
      </c>
      <c r="E53" s="18">
        <v>584</v>
      </c>
      <c r="F53" s="18">
        <v>1126</v>
      </c>
      <c r="G53" s="11"/>
      <c r="H53" s="8">
        <v>766194</v>
      </c>
      <c r="I53" s="8">
        <v>1028736</v>
      </c>
      <c r="J53" s="8">
        <v>3129072</v>
      </c>
      <c r="K53" s="29">
        <v>4924002</v>
      </c>
      <c r="L53" s="36">
        <f t="shared" si="0"/>
        <v>4.7293246431778591E-3</v>
      </c>
      <c r="M53" s="31">
        <f t="shared" si="1"/>
        <v>229374</v>
      </c>
    </row>
    <row r="54" spans="1:13">
      <c r="A54" s="27" t="s">
        <v>100</v>
      </c>
      <c r="B54" s="7" t="s">
        <v>50</v>
      </c>
      <c r="C54" s="17">
        <v>474</v>
      </c>
      <c r="D54" s="18">
        <v>438</v>
      </c>
      <c r="E54" s="18">
        <v>516</v>
      </c>
      <c r="F54" s="18">
        <v>1428</v>
      </c>
      <c r="G54" s="11"/>
      <c r="H54" s="8">
        <v>1269846</v>
      </c>
      <c r="I54" s="8">
        <v>1760103</v>
      </c>
      <c r="J54" s="8">
        <v>2764728</v>
      </c>
      <c r="K54" s="29">
        <v>5794677</v>
      </c>
      <c r="L54" s="36">
        <f t="shared" si="0"/>
        <v>5.5655762803012562E-3</v>
      </c>
      <c r="M54" s="31">
        <f t="shared" si="1"/>
        <v>269932</v>
      </c>
    </row>
    <row r="55" spans="1:13">
      <c r="A55" s="27" t="s">
        <v>101</v>
      </c>
      <c r="B55" s="7" t="s">
        <v>51</v>
      </c>
      <c r="C55" s="17">
        <v>262</v>
      </c>
      <c r="D55" s="18">
        <v>438</v>
      </c>
      <c r="E55" s="18">
        <v>927</v>
      </c>
      <c r="F55" s="18">
        <v>1627</v>
      </c>
      <c r="G55" s="11"/>
      <c r="H55" s="8">
        <v>701898</v>
      </c>
      <c r="I55" s="8">
        <v>1760103</v>
      </c>
      <c r="J55" s="8">
        <v>4966866</v>
      </c>
      <c r="K55" s="29">
        <v>7428867</v>
      </c>
      <c r="L55" s="36">
        <f t="shared" si="0"/>
        <v>7.1351562761328632E-3</v>
      </c>
      <c r="M55" s="31">
        <f t="shared" si="1"/>
        <v>346058</v>
      </c>
    </row>
    <row r="56" spans="1:13">
      <c r="A56" s="27" t="s">
        <v>109</v>
      </c>
      <c r="B56" s="7" t="s">
        <v>52</v>
      </c>
      <c r="C56" s="17">
        <v>30</v>
      </c>
      <c r="D56" s="18">
        <v>14</v>
      </c>
      <c r="E56" s="18">
        <v>204</v>
      </c>
      <c r="F56" s="18">
        <v>248</v>
      </c>
      <c r="G56" s="11"/>
      <c r="H56" s="8">
        <v>80370</v>
      </c>
      <c r="I56" s="8">
        <v>56259</v>
      </c>
      <c r="J56" s="8">
        <v>1093032</v>
      </c>
      <c r="K56" s="29">
        <v>1229661</v>
      </c>
      <c r="L56" s="36">
        <f t="shared" si="0"/>
        <v>1.181044619814275E-3</v>
      </c>
      <c r="M56" s="31">
        <f t="shared" si="1"/>
        <v>57281</v>
      </c>
    </row>
    <row r="57" spans="1:13" ht="14.4" thickBot="1">
      <c r="A57" s="27" t="s">
        <v>102</v>
      </c>
      <c r="B57" s="15" t="s">
        <v>53</v>
      </c>
      <c r="C57" s="19">
        <v>356</v>
      </c>
      <c r="D57" s="20">
        <v>457</v>
      </c>
      <c r="E57" s="20">
        <v>1253</v>
      </c>
      <c r="F57" s="20">
        <v>2066</v>
      </c>
      <c r="G57" s="11"/>
      <c r="H57" s="21">
        <v>953724</v>
      </c>
      <c r="I57" s="21">
        <v>1836454.5</v>
      </c>
      <c r="J57" s="21">
        <v>6713574</v>
      </c>
      <c r="K57" s="30">
        <v>9503752.5</v>
      </c>
      <c r="L57" s="37">
        <f t="shared" si="0"/>
        <v>9.1280082544469288E-3</v>
      </c>
      <c r="M57" s="32">
        <f t="shared" si="1"/>
        <v>442712</v>
      </c>
    </row>
    <row r="58" spans="1:13" ht="14.4" thickBot="1">
      <c r="A58" s="46"/>
      <c r="B58" s="45" t="s">
        <v>65</v>
      </c>
      <c r="C58" s="59">
        <v>61667</v>
      </c>
      <c r="D58" s="59">
        <v>56716</v>
      </c>
      <c r="E58" s="59">
        <v>120949</v>
      </c>
      <c r="F58" s="59">
        <v>239332</v>
      </c>
      <c r="G58" s="11"/>
      <c r="H58" s="56">
        <v>165205893</v>
      </c>
      <c r="I58" s="56">
        <v>227913246</v>
      </c>
      <c r="J58" s="56">
        <v>648044742</v>
      </c>
      <c r="K58" s="57">
        <v>1041163881</v>
      </c>
      <c r="L58" s="58">
        <f t="shared" ref="L58:M58" si="2">SUM(L4:L57)</f>
        <v>1</v>
      </c>
      <c r="M58" s="55">
        <f t="shared" si="2"/>
        <v>48500416</v>
      </c>
    </row>
    <row r="59" spans="1:13" ht="14.4" thickBot="1"/>
    <row r="60" spans="1:13" ht="14.4">
      <c r="A60" s="80" t="s">
        <v>176</v>
      </c>
      <c r="B60" s="81"/>
      <c r="C60" s="81"/>
      <c r="D60" s="82"/>
      <c r="E60" s="82"/>
      <c r="F60" s="83"/>
      <c r="G60" s="83"/>
      <c r="H60" s="84"/>
      <c r="J60" s="8" t="s">
        <v>131</v>
      </c>
    </row>
    <row r="61" spans="1:13" ht="15" thickBot="1">
      <c r="A61" s="85"/>
      <c r="B61" s="86"/>
      <c r="C61" s="86"/>
      <c r="D61" s="87"/>
      <c r="E61" s="87"/>
      <c r="F61" s="88"/>
      <c r="G61" s="88"/>
      <c r="H61" s="89"/>
    </row>
    <row r="62" spans="1:13" ht="14.4" thickBot="1"/>
    <row r="63" spans="1:13" ht="14.4" thickBot="1">
      <c r="A63" s="94" t="s">
        <v>172</v>
      </c>
      <c r="B63" s="95"/>
    </row>
    <row r="67" spans="2:5">
      <c r="B67" s="16"/>
      <c r="C67" s="16"/>
      <c r="D67" s="16"/>
      <c r="E67" s="16"/>
    </row>
  </sheetData>
  <mergeCells count="1">
    <mergeCell ref="A63:B6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
  <sheetViews>
    <sheetView zoomScaleNormal="100" workbookViewId="0">
      <selection activeCell="M4" sqref="M4"/>
    </sheetView>
  </sheetViews>
  <sheetFormatPr defaultRowHeight="14.4"/>
  <cols>
    <col min="1" max="1" width="24.33203125" customWidth="1"/>
    <col min="2" max="2" width="50.44140625" customWidth="1"/>
    <col min="3" max="4" width="9.88671875" customWidth="1"/>
    <col min="5" max="5" width="10.6640625" customWidth="1"/>
    <col min="6" max="6" width="13.33203125" customWidth="1"/>
    <col min="7" max="7" width="1.33203125" customWidth="1"/>
    <col min="8" max="10" width="19" customWidth="1"/>
    <col min="11" max="11" width="18.109375" customWidth="1"/>
    <col min="12" max="12" width="15.33203125" customWidth="1"/>
    <col min="13" max="13" width="16.88671875" customWidth="1"/>
  </cols>
  <sheetData>
    <row r="1" spans="1:14" ht="18" thickBot="1">
      <c r="A1" s="62" t="s">
        <v>174</v>
      </c>
    </row>
    <row r="2" spans="1:14" ht="28.8" thickBot="1">
      <c r="A2" s="63" t="s">
        <v>179</v>
      </c>
      <c r="B2" s="79">
        <v>4122093</v>
      </c>
      <c r="C2" s="61"/>
      <c r="D2" s="61"/>
    </row>
    <row r="3" spans="1:14" ht="45.75" customHeight="1" thickBot="1">
      <c r="A3" s="9" t="s">
        <v>0</v>
      </c>
      <c r="B3" s="10" t="s">
        <v>1</v>
      </c>
      <c r="C3" s="49" t="s">
        <v>57</v>
      </c>
      <c r="D3" s="50" t="s">
        <v>56</v>
      </c>
      <c r="E3" s="41" t="s">
        <v>55</v>
      </c>
      <c r="F3" s="42" t="s">
        <v>54</v>
      </c>
      <c r="G3" s="51"/>
      <c r="H3" s="44" t="s">
        <v>127</v>
      </c>
      <c r="I3" s="39" t="s">
        <v>128</v>
      </c>
      <c r="J3" s="39" t="s">
        <v>129</v>
      </c>
      <c r="K3" s="39" t="s">
        <v>58</v>
      </c>
      <c r="L3" s="39" t="s">
        <v>134</v>
      </c>
      <c r="M3" s="39" t="s">
        <v>177</v>
      </c>
      <c r="N3" s="6"/>
    </row>
    <row r="4" spans="1:14">
      <c r="A4" s="27" t="s">
        <v>122</v>
      </c>
      <c r="B4" s="7" t="s">
        <v>59</v>
      </c>
      <c r="C4" s="18">
        <v>369</v>
      </c>
      <c r="D4" s="18">
        <v>457</v>
      </c>
      <c r="E4" s="18">
        <v>939</v>
      </c>
      <c r="F4" s="18">
        <v>1765</v>
      </c>
      <c r="G4" s="52"/>
      <c r="H4" s="8">
        <v>932647.5</v>
      </c>
      <c r="I4" s="8">
        <v>1732601.25</v>
      </c>
      <c r="J4" s="8">
        <v>4746645</v>
      </c>
      <c r="K4" s="8">
        <v>7411893.75</v>
      </c>
      <c r="L4" s="36">
        <f>(K4/$K$8)</f>
        <v>9.6452160337488504E-2</v>
      </c>
      <c r="M4" s="8">
        <f>ROUNDDOWN($B$2*L4,0)</f>
        <v>397584</v>
      </c>
    </row>
    <row r="5" spans="1:14">
      <c r="A5" s="27" t="s">
        <v>119</v>
      </c>
      <c r="B5" s="7" t="s">
        <v>60</v>
      </c>
      <c r="C5" s="18">
        <v>125</v>
      </c>
      <c r="D5" s="18">
        <v>152</v>
      </c>
      <c r="E5" s="18">
        <v>443</v>
      </c>
      <c r="F5" s="18">
        <v>720</v>
      </c>
      <c r="G5" s="52"/>
      <c r="H5" s="8">
        <v>315937.5</v>
      </c>
      <c r="I5" s="8">
        <v>576270</v>
      </c>
      <c r="J5" s="8">
        <v>2239365</v>
      </c>
      <c r="K5" s="8">
        <v>3131572.5</v>
      </c>
      <c r="L5" s="36">
        <f t="shared" ref="L5:L7" si="0">(K5/$K$8)</f>
        <v>4.0751654444381329E-2</v>
      </c>
      <c r="M5" s="8">
        <f t="shared" ref="M5:M7" si="1">ROUNDDOWN($B$2*L5,0)</f>
        <v>167982</v>
      </c>
    </row>
    <row r="6" spans="1:14">
      <c r="A6" s="27" t="s">
        <v>118</v>
      </c>
      <c r="B6" s="7" t="s">
        <v>61</v>
      </c>
      <c r="C6" s="18">
        <v>139</v>
      </c>
      <c r="D6" s="18">
        <v>101</v>
      </c>
      <c r="E6" s="18">
        <v>1031</v>
      </c>
      <c r="F6" s="18">
        <v>1271</v>
      </c>
      <c r="G6" s="52"/>
      <c r="H6" s="8">
        <v>351322.5</v>
      </c>
      <c r="I6" s="8">
        <v>382916.25</v>
      </c>
      <c r="J6" s="8">
        <v>5211705</v>
      </c>
      <c r="K6" s="8">
        <v>5945943.75</v>
      </c>
      <c r="L6" s="36">
        <f t="shared" si="0"/>
        <v>7.7375518224703052E-2</v>
      </c>
      <c r="M6" s="8">
        <f t="shared" si="1"/>
        <v>318949</v>
      </c>
    </row>
    <row r="7" spans="1:14" ht="15" thickBot="1">
      <c r="A7" s="27" t="s">
        <v>97</v>
      </c>
      <c r="B7" s="7" t="s">
        <v>125</v>
      </c>
      <c r="C7" s="20">
        <v>976</v>
      </c>
      <c r="D7" s="20">
        <v>1095</v>
      </c>
      <c r="E7" s="20">
        <v>3797</v>
      </c>
      <c r="F7" s="20">
        <v>5868</v>
      </c>
      <c r="G7" s="52"/>
      <c r="H7" s="8">
        <v>5768160</v>
      </c>
      <c r="I7" s="8">
        <v>9707175</v>
      </c>
      <c r="J7" s="8">
        <v>44880540</v>
      </c>
      <c r="K7" s="8">
        <v>60355875</v>
      </c>
      <c r="L7" s="37">
        <f t="shared" si="0"/>
        <v>0.78542066699342716</v>
      </c>
      <c r="M7" s="8">
        <f t="shared" si="1"/>
        <v>3237577</v>
      </c>
    </row>
    <row r="8" spans="1:14" ht="15" thickBot="1">
      <c r="A8" s="48"/>
      <c r="B8" s="47" t="s">
        <v>65</v>
      </c>
      <c r="C8" s="60">
        <v>1609</v>
      </c>
      <c r="D8" s="60">
        <v>1805</v>
      </c>
      <c r="E8" s="60">
        <v>6210</v>
      </c>
      <c r="F8" s="60">
        <v>9624</v>
      </c>
      <c r="G8" s="53"/>
      <c r="H8" s="56">
        <v>7368067.5</v>
      </c>
      <c r="I8" s="56">
        <v>12398962.5</v>
      </c>
      <c r="J8" s="56">
        <v>57078255</v>
      </c>
      <c r="K8" s="56">
        <v>76845285</v>
      </c>
      <c r="L8" s="58">
        <f t="shared" ref="L8" si="2">SUM(L4:L7)</f>
        <v>1</v>
      </c>
      <c r="M8" s="56">
        <f>SUM(M4:M7)</f>
        <v>4122092</v>
      </c>
    </row>
    <row r="9" spans="1:14" ht="15" thickBot="1">
      <c r="L9" s="34"/>
      <c r="M9" s="2"/>
    </row>
    <row r="10" spans="1:14" s="7" customFormat="1">
      <c r="A10" s="80" t="s">
        <v>176</v>
      </c>
      <c r="B10" s="81"/>
      <c r="C10" s="81"/>
      <c r="D10" s="82"/>
      <c r="E10" s="82"/>
      <c r="F10" s="83"/>
      <c r="G10" s="83"/>
      <c r="H10" s="84"/>
      <c r="I10" s="8"/>
      <c r="J10" s="8" t="s">
        <v>131</v>
      </c>
    </row>
    <row r="11" spans="1:14" s="7" customFormat="1" ht="15" thickBot="1">
      <c r="A11" s="85"/>
      <c r="B11" s="86"/>
      <c r="C11" s="86"/>
      <c r="D11" s="87"/>
      <c r="E11" s="87"/>
      <c r="F11" s="88"/>
      <c r="G11" s="88"/>
      <c r="H11" s="89"/>
      <c r="I11" s="8"/>
      <c r="J11" s="8"/>
    </row>
    <row r="12" spans="1:14" s="7" customFormat="1" thickBot="1">
      <c r="H12" s="8"/>
      <c r="I12" s="8"/>
      <c r="J12" s="8"/>
    </row>
    <row r="13" spans="1:14" s="7" customFormat="1" thickBot="1">
      <c r="A13" s="94" t="s">
        <v>172</v>
      </c>
      <c r="B13" s="95"/>
      <c r="H13" s="8"/>
      <c r="I13" s="8"/>
      <c r="J13" s="8"/>
    </row>
  </sheetData>
  <mergeCells count="1">
    <mergeCell ref="A13:B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8"/>
  <sheetViews>
    <sheetView workbookViewId="0">
      <selection activeCell="E28" sqref="E28"/>
    </sheetView>
  </sheetViews>
  <sheetFormatPr defaultRowHeight="14.4"/>
  <cols>
    <col min="1" max="3" width="14.88671875" customWidth="1"/>
    <col min="6" max="6" width="14.33203125" bestFit="1" customWidth="1"/>
    <col min="8" max="8" width="25" bestFit="1" customWidth="1"/>
    <col min="9" max="9" width="14.33203125" bestFit="1" customWidth="1"/>
    <col min="11" max="11" width="25.5546875" bestFit="1" customWidth="1"/>
    <col min="12" max="12" width="13.88671875" bestFit="1" customWidth="1"/>
    <col min="14" max="14" width="21.5546875" bestFit="1" customWidth="1"/>
    <col min="15" max="15" width="14.33203125" bestFit="1" customWidth="1"/>
    <col min="17" max="17" width="30.109375" bestFit="1" customWidth="1"/>
    <col min="20" max="20" width="29.6640625" bestFit="1" customWidth="1"/>
  </cols>
  <sheetData>
    <row r="1" spans="1:5" ht="15" thickBot="1">
      <c r="A1" s="92" t="s">
        <v>164</v>
      </c>
      <c r="D1" s="54" t="s">
        <v>63</v>
      </c>
      <c r="E1" s="54" t="s">
        <v>64</v>
      </c>
    </row>
    <row r="2" spans="1:5" ht="18.75" customHeight="1" thickBot="1">
      <c r="A2" s="96" t="s">
        <v>135</v>
      </c>
      <c r="B2" s="97"/>
      <c r="C2" s="98"/>
      <c r="D2">
        <v>0.75</v>
      </c>
      <c r="E2">
        <v>0.5</v>
      </c>
    </row>
    <row r="3" spans="1:5" ht="18.75" customHeight="1" thickBot="1">
      <c r="A3" s="54" t="s">
        <v>62</v>
      </c>
      <c r="B3" s="54" t="s">
        <v>63</v>
      </c>
      <c r="C3" s="54" t="s">
        <v>64</v>
      </c>
    </row>
    <row r="4" spans="1:5" ht="18.75" customHeight="1" thickBot="1">
      <c r="A4" s="68">
        <f>I36</f>
        <v>5358</v>
      </c>
      <c r="B4" s="3">
        <f>A4*D2</f>
        <v>4018.5</v>
      </c>
      <c r="C4" s="3">
        <f>A4*E2</f>
        <v>2679</v>
      </c>
    </row>
    <row r="5" spans="1:5">
      <c r="A5" s="1"/>
    </row>
    <row r="6" spans="1:5" ht="15" thickBot="1"/>
    <row r="7" spans="1:5" ht="18.75" customHeight="1" thickBot="1">
      <c r="A7" s="96" t="s">
        <v>136</v>
      </c>
      <c r="B7" s="97"/>
      <c r="C7" s="98"/>
    </row>
    <row r="8" spans="1:5" ht="18.75" customHeight="1" thickBot="1">
      <c r="A8" s="54" t="s">
        <v>62</v>
      </c>
      <c r="B8" s="54" t="s">
        <v>63</v>
      </c>
      <c r="C8" s="54" t="s">
        <v>64</v>
      </c>
    </row>
    <row r="9" spans="1:5" ht="15" thickBot="1">
      <c r="A9" s="68">
        <f>U36</f>
        <v>5055</v>
      </c>
      <c r="B9" s="3">
        <f>A9*D2</f>
        <v>3791.25</v>
      </c>
      <c r="C9" s="3">
        <f>A9*E2</f>
        <v>2527.5</v>
      </c>
    </row>
    <row r="10" spans="1:5">
      <c r="B10" s="22"/>
      <c r="C10" s="23"/>
    </row>
    <row r="11" spans="1:5" ht="15" thickBot="1"/>
    <row r="12" spans="1:5" ht="18.75" customHeight="1" thickBot="1">
      <c r="A12" s="96" t="s">
        <v>137</v>
      </c>
      <c r="B12" s="97"/>
      <c r="C12" s="98"/>
    </row>
    <row r="13" spans="1:5" ht="18.75" customHeight="1" thickBot="1">
      <c r="A13" s="54" t="s">
        <v>62</v>
      </c>
      <c r="B13" s="54" t="s">
        <v>63</v>
      </c>
      <c r="C13" s="54" t="s">
        <v>64</v>
      </c>
    </row>
    <row r="14" spans="1:5" ht="18.75" customHeight="1" thickBot="1">
      <c r="A14" s="68">
        <f>L36</f>
        <v>11820</v>
      </c>
      <c r="B14" s="3">
        <f>A14*D2</f>
        <v>8865</v>
      </c>
      <c r="C14" s="3">
        <f>A14*E2</f>
        <v>5910</v>
      </c>
    </row>
    <row r="15" spans="1:5">
      <c r="B15" s="22"/>
      <c r="C15" s="23"/>
    </row>
    <row r="17" spans="1:22">
      <c r="A17" s="1" t="s">
        <v>171</v>
      </c>
    </row>
    <row r="18" spans="1:22">
      <c r="A18" t="s">
        <v>124</v>
      </c>
    </row>
    <row r="19" spans="1:22">
      <c r="A19" t="s">
        <v>123</v>
      </c>
    </row>
    <row r="22" spans="1:22">
      <c r="A22" s="93" t="s">
        <v>165</v>
      </c>
      <c r="B22" s="69"/>
      <c r="C22" s="69"/>
      <c r="D22" s="69"/>
      <c r="E22" s="69"/>
      <c r="F22" s="69"/>
      <c r="G22" s="69"/>
      <c r="H22" s="69"/>
      <c r="I22" s="69"/>
      <c r="J22" s="69"/>
      <c r="K22" s="69"/>
      <c r="L22" s="69"/>
      <c r="M22" s="69"/>
      <c r="N22" s="69"/>
      <c r="O22" s="69"/>
      <c r="P22" s="69"/>
      <c r="Q22" s="69"/>
      <c r="R22" s="69"/>
      <c r="S22" s="69"/>
      <c r="T22" s="69"/>
      <c r="U22" s="69"/>
      <c r="V22" s="70"/>
    </row>
    <row r="23" spans="1:22">
      <c r="A23" s="90" t="s">
        <v>141</v>
      </c>
      <c r="V23" s="72"/>
    </row>
    <row r="24" spans="1:22">
      <c r="A24" s="91" t="s">
        <v>166</v>
      </c>
      <c r="V24" s="72"/>
    </row>
    <row r="25" spans="1:22">
      <c r="A25" s="71" t="s">
        <v>142</v>
      </c>
      <c r="V25" s="72"/>
    </row>
    <row r="26" spans="1:22">
      <c r="A26" s="71"/>
      <c r="V26" s="72"/>
    </row>
    <row r="27" spans="1:22">
      <c r="A27" s="71"/>
      <c r="E27" t="s">
        <v>143</v>
      </c>
      <c r="H27" t="s">
        <v>144</v>
      </c>
      <c r="K27" t="s">
        <v>145</v>
      </c>
      <c r="N27" t="s">
        <v>146</v>
      </c>
      <c r="Q27" t="s">
        <v>147</v>
      </c>
      <c r="T27" t="s">
        <v>148</v>
      </c>
      <c r="V27" s="72"/>
    </row>
    <row r="28" spans="1:22">
      <c r="A28" s="71" t="s">
        <v>149</v>
      </c>
      <c r="B28" t="s">
        <v>150</v>
      </c>
      <c r="C28" t="s">
        <v>151</v>
      </c>
      <c r="E28" t="s">
        <v>152</v>
      </c>
      <c r="F28" t="s">
        <v>153</v>
      </c>
      <c r="H28" t="s">
        <v>152</v>
      </c>
      <c r="I28" t="s">
        <v>153</v>
      </c>
      <c r="K28" t="s">
        <v>152</v>
      </c>
      <c r="L28" t="s">
        <v>153</v>
      </c>
      <c r="N28" t="s">
        <v>152</v>
      </c>
      <c r="O28" t="s">
        <v>153</v>
      </c>
      <c r="Q28" t="s">
        <v>152</v>
      </c>
      <c r="R28" t="s">
        <v>153</v>
      </c>
      <c r="T28" t="s">
        <v>152</v>
      </c>
      <c r="U28" t="s">
        <v>153</v>
      </c>
      <c r="V28" s="72"/>
    </row>
    <row r="29" spans="1:22">
      <c r="A29" s="71" t="s">
        <v>154</v>
      </c>
      <c r="B29">
        <v>2019</v>
      </c>
      <c r="C29">
        <v>2020</v>
      </c>
      <c r="E29" s="73">
        <v>4865.4444439999997</v>
      </c>
      <c r="H29" s="73">
        <v>1624.24</v>
      </c>
      <c r="K29" s="73">
        <v>2794</v>
      </c>
      <c r="N29" s="73">
        <v>2893</v>
      </c>
      <c r="Q29" s="73">
        <v>2095.5</v>
      </c>
      <c r="T29" s="73">
        <v>2130.333333</v>
      </c>
      <c r="V29" s="72"/>
    </row>
    <row r="30" spans="1:22">
      <c r="A30" s="71" t="s">
        <v>154</v>
      </c>
      <c r="B30">
        <v>2020</v>
      </c>
      <c r="C30">
        <v>2021</v>
      </c>
      <c r="E30" s="73">
        <v>5047.5555549999999</v>
      </c>
      <c r="F30" s="74">
        <v>3.7429491405369442E-2</v>
      </c>
      <c r="H30" s="73">
        <v>1662.12</v>
      </c>
      <c r="I30" s="74">
        <v>2.3321676599517227E-2</v>
      </c>
      <c r="K30" s="73">
        <v>3023.714285</v>
      </c>
      <c r="L30" s="74">
        <v>8.2216995347172528E-2</v>
      </c>
      <c r="N30" s="73">
        <v>3161</v>
      </c>
      <c r="O30" s="74">
        <v>9.2637400622191501E-2</v>
      </c>
      <c r="Q30" s="73">
        <v>2094.5</v>
      </c>
      <c r="R30" s="74">
        <v>-4.7721307563830528E-4</v>
      </c>
      <c r="T30" s="73">
        <v>2129.6666660000001</v>
      </c>
      <c r="U30" s="74">
        <v>-3.1294022849515102E-4</v>
      </c>
      <c r="V30" s="72"/>
    </row>
    <row r="31" spans="1:22">
      <c r="A31" s="71" t="s">
        <v>154</v>
      </c>
      <c r="B31">
        <v>2021</v>
      </c>
      <c r="C31">
        <v>2022</v>
      </c>
      <c r="E31" s="73">
        <v>5205.3888880000004</v>
      </c>
      <c r="F31" s="74">
        <v>3.1269261185972397E-2</v>
      </c>
      <c r="H31" s="73">
        <v>1690.1</v>
      </c>
      <c r="I31" s="74">
        <v>1.6833922941785096E-2</v>
      </c>
      <c r="K31" s="73">
        <v>3638.5714280000002</v>
      </c>
      <c r="L31" s="74">
        <v>0.2033449873389741</v>
      </c>
      <c r="N31" s="73">
        <v>3950</v>
      </c>
      <c r="O31" s="74">
        <v>0.24960455552040495</v>
      </c>
      <c r="Q31" s="73">
        <v>1787</v>
      </c>
      <c r="R31" s="74">
        <v>-0.14681308188111719</v>
      </c>
      <c r="T31" s="73">
        <v>1781.333333</v>
      </c>
      <c r="U31" s="74">
        <v>-0.16356237272298091</v>
      </c>
      <c r="V31" s="72"/>
    </row>
    <row r="32" spans="1:22">
      <c r="A32" s="71" t="s">
        <v>154</v>
      </c>
      <c r="B32">
        <v>2022</v>
      </c>
      <c r="C32">
        <v>2023</v>
      </c>
      <c r="E32" s="73">
        <v>5251.5833329999996</v>
      </c>
      <c r="F32" s="74">
        <v>8.8743504076114199E-3</v>
      </c>
      <c r="H32" s="73">
        <v>1744.38</v>
      </c>
      <c r="I32" s="74">
        <v>3.2116442814034807E-2</v>
      </c>
      <c r="K32" s="73">
        <v>3606.8571419999998</v>
      </c>
      <c r="L32" s="74">
        <v>-8.716136711223621E-3</v>
      </c>
      <c r="N32" s="73">
        <v>3913</v>
      </c>
      <c r="O32" s="74">
        <v>-9.3670886075949422E-3</v>
      </c>
      <c r="Q32" s="73">
        <v>1788.5</v>
      </c>
      <c r="R32" s="74">
        <v>8.3939563514268123E-4</v>
      </c>
      <c r="T32" s="73">
        <v>1782.333333</v>
      </c>
      <c r="U32" s="74">
        <v>5.6137724561411417E-4</v>
      </c>
      <c r="V32" s="72"/>
    </row>
    <row r="33" spans="1:22">
      <c r="A33" s="71"/>
      <c r="F33" s="74"/>
      <c r="I33" s="74"/>
      <c r="L33" s="74"/>
      <c r="O33" s="74"/>
      <c r="R33" s="74"/>
      <c r="U33" s="74"/>
      <c r="V33" s="72"/>
    </row>
    <row r="34" spans="1:22">
      <c r="A34" s="71"/>
      <c r="B34" t="s">
        <v>155</v>
      </c>
      <c r="F34" s="74">
        <v>1.025857700999651</v>
      </c>
      <c r="I34" s="74">
        <v>1.0240906807851125</v>
      </c>
      <c r="L34" s="74">
        <v>1.0922819486583077</v>
      </c>
      <c r="O34" s="74">
        <v>1.1109582891783338</v>
      </c>
      <c r="R34" s="74">
        <v>0.95118303355946243</v>
      </c>
      <c r="U34" s="74">
        <v>0.94556202143137935</v>
      </c>
      <c r="V34" s="72"/>
    </row>
    <row r="35" spans="1:22" ht="14.4" customHeight="1">
      <c r="A35" s="71"/>
      <c r="B35" t="s">
        <v>167</v>
      </c>
      <c r="E35" s="73"/>
      <c r="F35" s="73">
        <v>5387</v>
      </c>
      <c r="H35" s="73"/>
      <c r="I35" s="73">
        <v>1786</v>
      </c>
      <c r="K35" s="73"/>
      <c r="L35" s="73">
        <v>3940</v>
      </c>
      <c r="N35" s="73"/>
      <c r="O35" s="73">
        <v>4347</v>
      </c>
      <c r="Q35" s="73"/>
      <c r="R35" s="73">
        <v>1701</v>
      </c>
      <c r="T35" s="73"/>
      <c r="U35" s="73">
        <v>1685</v>
      </c>
      <c r="V35" s="72"/>
    </row>
    <row r="36" spans="1:22">
      <c r="A36" s="71"/>
      <c r="B36" t="s">
        <v>168</v>
      </c>
      <c r="E36" t="s">
        <v>156</v>
      </c>
      <c r="F36" s="67">
        <v>16161</v>
      </c>
      <c r="H36" t="s">
        <v>157</v>
      </c>
      <c r="I36" s="75">
        <v>5358</v>
      </c>
      <c r="K36" t="s">
        <v>158</v>
      </c>
      <c r="L36" s="75">
        <v>11820</v>
      </c>
      <c r="N36" t="s">
        <v>159</v>
      </c>
      <c r="O36" s="67">
        <v>13041</v>
      </c>
      <c r="Q36" t="s">
        <v>160</v>
      </c>
      <c r="R36" s="67">
        <v>5103</v>
      </c>
      <c r="T36" t="s">
        <v>161</v>
      </c>
      <c r="U36" s="75">
        <v>5055</v>
      </c>
      <c r="V36" s="72"/>
    </row>
    <row r="37" spans="1:22">
      <c r="A37" s="76"/>
      <c r="B37" s="77"/>
      <c r="C37" s="77"/>
      <c r="D37" s="77"/>
      <c r="E37" s="77"/>
      <c r="F37" s="77"/>
      <c r="G37" s="77"/>
      <c r="H37" s="77"/>
      <c r="I37" s="77"/>
      <c r="J37" s="77"/>
      <c r="K37" s="77" t="s">
        <v>169</v>
      </c>
      <c r="L37" s="77"/>
      <c r="M37" s="77"/>
      <c r="N37" s="77"/>
      <c r="O37" s="77"/>
      <c r="P37" s="77"/>
      <c r="Q37" s="77"/>
      <c r="R37" s="77"/>
      <c r="S37" s="77"/>
      <c r="T37" s="77" t="s">
        <v>169</v>
      </c>
      <c r="U37" s="77"/>
      <c r="V37" s="78"/>
    </row>
    <row r="38" spans="1:22">
      <c r="B38" t="s">
        <v>170</v>
      </c>
      <c r="F38" s="67">
        <v>6464</v>
      </c>
    </row>
  </sheetData>
  <mergeCells count="3">
    <mergeCell ref="A2:C2"/>
    <mergeCell ref="A7:C7"/>
    <mergeCell ref="A12:C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vt:lpstr>
      <vt:lpstr>FY2024-2025 Biennium Approp</vt:lpstr>
      <vt:lpstr>Community Colleges Calc</vt:lpstr>
      <vt:lpstr>TSTC Lamar State Calc</vt:lpstr>
      <vt:lpstr>Maximum Awards</vt:lpstr>
    </vt:vector>
  </TitlesOfParts>
  <Company>THECB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martineja</dc:creator>
  <cp:lastModifiedBy>Villarreal, Rafael</cp:lastModifiedBy>
  <dcterms:created xsi:type="dcterms:W3CDTF">2015-06-23T19:53:41Z</dcterms:created>
  <dcterms:modified xsi:type="dcterms:W3CDTF">2023-05-16T15:25:51Z</dcterms:modified>
</cp:coreProperties>
</file>