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JohnsonTG\Desktop\MISC_FAS-TLJ\"/>
    </mc:Choice>
  </mc:AlternateContent>
  <xr:revisionPtr revIDLastSave="0" documentId="8_{B4C9C5A6-8F6E-4CA5-8713-A30283A6FDFB}" xr6:coauthVersionLast="45" xr6:coauthVersionMax="45" xr10:uidLastSave="{00000000-0000-0000-0000-000000000000}"/>
  <bookViews>
    <workbookView xWindow="-120" yWindow="-120" windowWidth="20730" windowHeight="11160" tabRatio="754" activeTab="1" xr2:uid="{00000000-000D-0000-FFFF-FFFF00000000}"/>
  </bookViews>
  <sheets>
    <sheet name="Rule" sheetId="15" r:id="rId1"/>
    <sheet name="Calculation" sheetId="9" r:id="rId2"/>
    <sheet name="FY2021 EAE Opt in out survey" sheetId="18" state="hidden" r:id="rId3"/>
  </sheets>
  <externalReferences>
    <externalReference r:id="rId4"/>
  </externalReferences>
  <definedNames>
    <definedName name="_xlnm._FilterDatabase" localSheetId="1" hidden="1">Calculation!$A$10:$D$118</definedName>
    <definedName name="_xlnm._FilterDatabase" localSheetId="2" hidden="1">'FY2021 EAE Opt in out survey'!$A$1:$L$95</definedName>
    <definedName name="DATA" localSheetId="2">'FY2021 EAE Opt in out survey'!$B$1:$I$82</definedName>
    <definedName name="DATA">#REF!</definedName>
    <definedName name="DATA_SOURCE">'FY2021 EAE Opt in out survey'!$1:$1048576</definedName>
    <definedName name="DATA2" localSheetId="2">'FY2021 EAE Opt in out survey'!$A:$I</definedName>
    <definedName name="DATA2">'[1]Data Source'!$A:$M</definedName>
    <definedName name="Institutions" localSheetId="2">#REF!</definedName>
    <definedName name="Institutions">#REF!</definedName>
    <definedName name="particip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 i="9" l="1"/>
  <c r="C115" i="9" l="1"/>
  <c r="C114" i="9"/>
  <c r="C111" i="9"/>
  <c r="C110" i="9"/>
  <c r="C109" i="9"/>
  <c r="C108" i="9"/>
  <c r="C107" i="9"/>
  <c r="C106" i="9"/>
  <c r="C105" i="9"/>
  <c r="C104" i="9"/>
  <c r="C102" i="9"/>
  <c r="C103" i="9"/>
  <c r="C101" i="9"/>
  <c r="C100" i="9"/>
  <c r="C99" i="9"/>
  <c r="C98" i="9"/>
  <c r="C97" i="9"/>
  <c r="C96" i="9"/>
  <c r="C95" i="9"/>
  <c r="C94" i="9"/>
  <c r="C93" i="9"/>
  <c r="C92" i="9"/>
  <c r="C91" i="9"/>
  <c r="C90" i="9"/>
  <c r="C89" i="9"/>
  <c r="C88" i="9"/>
  <c r="C87" i="9"/>
  <c r="C86" i="9"/>
  <c r="C85" i="9"/>
  <c r="C84" i="9"/>
  <c r="C83" i="9"/>
  <c r="C82" i="9"/>
  <c r="C81" i="9"/>
  <c r="C80" i="9"/>
  <c r="C79" i="9"/>
  <c r="C78" i="9"/>
  <c r="C77" i="9"/>
  <c r="C76" i="9"/>
  <c r="C75" i="9"/>
  <c r="C74" i="9"/>
  <c r="C73" i="9"/>
  <c r="C72" i="9"/>
  <c r="C71" i="9"/>
  <c r="C70" i="9"/>
  <c r="C69" i="9"/>
  <c r="C68" i="9"/>
  <c r="C67" i="9"/>
  <c r="C66" i="9"/>
  <c r="C65" i="9"/>
  <c r="C64" i="9"/>
  <c r="C63" i="9"/>
  <c r="C62" i="9"/>
  <c r="C61" i="9"/>
  <c r="C60" i="9"/>
  <c r="C56" i="9"/>
  <c r="C55" i="9"/>
  <c r="C54" i="9"/>
  <c r="C53" i="9"/>
  <c r="C52" i="9"/>
  <c r="C51" i="9"/>
  <c r="C50" i="9"/>
  <c r="C49" i="9"/>
  <c r="C46" i="9"/>
  <c r="C45"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59" i="9"/>
  <c r="C117" i="9"/>
  <c r="C113" i="9"/>
  <c r="C58" i="9"/>
  <c r="C48" i="9"/>
  <c r="C11" i="9"/>
  <c r="D12" i="9" l="1"/>
  <c r="D13" i="9"/>
  <c r="D14" i="9"/>
  <c r="D21" i="9"/>
  <c r="D30" i="9"/>
  <c r="D45" i="9"/>
  <c r="D48" i="9"/>
  <c r="D49" i="9"/>
  <c r="D50" i="9"/>
  <c r="D51" i="9"/>
  <c r="D53" i="9"/>
  <c r="D54" i="9"/>
  <c r="D55" i="9"/>
  <c r="D56" i="9"/>
  <c r="D59" i="9"/>
  <c r="D62" i="9"/>
  <c r="D64" i="9"/>
  <c r="D67" i="9"/>
  <c r="D68" i="9"/>
  <c r="D69" i="9"/>
  <c r="D71" i="9"/>
  <c r="D72" i="9"/>
  <c r="D73" i="9"/>
  <c r="D76" i="9"/>
  <c r="D77" i="9"/>
  <c r="D79" i="9"/>
  <c r="D80" i="9"/>
  <c r="D81" i="9"/>
  <c r="D84" i="9"/>
  <c r="D85" i="9"/>
  <c r="D86" i="9"/>
  <c r="D102" i="9"/>
  <c r="D104" i="9"/>
  <c r="D106" i="9"/>
  <c r="D107" i="9"/>
  <c r="D109" i="9"/>
  <c r="D110" i="9"/>
  <c r="D111" i="9"/>
  <c r="D113" i="9"/>
  <c r="D114" i="9"/>
  <c r="D115" i="9"/>
  <c r="D117" i="9"/>
  <c r="D39" i="9" l="1"/>
  <c r="D41" i="9"/>
  <c r="D33" i="9"/>
  <c r="C6" i="9" l="1"/>
  <c r="C7" i="9" s="1"/>
  <c r="D108" i="9" s="1"/>
  <c r="D101" i="9" l="1"/>
  <c r="D105" i="9"/>
  <c r="D97" i="9"/>
  <c r="D99" i="9"/>
  <c r="D95" i="9"/>
  <c r="D98" i="9"/>
  <c r="D91" i="9"/>
  <c r="D93" i="9"/>
  <c r="D89" i="9"/>
  <c r="D90" i="9"/>
  <c r="D87" i="9"/>
  <c r="D88" i="9"/>
  <c r="D82" i="9"/>
  <c r="D83" i="9"/>
  <c r="D75" i="9"/>
  <c r="D78" i="9"/>
  <c r="D58" i="9"/>
  <c r="D70" i="9"/>
  <c r="D27" i="9"/>
  <c r="D63" i="9"/>
  <c r="D92" i="9"/>
  <c r="D66" i="9"/>
  <c r="D11" i="9"/>
  <c r="D24" i="9"/>
  <c r="D15" i="9"/>
  <c r="D46" i="9"/>
  <c r="D22" i="9"/>
  <c r="D44" i="9"/>
  <c r="D42" i="9"/>
  <c r="D19" i="9"/>
  <c r="D34" i="9"/>
  <c r="D40" i="9"/>
  <c r="D32" i="9"/>
  <c r="D20" i="9"/>
  <c r="D25" i="9"/>
  <c r="D103" i="9"/>
  <c r="D26" i="9"/>
  <c r="D16" i="9"/>
  <c r="D31" i="9"/>
  <c r="D52" i="9"/>
  <c r="D74" i="9"/>
  <c r="D17" i="9"/>
  <c r="D35" i="9"/>
  <c r="D18" i="9"/>
  <c r="D37" i="9"/>
  <c r="D96" i="9"/>
  <c r="D23" i="9"/>
  <c r="D100" i="9"/>
  <c r="D29" i="9"/>
  <c r="D38" i="9"/>
  <c r="D43" i="9"/>
  <c r="D94" i="9"/>
  <c r="D28" i="9"/>
  <c r="D65" i="9"/>
  <c r="D36" i="9"/>
  <c r="D60" i="9"/>
  <c r="D61" i="9"/>
  <c r="D118" i="9" l="1"/>
</calcChain>
</file>

<file path=xl/sharedStrings.xml><?xml version="1.0" encoding="utf-8"?>
<sst xmlns="http://schemas.openxmlformats.org/spreadsheetml/2006/main" count="751" uniqueCount="459">
  <si>
    <t>Angelina College</t>
  </si>
  <si>
    <t>Austin Community College</t>
  </si>
  <si>
    <t>Clarendon College</t>
  </si>
  <si>
    <t>McLennan Community College</t>
  </si>
  <si>
    <t>South Texas College</t>
  </si>
  <si>
    <t>Southwest Texas Junior College</t>
  </si>
  <si>
    <t>Tarrant County College District</t>
  </si>
  <si>
    <t>Trinity Valley Community College</t>
  </si>
  <si>
    <t>Tyler Junior College</t>
  </si>
  <si>
    <t>Vernon College</t>
  </si>
  <si>
    <t>Victoria College</t>
  </si>
  <si>
    <t>Weatherford College</t>
  </si>
  <si>
    <t>Public Universities</t>
  </si>
  <si>
    <t>Sam Houston State University</t>
  </si>
  <si>
    <t>Texas A&amp;M University</t>
  </si>
  <si>
    <t>Texas A&amp;M University-Corpus Christi</t>
  </si>
  <si>
    <t>Texas Tech University</t>
  </si>
  <si>
    <t>University of Houston-Clear Lake</t>
  </si>
  <si>
    <t>University of Houston-Victoria</t>
  </si>
  <si>
    <t>University of North Texas</t>
  </si>
  <si>
    <t>West Texas A&amp;M University</t>
  </si>
  <si>
    <t>Public Technical Colleges</t>
  </si>
  <si>
    <t>Texas State Technical College-Waco</t>
  </si>
  <si>
    <t>Lee College</t>
  </si>
  <si>
    <t>Texas A&amp;M International University</t>
  </si>
  <si>
    <t>FICE</t>
  </si>
  <si>
    <t>Angelo State University</t>
  </si>
  <si>
    <t>Lamar University</t>
  </si>
  <si>
    <t>Midwestern State University</t>
  </si>
  <si>
    <t>Prairie View A&amp;M University</t>
  </si>
  <si>
    <t>Stephen F. Austin State University</t>
  </si>
  <si>
    <t>Sul Ross State University</t>
  </si>
  <si>
    <t>Tarleton State University</t>
  </si>
  <si>
    <t>Texas A&amp;M University at Galveston</t>
  </si>
  <si>
    <t>Texas A&amp;M University-Commerce</t>
  </si>
  <si>
    <t>Texas A&amp;M University-Kingsville</t>
  </si>
  <si>
    <t xml:space="preserve">Texas A&amp;M University-San Antonio </t>
  </si>
  <si>
    <t>Texas Southern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</si>
  <si>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</si>
  <si>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</si>
  <si>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</si>
  <si>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</si>
  <si>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</si>
  <si>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</si>
  <si>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</si>
  <si>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University of Houston</t>
  </si>
  <si>
    <t>University of Houston-Downtown</t>
  </si>
  <si>
    <t>The University of Texas-Rio Grande Valley</t>
  </si>
  <si>
    <t>Alvin Community College</t>
  </si>
  <si>
    <t xml:space="preserve">Amarillo College  </t>
  </si>
  <si>
    <t>Brazosport College</t>
  </si>
  <si>
    <t>Central Texas College</t>
  </si>
  <si>
    <t>Coastal Bend College</t>
  </si>
  <si>
    <t>Collin County Community College District</t>
  </si>
  <si>
    <t>Del Mar College</t>
  </si>
  <si>
    <t>Galveston College</t>
  </si>
  <si>
    <t>Hill College</t>
  </si>
  <si>
    <t>Houston Community College</t>
  </si>
  <si>
    <t>Howard College</t>
  </si>
  <si>
    <t>Kilgore College</t>
  </si>
  <si>
    <t>Laredo Community College</t>
  </si>
  <si>
    <t>Midland College</t>
  </si>
  <si>
    <t>Navarro College</t>
  </si>
  <si>
    <t>North Central Texas College</t>
  </si>
  <si>
    <t>Northeast Texas Community College</t>
  </si>
  <si>
    <t>Northwest Vista College</t>
  </si>
  <si>
    <t>Odessa College</t>
  </si>
  <si>
    <t>Palo Alto College</t>
  </si>
  <si>
    <t>Panola College</t>
  </si>
  <si>
    <t>Paris Junior College</t>
  </si>
  <si>
    <t>San Antonio College</t>
  </si>
  <si>
    <t>St. Philip's College</t>
  </si>
  <si>
    <t>Texarkana College</t>
  </si>
  <si>
    <t>Temple College</t>
  </si>
  <si>
    <t>Texas Southmost College</t>
  </si>
  <si>
    <t>Wharton County Junior College</t>
  </si>
  <si>
    <t>Public State Colleges</t>
  </si>
  <si>
    <t>Lamar Institute of Technology</t>
  </si>
  <si>
    <t>Lamar State College-Orange</t>
  </si>
  <si>
    <t>Lamar State College-Port Arthur</t>
  </si>
  <si>
    <t xml:space="preserve">Texas A&amp;M University-Texarkana </t>
  </si>
  <si>
    <t>The University of Texas Medical Branch at Galveston</t>
  </si>
  <si>
    <t xml:space="preserve">Blinn College </t>
  </si>
  <si>
    <t xml:space="preserve">Cisco College </t>
  </si>
  <si>
    <t xml:space="preserve">Frank Phillips College </t>
  </si>
  <si>
    <t xml:space="preserve">Ranger College </t>
  </si>
  <si>
    <t xml:space="preserve">South Plains College </t>
  </si>
  <si>
    <t xml:space="preserve">Western Texas College </t>
  </si>
  <si>
    <t xml:space="preserve">Grand total: </t>
  </si>
  <si>
    <t>Opt In/Opt Out</t>
  </si>
  <si>
    <t>Northeast Lakeview College</t>
  </si>
  <si>
    <t>Opt-out</t>
  </si>
  <si>
    <t>Opt-in</t>
  </si>
  <si>
    <t>Institution Name:</t>
  </si>
  <si>
    <t>Institution Type:</t>
  </si>
  <si>
    <t>Public University</t>
  </si>
  <si>
    <t>Amarillo College</t>
  </si>
  <si>
    <t>Public Community College</t>
  </si>
  <si>
    <t>Blinn College</t>
  </si>
  <si>
    <t>Cisco College</t>
  </si>
  <si>
    <t>Collin College</t>
  </si>
  <si>
    <t>Dallas County Community College District</t>
  </si>
  <si>
    <t>El Paso Community College</t>
  </si>
  <si>
    <t>Frank Phillips College</t>
  </si>
  <si>
    <t>Public Technical Institute</t>
  </si>
  <si>
    <t>Lamar State College - Port Arthur</t>
  </si>
  <si>
    <t>Public State College</t>
  </si>
  <si>
    <t>Ranger College</t>
  </si>
  <si>
    <t>San Jacinto College</t>
  </si>
  <si>
    <t>South Plains College</t>
  </si>
  <si>
    <t>Stephen F Austin State University</t>
  </si>
  <si>
    <t>Texas A&amp;M University Texarkana</t>
  </si>
  <si>
    <t>Texas A&amp;M University-Central Texas</t>
  </si>
  <si>
    <t>Texas State Technical College</t>
  </si>
  <si>
    <t>Texas State University</t>
  </si>
  <si>
    <t>University of North Texas at Dallas</t>
  </si>
  <si>
    <t>University of Texas at Arlington</t>
  </si>
  <si>
    <t>University of Texas at Tyler</t>
  </si>
  <si>
    <t># of Participating Institutions:</t>
  </si>
  <si>
    <t>281-756-3523</t>
  </si>
  <si>
    <t>Kelly Steelman</t>
  </si>
  <si>
    <t>Director of Financial Aid</t>
  </si>
  <si>
    <t>klprater@actx.edu</t>
  </si>
  <si>
    <t>806-371-5311</t>
  </si>
  <si>
    <t>Charles Edward Kerestly</t>
  </si>
  <si>
    <t>ed.kerestly@angelo.edu</t>
  </si>
  <si>
    <t>Jason Briseno</t>
  </si>
  <si>
    <t>jbrisen2@austincc.edu</t>
  </si>
  <si>
    <t>512-223-7550</t>
  </si>
  <si>
    <t>Brent Williford</t>
  </si>
  <si>
    <t>brent.williford@blinn.edu</t>
  </si>
  <si>
    <t>Annabelle.Smith@ctcd.edu</t>
  </si>
  <si>
    <t>Linda Sellers</t>
  </si>
  <si>
    <t>Director Financial Aid</t>
  </si>
  <si>
    <t>linda.sellers@cisco.edu</t>
  </si>
  <si>
    <t>254-442-5155</t>
  </si>
  <si>
    <t>Amanda L Smith</t>
  </si>
  <si>
    <t>amanda.smith@clarendoncollege.edu</t>
  </si>
  <si>
    <t>Nora P Morales</t>
  </si>
  <si>
    <t>moralesn@coastalbend.edu</t>
  </si>
  <si>
    <t>361-354-2239</t>
  </si>
  <si>
    <t>SANDRA GUZMAN</t>
  </si>
  <si>
    <t>DIRECTOR</t>
  </si>
  <si>
    <t>SGUZMAN@COM.EDU</t>
  </si>
  <si>
    <t>Alan Pixley</t>
  </si>
  <si>
    <t>Executive District Director of Financial Aid</t>
  </si>
  <si>
    <t>cbutler@dcccd.edu</t>
  </si>
  <si>
    <t>214-378-1772</t>
  </si>
  <si>
    <t>Director</t>
  </si>
  <si>
    <t>Ines Lopez</t>
  </si>
  <si>
    <t>ivelazco@epcc.edu</t>
  </si>
  <si>
    <t>915-831-2659</t>
  </si>
  <si>
    <t>Beverly Fields</t>
  </si>
  <si>
    <t>Director Student Financial Services</t>
  </si>
  <si>
    <t>bfields@fpctx.edu</t>
  </si>
  <si>
    <t>Meghann Nash</t>
  </si>
  <si>
    <t>mnash@gc.edu</t>
  </si>
  <si>
    <t>Amanda Howell</t>
  </si>
  <si>
    <t>Director of Financial Aid &amp; Veteran Services</t>
  </si>
  <si>
    <t>howella@grayson.edu</t>
  </si>
  <si>
    <t>903-463-8760</t>
  </si>
  <si>
    <t>Kathleen Pustejovsky</t>
  </si>
  <si>
    <t>Director of Student Information Services</t>
  </si>
  <si>
    <t>Candice Maldonado</t>
  </si>
  <si>
    <t>District Dean of Financial Aid</t>
  </si>
  <si>
    <t>cdraper@howardcollege.edu</t>
  </si>
  <si>
    <t>325-481-8300 Ext. 3321</t>
  </si>
  <si>
    <t>Reggie Brazzle</t>
  </si>
  <si>
    <t>rbrazzle@kilgore.edu</t>
  </si>
  <si>
    <t>903-983-8217</t>
  </si>
  <si>
    <t>Linda Korns</t>
  </si>
  <si>
    <t>Financial Aid Director</t>
  </si>
  <si>
    <t>ldkorns@lit.edu</t>
  </si>
  <si>
    <t>409-839-2022</t>
  </si>
  <si>
    <t>Sharon Thibodeaux</t>
  </si>
  <si>
    <t>thibodeauxsd1@lamarpa.edu</t>
  </si>
  <si>
    <t>409-984-6200</t>
  </si>
  <si>
    <t>kerry.olson@lsco.edu</t>
  </si>
  <si>
    <t>Director, Financial Aid &amp; Veterans Affairs Services</t>
  </si>
  <si>
    <t>steven.aguilar@laredo.edu</t>
  </si>
  <si>
    <t>Felipe Leal</t>
  </si>
  <si>
    <t>fleal@lee.edu</t>
  </si>
  <si>
    <t>jkubacak@mclennan.edu</t>
  </si>
  <si>
    <t>254-299-8608</t>
  </si>
  <si>
    <t>Yolanda Ramos</t>
  </si>
  <si>
    <t>yramos@midland.edu</t>
  </si>
  <si>
    <t>kathy.pennartz@msutexas.edu</t>
  </si>
  <si>
    <t>Kristal Nicholson</t>
  </si>
  <si>
    <t>kristal.nicholson@navarrocollege.edu</t>
  </si>
  <si>
    <t>903.875.7362</t>
  </si>
  <si>
    <t>Ashley Tatum</t>
  </si>
  <si>
    <t>atatum@nctc.edu</t>
  </si>
  <si>
    <t>940-668-3323</t>
  </si>
  <si>
    <t>aahmad4@alamo.edu</t>
  </si>
  <si>
    <t>Kim Irvin</t>
  </si>
  <si>
    <t>kirvin@ntcc.edu</t>
  </si>
  <si>
    <t>Ashley Warren</t>
  </si>
  <si>
    <t>awarren@odessa.edu</t>
  </si>
  <si>
    <t>432-335-6758</t>
  </si>
  <si>
    <t>Denise Welch</t>
  </si>
  <si>
    <t>dwelch@panola.edu</t>
  </si>
  <si>
    <t>903.693.1121</t>
  </si>
  <si>
    <t>Linda Slawson</t>
  </si>
  <si>
    <t>Director, Financial aid</t>
  </si>
  <si>
    <t>lslawson@parisjc.edu</t>
  </si>
  <si>
    <t>Charlene Ervin</t>
  </si>
  <si>
    <t>chervin@pvamu.edu</t>
  </si>
  <si>
    <t>Don Hilton</t>
  </si>
  <si>
    <t>dhilton@rangercollege.edu</t>
  </si>
  <si>
    <t>254-267-7007</t>
  </si>
  <si>
    <t>Executive Director</t>
  </si>
  <si>
    <t>Lydia T. Hall</t>
  </si>
  <si>
    <t>lth003@shsu.edu</t>
  </si>
  <si>
    <t>936-294-3608</t>
  </si>
  <si>
    <t>Robert Merino</t>
  </si>
  <si>
    <t>Dean of Financial Aid</t>
  </si>
  <si>
    <t>robert.merino@sjcd.edu</t>
  </si>
  <si>
    <t>Susan Nazworth</t>
  </si>
  <si>
    <t>snazworth@southplainscollege.edu</t>
  </si>
  <si>
    <t>806-716-2513</t>
  </si>
  <si>
    <t>Director of Student Financial Services</t>
  </si>
  <si>
    <t>jmiguel@southtexascollege.edu</t>
  </si>
  <si>
    <t>Yvette Hernandez</t>
  </si>
  <si>
    <t>yvetteh@swtjc.edu</t>
  </si>
  <si>
    <t>nixonhr@sfasu.edu</t>
  </si>
  <si>
    <t>Michael Corbett</t>
  </si>
  <si>
    <t>mcorbett@sulross.edu</t>
  </si>
  <si>
    <t>kpurvis@tarleton.edu</t>
  </si>
  <si>
    <t>254-968-9072</t>
  </si>
  <si>
    <t>Samantha K. Stalnaker</t>
  </si>
  <si>
    <t>District Director of Student Financial Aid Services</t>
  </si>
  <si>
    <t>samantha.stalnaker@tccd.edu</t>
  </si>
  <si>
    <t>Mary Daniel</t>
  </si>
  <si>
    <t>mary.daniel@templejc.edu</t>
  </si>
  <si>
    <t>254-298-8362</t>
  </si>
  <si>
    <t>Susan Johnston</t>
  </si>
  <si>
    <t>Susan.Johnston@texarkanacollege.edu</t>
  </si>
  <si>
    <t>903-823-3260</t>
  </si>
  <si>
    <t>Delisa Falks</t>
  </si>
  <si>
    <t>AVP Scholarships &amp; Financial Aid</t>
  </si>
  <si>
    <t>delisaf@tamu.edu</t>
  </si>
  <si>
    <t>956-326-2213</t>
  </si>
  <si>
    <t>Michael Fuller</t>
  </si>
  <si>
    <t>Director of Financial Aid and Veteran Services</t>
  </si>
  <si>
    <t>mfuller@tamut.edu</t>
  </si>
  <si>
    <t>903.223.3060</t>
  </si>
  <si>
    <t>Irene Montalvo</t>
  </si>
  <si>
    <t>Director, Student Financial Assistance</t>
  </si>
  <si>
    <t>i.montalvo@tamuct.edu</t>
  </si>
  <si>
    <t>254-501-5852</t>
  </si>
  <si>
    <t>Jeannie Gage</t>
  </si>
  <si>
    <t>jeannie.gage@tamucc.edu</t>
  </si>
  <si>
    <t>361-825-2332</t>
  </si>
  <si>
    <t>Raul Cavazos</t>
  </si>
  <si>
    <t>Raul.Cavazos@tamuk.edu</t>
  </si>
  <si>
    <t>361-593-5029</t>
  </si>
  <si>
    <t>Linda.Ballard@tsu.edu</t>
  </si>
  <si>
    <t>713-313-7480</t>
  </si>
  <si>
    <t>Jackie Adler</t>
  </si>
  <si>
    <t>Executive Director of Financial Aid</t>
  </si>
  <si>
    <t>254-867-3620</t>
  </si>
  <si>
    <t>Christopher D. Murr</t>
  </si>
  <si>
    <t>murr@txstate.edu</t>
  </si>
  <si>
    <t>Gladys Chairez</t>
  </si>
  <si>
    <t>gchairez@utep.edu</t>
  </si>
  <si>
    <t>Devon Wiggins</t>
  </si>
  <si>
    <t>Director, Financial Aid and Enrollment Support Services</t>
  </si>
  <si>
    <t>dwig@tjc.edu</t>
  </si>
  <si>
    <t>903-510-2646</t>
  </si>
  <si>
    <t>Executive Director Financial Aid</t>
  </si>
  <si>
    <t>nolan@uhcl.edu</t>
  </si>
  <si>
    <t>281-283-2492</t>
  </si>
  <si>
    <t>LaTasha Goudeau</t>
  </si>
  <si>
    <t>goudeaul@uhd.edu</t>
  </si>
  <si>
    <t>Lashon Williams</t>
  </si>
  <si>
    <t>williamslb@uhv.edu</t>
  </si>
  <si>
    <t>Zelma DeLeon</t>
  </si>
  <si>
    <t>Executive Director, Student Financial Aid and Scholarships</t>
  </si>
  <si>
    <t>Zelma.Deleon@unt.edu</t>
  </si>
  <si>
    <t>940-565-3901</t>
  </si>
  <si>
    <t>garrick.hildebrand@untdallas.edu</t>
  </si>
  <si>
    <t>972-780-3678</t>
  </si>
  <si>
    <t>Karen Krause</t>
  </si>
  <si>
    <t>kkrause@uta.edu</t>
  </si>
  <si>
    <t>817 272-1354</t>
  </si>
  <si>
    <t>Diane Todd Sprague</t>
  </si>
  <si>
    <t>DTSprague@austin.utexas.edu</t>
  </si>
  <si>
    <t>M. Beth Tolan</t>
  </si>
  <si>
    <t>bnt031000@utdallas.edu</t>
  </si>
  <si>
    <t>slapinski@uttyler.edu</t>
  </si>
  <si>
    <t>Melissa Elliott</t>
  </si>
  <si>
    <t>mjelliott@vernoncollege.edu</t>
  </si>
  <si>
    <t>Kim Obsta</t>
  </si>
  <si>
    <t>kim.obsta@victoriacollege.edu</t>
  </si>
  <si>
    <t>Donnie Purvis</t>
  </si>
  <si>
    <t>dpurvis@wc.edu</t>
  </si>
  <si>
    <t>Marian Giesecke</t>
  </si>
  <si>
    <t>mgiesecke@wtamu.edu</t>
  </si>
  <si>
    <t>RULE §21.1086</t>
  </si>
  <si>
    <t>(a) To the extent to which funds are made available by the Legislature, the Board will provide allocations to the institutions. 
 (b) Allocations for the Educational Aide Exemption Program are to be determined on an annual basis as follows: 
  (1) All institutions will be invited annually to participate in the Educational Aide Exemption Program allocation process. Participation requires that institutions utilize institutional matching funds to cover at least 10% of each recipient's exemption. Those choosing not to participate will not be considered in the allocation calculations for the relevant year. 
   (2) The annual appropriation will be divided equally across the participating institutions. 
 (c) Allocation calculations will be shared with all participating institutions for comment prior to final posting, and the institutions will be given 10 business days, beginning the day of the notice's distribution and excluding State holidays, to confirm their continued interest in participating in the program.</t>
  </si>
  <si>
    <t xml:space="preserve">Institution </t>
  </si>
  <si>
    <t>Name of Certifying Official:Â (The Certifying Official must be in a position of Director or higher.)</t>
  </si>
  <si>
    <t>Title of Certifying Official: (The Certifying Official must be in a position of Director or higher.)</t>
  </si>
  <si>
    <t>Email of Certifying Official:</t>
  </si>
  <si>
    <t>Phone of Certifying Official:</t>
  </si>
  <si>
    <t>Laredo College</t>
  </si>
  <si>
    <t>James F Kubacak</t>
  </si>
  <si>
    <t>University of Texas at Austin</t>
  </si>
  <si>
    <t>512-475-6808</t>
  </si>
  <si>
    <t>Steven Aguilar</t>
  </si>
  <si>
    <t>Scott Moore</t>
  </si>
  <si>
    <t>Institution FICE Code:</t>
  </si>
  <si>
    <t>COLLEGE OF THE MAINLAND</t>
  </si>
  <si>
    <t>Date Received:</t>
  </si>
  <si>
    <t>Select the appropriate response for the Educational Aide Exemption (EAE) Program, according to institutional type. If the institution is not eligible to participate in this program based on the institution type, please select N/A.</t>
  </si>
  <si>
    <t>Gabriela Leon</t>
  </si>
  <si>
    <t>gleon@alvincollege.edu</t>
  </si>
  <si>
    <t>Glenn Goforth</t>
  </si>
  <si>
    <t>ggoforth@angelina.edu</t>
  </si>
  <si>
    <t>Executive Director Student Assistance and Veterans Affairs</t>
  </si>
  <si>
    <t>Dean, Financial Aid and Scholarships</t>
  </si>
  <si>
    <t>Daniel Yarritu</t>
  </si>
  <si>
    <t>daniel.yarritu@brazosport.edu</t>
  </si>
  <si>
    <t>Annabelle L. Smith</t>
  </si>
  <si>
    <t>Assoc. Dean OSFA/VA</t>
  </si>
  <si>
    <t>apixley@collin.edu</t>
  </si>
  <si>
    <t>972-758-3842</t>
  </si>
  <si>
    <t>Cynthia Butler</t>
  </si>
  <si>
    <t>Erika Williams</t>
  </si>
  <si>
    <t>Associate Director</t>
  </si>
  <si>
    <t>ewilliams9@delmar.edu</t>
  </si>
  <si>
    <t>361-695-1295</t>
  </si>
  <si>
    <t>Grayson College</t>
  </si>
  <si>
    <t>Kpustejovsky@hillcollege.edu</t>
  </si>
  <si>
    <t>JoEllen Soucier</t>
  </si>
  <si>
    <t>joellen.soucier@hccs.edu</t>
  </si>
  <si>
    <t>Lone Star College System</t>
  </si>
  <si>
    <t>Zena Williams</t>
  </si>
  <si>
    <t>Executive Director of Financial Aid, System Operations</t>
  </si>
  <si>
    <t>zena.williams@lonestar.edu</t>
  </si>
  <si>
    <t>281-290-3660</t>
  </si>
  <si>
    <t>McLennan Community college</t>
  </si>
  <si>
    <t>Director of Student Financial</t>
  </si>
  <si>
    <t>Sr Director of Financial Aid</t>
  </si>
  <si>
    <t>Alan Ahmad</t>
  </si>
  <si>
    <t>Director of Compliance, Student Financial Aid</t>
  </si>
  <si>
    <t>Dean of Enrollment Management</t>
  </si>
  <si>
    <t>Director, Financial AId</t>
  </si>
  <si>
    <t>Director of Financial aid</t>
  </si>
  <si>
    <t>Director of Compliance, Financial Aid</t>
  </si>
  <si>
    <t xml:space="preserve">South Texas College </t>
  </si>
  <si>
    <t>Juan Miguel</t>
  </si>
  <si>
    <t>Director of Compliane</t>
  </si>
  <si>
    <t>817-515-1785</t>
  </si>
  <si>
    <t>Esiquia Tillie Flores</t>
  </si>
  <si>
    <t>esiquia.flores@tsc.edu</t>
  </si>
  <si>
    <t>(956) 295-3622</t>
  </si>
  <si>
    <t>Trinity Valley Community college</t>
  </si>
  <si>
    <t>Tonya Richardson-Dean</t>
  </si>
  <si>
    <t>tonya.dean@tvcc.edu</t>
  </si>
  <si>
    <t>903-675-6387</t>
  </si>
  <si>
    <t>WESTERN TEXAS COLLEGE</t>
  </si>
  <si>
    <t>Tevian Sides</t>
  </si>
  <si>
    <t>tevian.sides@wtc.edu</t>
  </si>
  <si>
    <t>325-574-7639</t>
  </si>
  <si>
    <t>Leslie Kolojaco</t>
  </si>
  <si>
    <t>kolojacol@wcjc.edu</t>
  </si>
  <si>
    <t>979-532-6346</t>
  </si>
  <si>
    <t>Lamar State College Orange</t>
  </si>
  <si>
    <t>Kerry Olson</t>
  </si>
  <si>
    <t>jackie.adler@tstc.edu</t>
  </si>
  <si>
    <t>Bethany Iñesta Bowman</t>
  </si>
  <si>
    <t>bbowman1@lamar.edu</t>
  </si>
  <si>
    <t>Kathy Browning</t>
  </si>
  <si>
    <t>Interim Director</t>
  </si>
  <si>
    <t>936-261-1205</t>
  </si>
  <si>
    <t>Director of Financial Aid &amp; Scholarships Office</t>
  </si>
  <si>
    <t>H. Rachele Garrett</t>
  </si>
  <si>
    <t>Director, Office of Financial Aid &amp; Scholarships</t>
  </si>
  <si>
    <t>Kathy Wright</t>
  </si>
  <si>
    <t>Executive Director, Student Financial Assistance Services</t>
  </si>
  <si>
    <t>Texas A&amp;M - San Antonio</t>
  </si>
  <si>
    <t>Phillip W.W.D. Rodgers, Sr.</t>
  </si>
  <si>
    <t>Director, Student Financial Aid &amp; Scholarships</t>
  </si>
  <si>
    <t>prodgers@tamusa.edu</t>
  </si>
  <si>
    <t>Laura Elizondo</t>
  </si>
  <si>
    <t>laura@tamiu.edu</t>
  </si>
  <si>
    <t>Texas A&amp;M University - Commerce</t>
  </si>
  <si>
    <t>Lester McKenzie</t>
  </si>
  <si>
    <t>lester.mckenzie@tamac.edu</t>
  </si>
  <si>
    <t>903.886.5091</t>
  </si>
  <si>
    <t>Texas A&amp;M University College Station</t>
  </si>
  <si>
    <t>979 458-5311</t>
  </si>
  <si>
    <t>Texas A&amp;M University Galveston</t>
  </si>
  <si>
    <t>Linda Ballard</t>
  </si>
  <si>
    <t>Director (FAS)</t>
  </si>
  <si>
    <t>Shannon Venezia</t>
  </si>
  <si>
    <t>Managing Director</t>
  </si>
  <si>
    <t>shannon.venezia@ttu.edu</t>
  </si>
  <si>
    <t>Lacey Thompson</t>
  </si>
  <si>
    <t>LThompson20@twu.edu</t>
  </si>
  <si>
    <t>940-898-3051</t>
  </si>
  <si>
    <t>Director, Customer Service and Financial Literacy</t>
  </si>
  <si>
    <t>Director, Scholarships and Financial Aid</t>
  </si>
  <si>
    <t>samoore4@central.uh.edu</t>
  </si>
  <si>
    <t>832/842-3730</t>
  </si>
  <si>
    <t>Holly Nolan</t>
  </si>
  <si>
    <t>Executive Director, Financial Aid</t>
  </si>
  <si>
    <t>Director, financial Aid</t>
  </si>
  <si>
    <t>(361) 570-4128</t>
  </si>
  <si>
    <t>Garrick D. Hildebrand</t>
  </si>
  <si>
    <t>University of Texas at dallas</t>
  </si>
  <si>
    <t>Senior Director of Financail Aid</t>
  </si>
  <si>
    <t>972-883-4037</t>
  </si>
  <si>
    <t>University of Texas at San Antonio</t>
  </si>
  <si>
    <t>Arnold Trejo</t>
  </si>
  <si>
    <t>Executive Director Financial Aid and Scholarships</t>
  </si>
  <si>
    <t>arnold.trejo@utsa.edu</t>
  </si>
  <si>
    <t>210-458-3061</t>
  </si>
  <si>
    <t>Dr. Scott Lapinski</t>
  </si>
  <si>
    <t>903-530-7292</t>
  </si>
  <si>
    <t>University of Texas Permian Basin</t>
  </si>
  <si>
    <t>Champella Milton</t>
  </si>
  <si>
    <t>Associate Director Financial Aid</t>
  </si>
  <si>
    <t>milton_c@utpb.edu</t>
  </si>
  <si>
    <t>University of Texas Rio Grande Valley</t>
  </si>
  <si>
    <t>Susana Hernandez</t>
  </si>
  <si>
    <t>Assistant Director</t>
  </si>
  <si>
    <t>Susana.hernandez@utrgv.edu</t>
  </si>
  <si>
    <t>956-665-7093</t>
  </si>
  <si>
    <t>FY2021 Educational Aide Exemption Preliminary Allocations</t>
  </si>
  <si>
    <t>FY2021 Preliminary Allocation</t>
  </si>
  <si>
    <t>Public Health-Related</t>
  </si>
  <si>
    <t>Public Community Colleges</t>
  </si>
  <si>
    <t>FY2021 Preliminary Allocation**:</t>
  </si>
  <si>
    <t>*Appropriation amount is based on General Appropriations Act, 86th Texas Legislature.</t>
  </si>
  <si>
    <t xml:space="preserve">**Calculation includes a rounded number  </t>
  </si>
  <si>
    <t xml:space="preserve">Texas A&amp;M University-Central Texas </t>
  </si>
  <si>
    <t>The University of Texas at Permian Basin</t>
  </si>
  <si>
    <t xml:space="preserve">University of North Texas at Dallas </t>
  </si>
  <si>
    <t xml:space="preserve">The University of Texas M.D. Anderson Cancer Center </t>
  </si>
  <si>
    <t xml:space="preserve">The University of Texas Health Science Center  at Houston </t>
  </si>
  <si>
    <t>The University of Texas Health Science Center at Tyler</t>
  </si>
  <si>
    <t>The University of Texas Health Science Center at  San Antonio</t>
  </si>
  <si>
    <t>University of North Texas Health Science Center at Forth Worth</t>
  </si>
  <si>
    <t>The University of Texas Southwestern Medical Center</t>
  </si>
  <si>
    <t>Texas A&amp;M Health Science Center</t>
  </si>
  <si>
    <t>Texas Tech Univ. Health Science Center</t>
  </si>
  <si>
    <t xml:space="preserve">College of the Mainland </t>
  </si>
  <si>
    <t xml:space="preserve">Dallas County Community College District </t>
  </si>
  <si>
    <t>El Paso County  Community College District</t>
  </si>
  <si>
    <t>Houston Community College System</t>
  </si>
  <si>
    <t xml:space="preserve">Lone Star College System </t>
  </si>
  <si>
    <t>Alamo Community College District (Northeast Lakeview College)</t>
  </si>
  <si>
    <t xml:space="preserve">Odessa College </t>
  </si>
  <si>
    <t>San Jacinto College District</t>
  </si>
  <si>
    <t>FY2021 Appropriation*:</t>
  </si>
  <si>
    <t>Program reduction due to statewide budget reductions:</t>
  </si>
  <si>
    <t>Revised FY 2021 Available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</si>
</sst>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0000"/>
    <numFmt numFmtId="166" formatCode="[&lt;=9999999]###\-####;\(###\)\ ###\-####"/>
  </numFmts>
  <fonts count="22" x14ac:knownFonts="1">
    <font>
      <sz val="11"/>
      <color theme="1"/>
      <name val="Calibri"/>
      <family val="2"/>
      <scheme val="minor"/>
    </font>
    <font>
      <sz val="11"/>
      <color theme="1"/>
      <name val="Calibri"/>
      <family val="2"/>
      <scheme val="minor"/>
    </font>
    <font>
      <sz val="12"/>
      <name val="Arial"/>
      <family val="2"/>
    </font>
    <font>
      <sz val="10"/>
      <name val="Arial"/>
      <family val="2"/>
    </font>
    <font>
      <sz val="11"/>
      <color theme="1"/>
      <name val="Tahoma"/>
      <family val="2"/>
    </font>
    <font>
      <sz val="10"/>
      <name val="Tahoma"/>
      <family val="2"/>
    </font>
    <font>
      <b/>
      <sz val="11"/>
      <name val="Tahoma"/>
      <family val="2"/>
    </font>
    <font>
      <sz val="11"/>
      <name val="Tahoma"/>
      <family val="2"/>
    </font>
    <font>
      <b/>
      <sz val="11"/>
      <color theme="1"/>
      <name val="Tahoma"/>
      <family val="2"/>
    </font>
    <font>
      <sz val="11"/>
      <color rgb="FF000000"/>
      <name val="Tahoma"/>
      <family val="2"/>
    </font>
    <font>
      <sz val="11"/>
      <color rgb="FF002060"/>
      <name val="Tahoma"/>
      <family val="2"/>
    </font>
    <font>
      <b/>
      <sz val="14"/>
      <name val="Tahoma"/>
      <family val="2"/>
    </font>
    <font>
      <b/>
      <sz val="10"/>
      <name val="Tahoma"/>
      <family val="2"/>
    </font>
    <font>
      <b/>
      <sz val="12"/>
      <name val="Tahoma"/>
      <family val="2"/>
    </font>
    <font>
      <b/>
      <sz val="12"/>
      <color rgb="FFFF0000"/>
      <name val="Tahoma"/>
      <family val="2"/>
    </font>
    <font>
      <b/>
      <sz val="12"/>
      <color theme="1"/>
      <name val="Tahoma"/>
      <family val="2"/>
    </font>
    <font>
      <sz val="12"/>
      <color theme="1"/>
      <name val="Calibri"/>
      <family val="2"/>
      <scheme val="minor"/>
    </font>
    <font>
      <b/>
      <u/>
      <sz val="12"/>
      <color theme="1"/>
      <name val="Calibri"/>
      <family val="2"/>
      <scheme val="minor"/>
    </font>
    <font>
      <b/>
      <sz val="11"/>
      <color theme="1"/>
      <name val="Calibri"/>
      <family val="2"/>
      <scheme val="minor"/>
    </font>
    <font>
      <strike/>
      <sz val="11"/>
      <color theme="1"/>
      <name val="Calibri"/>
      <family val="2"/>
      <scheme val="minor"/>
    </font>
    <font>
      <sz val="11"/>
      <name val="Calibri"/>
      <family val="2"/>
      <scheme val="minor"/>
    </font>
    <font>
      <sz val="14"/>
      <color rgb="FF000000"/>
      <name val="Times New Roman"/>
      <family val="1"/>
    </font>
  </fonts>
  <fills count="10">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0"/>
        <bgColor indexed="64"/>
      </patternFill>
    </fill>
    <fill>
      <patternFill patternType="solid">
        <fgColor theme="4" tint="0.59999389629810485"/>
        <bgColor indexed="64"/>
      </patternFill>
    </fill>
  </fills>
  <borders count="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bottom style="thin">
        <color rgb="FF000000"/>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0" fontId="2" fillId="0" borderId="0"/>
  </cellStyleXfs>
  <cellXfs count="90">
    <xf numFmtId="0" fontId="0" fillId="0" borderId="0" xfId="0"/>
    <xf numFmtId="165" fontId="4" fillId="0" borderId="0" xfId="0" applyNumberFormat="1" applyFont="1" applyFill="1" applyBorder="1" applyAlignment="1">
      <alignment horizontal="left"/>
    </xf>
    <xf numFmtId="49" fontId="7" fillId="0" borderId="0" xfId="0" applyNumberFormat="1" applyFont="1" applyFill="1" applyBorder="1" applyAlignment="1">
      <alignment horizontal="left" vertical="center"/>
    </xf>
    <xf numFmtId="0" fontId="7" fillId="0" borderId="0" xfId="0" applyFont="1" applyFill="1" applyBorder="1" applyAlignment="1">
      <alignment horizontal="left" wrapText="1"/>
    </xf>
    <xf numFmtId="49" fontId="9" fillId="0" borderId="0" xfId="0" applyNumberFormat="1" applyFont="1" applyFill="1" applyBorder="1" applyAlignment="1">
      <alignment horizontal="left" vertical="center"/>
    </xf>
    <xf numFmtId="0" fontId="7" fillId="0" borderId="0" xfId="0" applyFont="1" applyFill="1" applyBorder="1" applyAlignment="1">
      <alignment horizontal="left" vertical="center" wrapText="1"/>
    </xf>
    <xf numFmtId="49" fontId="9" fillId="0" borderId="0" xfId="0" applyNumberFormat="1" applyFont="1" applyFill="1" applyBorder="1" applyAlignment="1">
      <alignment horizontal="left" vertical="center" wrapText="1"/>
    </xf>
    <xf numFmtId="49" fontId="10" fillId="0" borderId="0" xfId="0" applyNumberFormat="1" applyFont="1" applyFill="1" applyBorder="1" applyAlignment="1">
      <alignment horizontal="left" vertical="center"/>
    </xf>
    <xf numFmtId="49" fontId="5" fillId="0" borderId="0" xfId="0" applyNumberFormat="1" applyFont="1" applyFill="1" applyBorder="1" applyAlignment="1">
      <alignment horizontal="left" vertical="center"/>
    </xf>
    <xf numFmtId="0" fontId="5" fillId="0" borderId="0" xfId="0" applyFont="1" applyFill="1" applyBorder="1" applyAlignment="1">
      <alignment horizontal="left" wrapText="1"/>
    </xf>
    <xf numFmtId="49" fontId="6" fillId="0" borderId="0" xfId="0" applyNumberFormat="1" applyFont="1" applyFill="1" applyBorder="1" applyAlignment="1">
      <alignment horizontal="left" vertical="center"/>
    </xf>
    <xf numFmtId="165" fontId="7" fillId="0" borderId="0" xfId="0" applyNumberFormat="1" applyFont="1" applyFill="1" applyBorder="1" applyAlignment="1">
      <alignment horizontal="left" vertical="center"/>
    </xf>
    <xf numFmtId="165" fontId="7" fillId="0" borderId="0" xfId="0" applyNumberFormat="1" applyFont="1" applyFill="1" applyBorder="1" applyAlignment="1">
      <alignment horizontal="left"/>
    </xf>
    <xf numFmtId="0" fontId="7" fillId="0" borderId="0" xfId="0" applyFont="1" applyFill="1" applyBorder="1" applyAlignment="1">
      <alignment horizontal="left"/>
    </xf>
    <xf numFmtId="0" fontId="7" fillId="0" borderId="0" xfId="0" applyFont="1" applyFill="1" applyBorder="1" applyAlignment="1">
      <alignment wrapText="1"/>
    </xf>
    <xf numFmtId="0" fontId="6" fillId="2" borderId="0" xfId="0" applyFont="1" applyFill="1" applyBorder="1" applyAlignment="1">
      <alignment horizontal="right" wrapText="1"/>
    </xf>
    <xf numFmtId="49" fontId="6" fillId="2" borderId="0" xfId="0" applyNumberFormat="1" applyFont="1" applyFill="1" applyBorder="1" applyAlignment="1">
      <alignment horizontal="left" vertical="center"/>
    </xf>
    <xf numFmtId="0" fontId="4" fillId="0" borderId="0" xfId="0" applyFont="1" applyFill="1" applyBorder="1"/>
    <xf numFmtId="0" fontId="4" fillId="0" borderId="0" xfId="0" applyFont="1"/>
    <xf numFmtId="164" fontId="12" fillId="0" borderId="0" xfId="3" applyNumberFormat="1" applyFont="1" applyFill="1" applyBorder="1" applyAlignment="1" applyProtection="1">
      <alignment horizontal="center" vertical="center" wrapText="1"/>
    </xf>
    <xf numFmtId="0" fontId="4" fillId="0" borderId="0" xfId="0" applyFont="1" applyBorder="1"/>
    <xf numFmtId="0" fontId="4" fillId="0" borderId="0" xfId="0" applyFont="1" applyFill="1" applyBorder="1" applyAlignment="1">
      <alignment horizontal="left"/>
    </xf>
    <xf numFmtId="44" fontId="4" fillId="0" borderId="0" xfId="2" applyFont="1" applyFill="1" applyBorder="1" applyAlignment="1">
      <alignment horizontal="left"/>
    </xf>
    <xf numFmtId="49" fontId="6" fillId="3" borderId="1" xfId="0" applyNumberFormat="1" applyFont="1" applyFill="1" applyBorder="1" applyAlignment="1">
      <alignment horizontal="left" vertical="center"/>
    </xf>
    <xf numFmtId="0" fontId="6" fillId="3" borderId="1" xfId="0" applyFont="1" applyFill="1" applyBorder="1" applyAlignment="1">
      <alignment wrapText="1"/>
    </xf>
    <xf numFmtId="0" fontId="4" fillId="3" borderId="1" xfId="0" applyFont="1" applyFill="1" applyBorder="1" applyAlignment="1">
      <alignment horizontal="center"/>
    </xf>
    <xf numFmtId="0" fontId="7" fillId="0" borderId="0" xfId="0" applyFont="1"/>
    <xf numFmtId="49" fontId="6" fillId="3" borderId="0" xfId="0" applyNumberFormat="1" applyFont="1" applyFill="1" applyBorder="1" applyAlignment="1">
      <alignment horizontal="left" vertical="center"/>
    </xf>
    <xf numFmtId="0" fontId="6" fillId="3" borderId="0" xfId="0" applyFont="1" applyFill="1" applyBorder="1" applyAlignment="1">
      <alignment wrapText="1"/>
    </xf>
    <xf numFmtId="3" fontId="6" fillId="6" borderId="0" xfId="0" applyNumberFormat="1" applyFont="1" applyFill="1" applyBorder="1" applyAlignment="1">
      <alignment horizontal="right" wrapText="1"/>
    </xf>
    <xf numFmtId="44" fontId="6" fillId="6" borderId="0" xfId="3" applyNumberFormat="1" applyFont="1" applyFill="1" applyBorder="1" applyAlignment="1" applyProtection="1">
      <alignment horizontal="center" wrapText="1"/>
    </xf>
    <xf numFmtId="0" fontId="8" fillId="6" borderId="0" xfId="0" applyFont="1" applyFill="1" applyBorder="1" applyAlignment="1">
      <alignment horizontal="center"/>
    </xf>
    <xf numFmtId="3" fontId="13" fillId="4" borderId="0" xfId="0" applyNumberFormat="1" applyFont="1" applyFill="1" applyBorder="1" applyAlignment="1">
      <alignment horizontal="right"/>
    </xf>
    <xf numFmtId="44" fontId="13" fillId="5" borderId="0" xfId="3" applyNumberFormat="1" applyFont="1" applyFill="1" applyBorder="1" applyAlignment="1" applyProtection="1">
      <alignment horizontal="center" wrapText="1"/>
    </xf>
    <xf numFmtId="44" fontId="14" fillId="7" borderId="0" xfId="2" applyFont="1" applyFill="1" applyBorder="1" applyAlignment="1">
      <alignment horizontal="center"/>
    </xf>
    <xf numFmtId="49" fontId="6" fillId="6" borderId="0" xfId="1" applyNumberFormat="1" applyFont="1" applyFill="1" applyBorder="1" applyAlignment="1" applyProtection="1">
      <alignment horizontal="center" wrapText="1"/>
    </xf>
    <xf numFmtId="3" fontId="6" fillId="6" borderId="0" xfId="1" applyNumberFormat="1" applyFont="1" applyFill="1" applyBorder="1" applyAlignment="1" applyProtection="1">
      <alignment horizontal="center" wrapText="1"/>
    </xf>
    <xf numFmtId="3" fontId="11" fillId="0" borderId="0" xfId="0" applyNumberFormat="1" applyFont="1" applyBorder="1" applyAlignment="1">
      <alignment vertical="center"/>
    </xf>
    <xf numFmtId="0" fontId="17" fillId="0" borderId="0" xfId="0" applyFont="1"/>
    <xf numFmtId="0" fontId="16" fillId="0" borderId="0" xfId="0" applyFont="1" applyAlignment="1">
      <alignment horizontal="left" vertical="top" wrapText="1"/>
    </xf>
    <xf numFmtId="0" fontId="4" fillId="0" borderId="0" xfId="0" applyFont="1" applyAlignment="1">
      <alignment horizontal="center"/>
    </xf>
    <xf numFmtId="3" fontId="12" fillId="6" borderId="0" xfId="0" applyNumberFormat="1" applyFont="1" applyFill="1" applyBorder="1" applyAlignment="1">
      <alignment horizontal="center" wrapText="1"/>
    </xf>
    <xf numFmtId="0" fontId="4" fillId="3" borderId="0" xfId="0" applyFont="1" applyFill="1" applyBorder="1" applyAlignment="1">
      <alignment horizontal="center"/>
    </xf>
    <xf numFmtId="0" fontId="4" fillId="2" borderId="0" xfId="0" applyFont="1" applyFill="1" applyBorder="1" applyAlignment="1">
      <alignment horizontal="center"/>
    </xf>
    <xf numFmtId="0" fontId="4" fillId="0" borderId="0" xfId="0" applyFont="1" applyBorder="1" applyAlignment="1">
      <alignment horizontal="center"/>
    </xf>
    <xf numFmtId="44" fontId="4" fillId="0" borderId="0" xfId="0" applyNumberFormat="1" applyFont="1"/>
    <xf numFmtId="44" fontId="11" fillId="0" borderId="0" xfId="0" applyNumberFormat="1" applyFont="1" applyBorder="1" applyAlignment="1">
      <alignment vertical="center"/>
    </xf>
    <xf numFmtId="44" fontId="4" fillId="0" borderId="0" xfId="0" applyNumberFormat="1" applyFont="1" applyFill="1" applyBorder="1" applyAlignment="1">
      <alignment horizontal="left"/>
    </xf>
    <xf numFmtId="44" fontId="4" fillId="0" borderId="0" xfId="0" applyNumberFormat="1" applyFont="1" applyFill="1" applyBorder="1"/>
    <xf numFmtId="44" fontId="4" fillId="6" borderId="0" xfId="0" applyNumberFormat="1" applyFont="1" applyFill="1" applyBorder="1"/>
    <xf numFmtId="44" fontId="4" fillId="3" borderId="0" xfId="0" applyNumberFormat="1" applyFont="1" applyFill="1" applyBorder="1"/>
    <xf numFmtId="44" fontId="4" fillId="0" borderId="0" xfId="0" applyNumberFormat="1" applyFont="1" applyBorder="1" applyAlignment="1">
      <alignment horizontal="center"/>
    </xf>
    <xf numFmtId="44" fontId="4" fillId="3" borderId="1" xfId="0" applyNumberFormat="1" applyFont="1" applyFill="1" applyBorder="1" applyAlignment="1">
      <alignment horizontal="center"/>
    </xf>
    <xf numFmtId="44" fontId="8" fillId="2" borderId="0" xfId="0" applyNumberFormat="1" applyFont="1" applyFill="1" applyBorder="1"/>
    <xf numFmtId="44" fontId="4" fillId="0" borderId="0" xfId="0" applyNumberFormat="1" applyFont="1" applyBorder="1"/>
    <xf numFmtId="49" fontId="8" fillId="6" borderId="0" xfId="0" applyNumberFormat="1" applyFont="1" applyFill="1" applyBorder="1" applyAlignment="1">
      <alignment horizontal="center" wrapText="1"/>
    </xf>
    <xf numFmtId="165" fontId="18" fillId="9" borderId="4" xfId="0" applyNumberFormat="1" applyFont="1" applyFill="1" applyBorder="1" applyAlignment="1">
      <alignment horizontal="left" vertical="top" wrapText="1"/>
    </xf>
    <xf numFmtId="14" fontId="18" fillId="9" borderId="4" xfId="0" applyNumberFormat="1" applyFont="1" applyFill="1" applyBorder="1" applyAlignment="1">
      <alignment horizontal="left" vertical="top" wrapText="1"/>
    </xf>
    <xf numFmtId="166" fontId="18" fillId="9" borderId="4" xfId="0" applyNumberFormat="1" applyFont="1" applyFill="1" applyBorder="1" applyAlignment="1">
      <alignment horizontal="left" vertical="top" wrapText="1"/>
    </xf>
    <xf numFmtId="0" fontId="18" fillId="0" borderId="4" xfId="0" applyFont="1" applyBorder="1" applyAlignment="1">
      <alignment vertical="top"/>
    </xf>
    <xf numFmtId="165" fontId="0" fillId="0" borderId="4" xfId="0" applyNumberFormat="1" applyBorder="1" applyAlignment="1">
      <alignment vertical="top"/>
    </xf>
    <xf numFmtId="14" fontId="0" fillId="0" borderId="4" xfId="0" applyNumberFormat="1" applyBorder="1" applyAlignment="1">
      <alignment horizontal="right" vertical="center"/>
    </xf>
    <xf numFmtId="0" fontId="0" fillId="0" borderId="4" xfId="0" applyBorder="1"/>
    <xf numFmtId="0" fontId="0" fillId="7" borderId="4" xfId="0" applyFill="1" applyBorder="1"/>
    <xf numFmtId="166" fontId="0" fillId="0" borderId="4" xfId="0" applyNumberFormat="1" applyBorder="1" applyAlignment="1">
      <alignment horizontal="left"/>
    </xf>
    <xf numFmtId="0" fontId="19" fillId="0" borderId="4" xfId="0" applyFont="1" applyBorder="1" applyAlignment="1">
      <alignment vertical="top"/>
    </xf>
    <xf numFmtId="14" fontId="0" fillId="0" borderId="4" xfId="0" applyNumberFormat="1" applyBorder="1" applyAlignment="1">
      <alignment horizontal="right" vertical="top"/>
    </xf>
    <xf numFmtId="0" fontId="0" fillId="0" borderId="4" xfId="0" applyBorder="1" applyAlignment="1">
      <alignment vertical="top"/>
    </xf>
    <xf numFmtId="166" fontId="0" fillId="0" borderId="4" xfId="0" applyNumberFormat="1" applyBorder="1" applyAlignment="1">
      <alignment horizontal="left" vertical="top"/>
    </xf>
    <xf numFmtId="0" fontId="0" fillId="7" borderId="4" xfId="0" applyFill="1" applyBorder="1" applyAlignment="1">
      <alignment vertical="top"/>
    </xf>
    <xf numFmtId="165" fontId="0" fillId="0" borderId="4" xfId="0" applyNumberFormat="1" applyBorder="1"/>
    <xf numFmtId="0" fontId="0" fillId="0" borderId="0" xfId="0" applyAlignment="1">
      <alignment vertical="top"/>
    </xf>
    <xf numFmtId="44" fontId="7" fillId="0" borderId="0" xfId="0" applyNumberFormat="1" applyFont="1" applyBorder="1" applyAlignment="1">
      <alignment horizontal="center"/>
    </xf>
    <xf numFmtId="0" fontId="20" fillId="0" borderId="0" xfId="0" applyFont="1"/>
    <xf numFmtId="0" fontId="0" fillId="0" borderId="0" xfId="0" applyFill="1" applyBorder="1"/>
    <xf numFmtId="0" fontId="4" fillId="0" borderId="2" xfId="0" applyFont="1" applyFill="1" applyBorder="1"/>
    <xf numFmtId="0" fontId="4" fillId="0" borderId="5" xfId="0" applyFont="1" applyFill="1" applyBorder="1"/>
    <xf numFmtId="0" fontId="4" fillId="0" borderId="3" xfId="0" applyFont="1" applyFill="1" applyBorder="1" applyAlignment="1">
      <alignment horizontal="center"/>
    </xf>
    <xf numFmtId="0" fontId="0" fillId="0" borderId="0" xfId="0" applyAlignment="1">
      <alignment vertical="center" wrapText="1"/>
    </xf>
    <xf numFmtId="0" fontId="21" fillId="0" borderId="0" xfId="0" applyFont="1" applyAlignment="1">
      <alignment vertical="center" wrapText="1"/>
    </xf>
    <xf numFmtId="0" fontId="0" fillId="0" borderId="6" xfId="0" applyBorder="1"/>
    <xf numFmtId="3" fontId="13" fillId="0" borderId="0" xfId="0" applyNumberFormat="1" applyFont="1" applyFill="1" applyBorder="1" applyAlignment="1">
      <alignment horizontal="right" wrapText="1"/>
    </xf>
    <xf numFmtId="44" fontId="14" fillId="0" borderId="0" xfId="2" applyFont="1" applyFill="1" applyBorder="1" applyAlignment="1">
      <alignment horizontal="center"/>
    </xf>
    <xf numFmtId="49" fontId="13" fillId="0" borderId="0" xfId="0" applyNumberFormat="1" applyFont="1" applyAlignment="1">
      <alignment horizontal="right" wrapText="1"/>
    </xf>
    <xf numFmtId="3" fontId="13" fillId="7" borderId="0" xfId="0" applyNumberFormat="1" applyFont="1" applyFill="1" applyBorder="1" applyAlignment="1">
      <alignment horizontal="right" wrapText="1"/>
    </xf>
    <xf numFmtId="0" fontId="15" fillId="4" borderId="0" xfId="0" applyFont="1" applyFill="1" applyBorder="1" applyAlignment="1">
      <alignment horizontal="right" wrapText="1"/>
    </xf>
    <xf numFmtId="3" fontId="13" fillId="5" borderId="0" xfId="0" applyNumberFormat="1" applyFont="1" applyFill="1" applyBorder="1" applyAlignment="1">
      <alignment horizontal="right" wrapText="1"/>
    </xf>
    <xf numFmtId="0" fontId="4" fillId="8" borderId="2" xfId="0" applyFont="1" applyFill="1" applyBorder="1" applyAlignment="1">
      <alignment horizontal="left" vertical="center"/>
    </xf>
    <xf numFmtId="0" fontId="8" fillId="8" borderId="3" xfId="0" applyFont="1" applyFill="1" applyBorder="1" applyAlignment="1">
      <alignment horizontal="left" vertical="center"/>
    </xf>
    <xf numFmtId="3" fontId="13" fillId="0" borderId="0" xfId="0" applyNumberFormat="1" applyFont="1" applyFill="1" applyBorder="1" applyAlignment="1">
      <alignment horizontal="right" wrapText="1"/>
    </xf>
  </cellXfs>
  <cellStyles count="5">
    <cellStyle name="Comma" xfId="1" builtinId="3"/>
    <cellStyle name="Comma 10" xfId="3" xr:uid="{00000000-0005-0000-0000-000001000000}"/>
    <cellStyle name="Currency" xfId="2" builtinId="4"/>
    <cellStyle name="Normal" xfId="0" builtinId="0"/>
    <cellStyle name="Normal 10" xfId="4" xr:uid="{00000000-0005-0000-0000-00000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4"/>
  <sheetViews>
    <sheetView workbookViewId="0">
      <selection activeCell="A3" sqref="A3"/>
    </sheetView>
  </sheetViews>
  <sheetFormatPr defaultRowHeight="15" x14ac:dyDescent="0.25"/>
  <cols>
    <col min="1" max="1" width="113.85546875" customWidth="1"/>
  </cols>
  <sheetData>
    <row r="2" spans="1:1" ht="15.75" x14ac:dyDescent="0.25">
      <c r="A2" s="38" t="s">
        <v>298</v>
      </c>
    </row>
    <row r="3" spans="1:1" ht="177.75" customHeight="1" x14ac:dyDescent="0.25">
      <c r="A3" s="39" t="s">
        <v>299</v>
      </c>
    </row>
    <row r="4" spans="1:1" x14ac:dyDescent="0.25">
      <c r="A4" s="80"/>
    </row>
    <row r="5" spans="1:1" x14ac:dyDescent="0.25">
      <c r="A5" s="78"/>
    </row>
    <row r="6" spans="1:1" ht="18.75" x14ac:dyDescent="0.25">
      <c r="A6" s="79"/>
    </row>
    <row r="7" spans="1:1" x14ac:dyDescent="0.25">
      <c r="A7" s="78"/>
    </row>
    <row r="8" spans="1:1" ht="18.75" x14ac:dyDescent="0.25">
      <c r="A8" s="79"/>
    </row>
    <row r="9" spans="1:1" x14ac:dyDescent="0.25">
      <c r="A9" s="78"/>
    </row>
    <row r="10" spans="1:1" ht="18.75" x14ac:dyDescent="0.25">
      <c r="A10" s="79"/>
    </row>
    <row r="11" spans="1:1" x14ac:dyDescent="0.25">
      <c r="A11" s="78"/>
    </row>
    <row r="12" spans="1:1" ht="18.75" x14ac:dyDescent="0.25">
      <c r="A12" s="79"/>
    </row>
    <row r="13" spans="1:1" ht="18.75" x14ac:dyDescent="0.25">
      <c r="A13" s="79"/>
    </row>
    <row r="14" spans="1:1" ht="18.75" x14ac:dyDescent="0.25">
      <c r="A14" s="7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62"/>
  <sheetViews>
    <sheetView tabSelected="1" workbookViewId="0">
      <pane xSplit="2" ySplit="9" topLeftCell="C10" activePane="bottomRight" state="frozen"/>
      <selection pane="topRight" activeCell="C1" sqref="C1"/>
      <selection pane="bottomLeft" activeCell="A6" sqref="A6"/>
      <selection pane="bottomRight" activeCell="H14" sqref="H14"/>
    </sheetView>
  </sheetViews>
  <sheetFormatPr defaultColWidth="9.140625" defaultRowHeight="15" x14ac:dyDescent="0.25"/>
  <cols>
    <col min="1" max="1" width="19" style="8" customWidth="1"/>
    <col min="2" max="2" width="58.42578125" style="9" bestFit="1" customWidth="1"/>
    <col min="3" max="3" width="17.85546875" style="40" bestFit="1" customWidth="1"/>
    <col min="4" max="4" width="21" style="45" customWidth="1"/>
    <col min="5" max="5" width="8.85546875" customWidth="1"/>
    <col min="6" max="16384" width="9.140625" style="18"/>
  </cols>
  <sheetData>
    <row r="1" spans="1:9" x14ac:dyDescent="0.25">
      <c r="A1" s="17"/>
      <c r="B1" s="17"/>
    </row>
    <row r="2" spans="1:9" ht="18" x14ac:dyDescent="0.25">
      <c r="A2" s="37" t="s">
        <v>430</v>
      </c>
      <c r="B2" s="37"/>
      <c r="C2" s="37"/>
      <c r="D2" s="46"/>
    </row>
    <row r="3" spans="1:9" s="21" customFormat="1" ht="24.75" customHeight="1" x14ac:dyDescent="0.2">
      <c r="A3" s="89" t="s">
        <v>456</v>
      </c>
      <c r="B3" s="89"/>
      <c r="C3" s="82">
        <v>500000</v>
      </c>
      <c r="D3" s="47"/>
      <c r="F3" s="22"/>
    </row>
    <row r="4" spans="1:9" s="21" customFormat="1" ht="30" x14ac:dyDescent="0.2">
      <c r="A4" s="81"/>
      <c r="B4" s="83" t="s">
        <v>457</v>
      </c>
      <c r="C4" s="82">
        <v>240000</v>
      </c>
      <c r="D4" s="47"/>
      <c r="F4" s="22"/>
    </row>
    <row r="5" spans="1:9" s="21" customFormat="1" ht="24.75" customHeight="1" x14ac:dyDescent="0.2">
      <c r="A5" s="84" t="s">
        <v>458</v>
      </c>
      <c r="B5" s="84"/>
      <c r="C5" s="34">
        <f>C3-C4</f>
        <v>260000</v>
      </c>
      <c r="D5" s="47"/>
      <c r="F5" s="22"/>
    </row>
    <row r="6" spans="1:9" s="17" customFormat="1" ht="24.75" customHeight="1" x14ac:dyDescent="0.2">
      <c r="A6" s="85" t="s">
        <v>118</v>
      </c>
      <c r="B6" s="85"/>
      <c r="C6" s="32">
        <f>COUNTIF(C11:C117,"*In")</f>
        <v>44</v>
      </c>
      <c r="D6" s="48"/>
      <c r="F6" s="19"/>
      <c r="G6" s="19"/>
      <c r="H6" s="19"/>
      <c r="I6" s="19"/>
    </row>
    <row r="7" spans="1:9" s="17" customFormat="1" ht="24.75" customHeight="1" x14ac:dyDescent="0.2">
      <c r="A7" s="86" t="s">
        <v>434</v>
      </c>
      <c r="B7" s="86"/>
      <c r="C7" s="33">
        <f>ROUNDDOWN(C5/C6,0)</f>
        <v>5909</v>
      </c>
      <c r="D7" s="48"/>
      <c r="F7" s="19"/>
      <c r="G7" s="19"/>
      <c r="H7" s="19"/>
      <c r="I7" s="19"/>
    </row>
    <row r="8" spans="1:9" s="17" customFormat="1" ht="14.25" x14ac:dyDescent="0.2">
      <c r="A8" s="29"/>
      <c r="B8" s="30"/>
      <c r="C8" s="41"/>
      <c r="D8" s="49"/>
      <c r="F8" s="19"/>
      <c r="G8" s="19"/>
      <c r="H8" s="19"/>
      <c r="I8" s="19"/>
    </row>
    <row r="9" spans="1:9" s="20" customFormat="1" ht="42.75" x14ac:dyDescent="0.2">
      <c r="A9" s="35" t="s">
        <v>25</v>
      </c>
      <c r="B9" s="36" t="s">
        <v>300</v>
      </c>
      <c r="C9" s="31" t="s">
        <v>89</v>
      </c>
      <c r="D9" s="55" t="s">
        <v>431</v>
      </c>
    </row>
    <row r="10" spans="1:9" s="20" customFormat="1" ht="14.25" x14ac:dyDescent="0.2">
      <c r="A10" s="27" t="s">
        <v>12</v>
      </c>
      <c r="B10" s="28"/>
      <c r="C10" s="42"/>
      <c r="D10" s="50"/>
    </row>
    <row r="11" spans="1:9" x14ac:dyDescent="0.25">
      <c r="A11" s="11">
        <v>3541</v>
      </c>
      <c r="B11" s="3" t="s">
        <v>26</v>
      </c>
      <c r="C11" s="40" t="str">
        <f>VLOOKUP(A11,'FY2021 EAE Opt in out survey'!A2:E95,5,FALSE)</f>
        <v>Opt-in</v>
      </c>
      <c r="D11" s="51">
        <f t="shared" ref="D11:D46" si="0">IF(IFERROR(SEARCH("In",$C11),0),$C$7,0)</f>
        <v>5909</v>
      </c>
    </row>
    <row r="12" spans="1:9" x14ac:dyDescent="0.25">
      <c r="A12" s="11">
        <v>3581</v>
      </c>
      <c r="B12" s="3" t="s">
        <v>27</v>
      </c>
      <c r="C12" s="40" t="str">
        <f>VLOOKUP(A12,'FY2021 EAE Opt in out survey'!A2:E95,5,FALSE)</f>
        <v>Opt-out</v>
      </c>
      <c r="D12" s="51">
        <f t="shared" si="0"/>
        <v>0</v>
      </c>
    </row>
    <row r="13" spans="1:9" x14ac:dyDescent="0.25">
      <c r="A13" s="11">
        <v>3592</v>
      </c>
      <c r="B13" s="3" t="s">
        <v>28</v>
      </c>
      <c r="C13" s="40" t="str">
        <f>VLOOKUP(A13,'FY2021 EAE Opt in out survey'!A2:E95,5,FALSE)</f>
        <v>Opt-out</v>
      </c>
      <c r="D13" s="51">
        <f t="shared" si="0"/>
        <v>0</v>
      </c>
    </row>
    <row r="14" spans="1:9" x14ac:dyDescent="0.25">
      <c r="A14" s="11">
        <v>3630</v>
      </c>
      <c r="B14" s="3" t="s">
        <v>29</v>
      </c>
      <c r="C14" s="40" t="str">
        <f>VLOOKUP(A14,'FY2021 EAE Opt in out survey'!A2:E95,5,FALSE)</f>
        <v>Opt-out</v>
      </c>
      <c r="D14" s="51">
        <f t="shared" si="0"/>
        <v>0</v>
      </c>
    </row>
    <row r="15" spans="1:9" x14ac:dyDescent="0.25">
      <c r="A15" s="11">
        <v>3606</v>
      </c>
      <c r="B15" s="3" t="s">
        <v>13</v>
      </c>
      <c r="C15" s="40" t="str">
        <f>VLOOKUP(A15,'FY2021 EAE Opt in out survey'!A2:E95,5,FALSE)</f>
        <v>Opt-in</v>
      </c>
      <c r="D15" s="51">
        <f t="shared" si="0"/>
        <v>5909</v>
      </c>
    </row>
    <row r="16" spans="1:9" x14ac:dyDescent="0.25">
      <c r="A16" s="11">
        <v>3624</v>
      </c>
      <c r="B16" s="3" t="s">
        <v>30</v>
      </c>
      <c r="C16" s="40" t="str">
        <f>VLOOKUP(A16,'FY2021 EAE Opt in out survey'!A2:E95,5,FALSE)</f>
        <v>Opt-out</v>
      </c>
      <c r="D16" s="51">
        <f t="shared" si="0"/>
        <v>0</v>
      </c>
    </row>
    <row r="17" spans="1:4" x14ac:dyDescent="0.25">
      <c r="A17" s="11">
        <v>3625</v>
      </c>
      <c r="B17" s="3" t="s">
        <v>31</v>
      </c>
      <c r="C17" s="40" t="str">
        <f>VLOOKUP(A17,'FY2021 EAE Opt in out survey'!A2:E95,5,FALSE)</f>
        <v>Opt-out</v>
      </c>
      <c r="D17" s="51">
        <f t="shared" si="0"/>
        <v>0</v>
      </c>
    </row>
    <row r="18" spans="1:4" x14ac:dyDescent="0.25">
      <c r="A18" s="11">
        <v>3631</v>
      </c>
      <c r="B18" s="3" t="s">
        <v>32</v>
      </c>
      <c r="C18" s="40" t="str">
        <f>VLOOKUP(A18,'FY2021 EAE Opt in out survey'!A2:E95,5,FALSE)</f>
        <v>Opt-in</v>
      </c>
      <c r="D18" s="51">
        <f t="shared" si="0"/>
        <v>5909</v>
      </c>
    </row>
    <row r="19" spans="1:4" x14ac:dyDescent="0.25">
      <c r="A19" s="11">
        <v>9651</v>
      </c>
      <c r="B19" s="3" t="s">
        <v>24</v>
      </c>
      <c r="C19" s="40" t="str">
        <f>VLOOKUP(A19,'FY2021 EAE Opt in out survey'!A2:E95,5,FALSE)</f>
        <v>Opt-in</v>
      </c>
      <c r="D19" s="51">
        <f t="shared" si="0"/>
        <v>5909</v>
      </c>
    </row>
    <row r="20" spans="1:4" x14ac:dyDescent="0.25">
      <c r="A20" s="11">
        <v>3632</v>
      </c>
      <c r="B20" s="3" t="s">
        <v>14</v>
      </c>
      <c r="C20" s="40" t="str">
        <f>VLOOKUP(A20,'FY2021 EAE Opt in out survey'!A2:E95,5,FALSE)</f>
        <v>Opt-in</v>
      </c>
      <c r="D20" s="51">
        <f t="shared" si="0"/>
        <v>5909</v>
      </c>
    </row>
    <row r="21" spans="1:4" x14ac:dyDescent="0.25">
      <c r="A21" s="11">
        <v>10298</v>
      </c>
      <c r="B21" s="3" t="s">
        <v>33</v>
      </c>
      <c r="C21" s="40" t="str">
        <f>VLOOKUP(A21,'FY2021 EAE Opt in out survey'!A2:E95,5,FALSE)</f>
        <v>Opt-out</v>
      </c>
      <c r="D21" s="51">
        <f t="shared" si="0"/>
        <v>0</v>
      </c>
    </row>
    <row r="22" spans="1:4" x14ac:dyDescent="0.25">
      <c r="A22" s="11">
        <v>42295</v>
      </c>
      <c r="B22" s="3" t="s">
        <v>437</v>
      </c>
      <c r="C22" s="40" t="str">
        <f>VLOOKUP(A22,'FY2021 EAE Opt in out survey'!A2:E95,5,FALSE)</f>
        <v>Opt-in</v>
      </c>
      <c r="D22" s="51">
        <f t="shared" si="0"/>
        <v>5909</v>
      </c>
    </row>
    <row r="23" spans="1:4" x14ac:dyDescent="0.25">
      <c r="A23" s="11">
        <v>3565</v>
      </c>
      <c r="B23" s="3" t="s">
        <v>34</v>
      </c>
      <c r="C23" s="40" t="str">
        <f>VLOOKUP(A23,'FY2021 EAE Opt in out survey'!A2:E95,5,FALSE)</f>
        <v>Opt-out</v>
      </c>
      <c r="D23" s="51">
        <f t="shared" si="0"/>
        <v>0</v>
      </c>
    </row>
    <row r="24" spans="1:4" x14ac:dyDescent="0.25">
      <c r="A24" s="11">
        <v>11161</v>
      </c>
      <c r="B24" s="3" t="s">
        <v>15</v>
      </c>
      <c r="C24" s="40" t="str">
        <f>VLOOKUP(A24,'FY2021 EAE Opt in out survey'!A2:E95,5,FALSE)</f>
        <v>Opt-in</v>
      </c>
      <c r="D24" s="51">
        <f t="shared" si="0"/>
        <v>5909</v>
      </c>
    </row>
    <row r="25" spans="1:4" x14ac:dyDescent="0.25">
      <c r="A25" s="11">
        <v>3639</v>
      </c>
      <c r="B25" s="3" t="s">
        <v>35</v>
      </c>
      <c r="C25" s="40" t="str">
        <f>VLOOKUP(A25,'FY2021 EAE Opt in out survey'!A2:E95,5,FALSE)</f>
        <v>Opt-in</v>
      </c>
      <c r="D25" s="51">
        <f t="shared" si="0"/>
        <v>5909</v>
      </c>
    </row>
    <row r="26" spans="1:4" x14ac:dyDescent="0.25">
      <c r="A26" s="12">
        <v>29269</v>
      </c>
      <c r="B26" s="13" t="s">
        <v>80</v>
      </c>
      <c r="C26" s="40" t="str">
        <f>VLOOKUP(A26,'FY2021 EAE Opt in out survey'!A2:E95,5,FALSE)</f>
        <v>Opt-in</v>
      </c>
      <c r="D26" s="51">
        <f t="shared" si="0"/>
        <v>5909</v>
      </c>
    </row>
    <row r="27" spans="1:4" x14ac:dyDescent="0.25">
      <c r="A27" s="11">
        <v>42485</v>
      </c>
      <c r="B27" s="3" t="s">
        <v>36</v>
      </c>
      <c r="C27" s="40" t="str">
        <f>VLOOKUP(A27,'FY2021 EAE Opt in out survey'!A2:E95,5,FALSE)</f>
        <v>Opt-in</v>
      </c>
      <c r="D27" s="51">
        <f t="shared" si="0"/>
        <v>5909</v>
      </c>
    </row>
    <row r="28" spans="1:4" x14ac:dyDescent="0.25">
      <c r="A28" s="11">
        <v>3642</v>
      </c>
      <c r="B28" s="3" t="s">
        <v>37</v>
      </c>
      <c r="C28" s="40" t="str">
        <f>VLOOKUP(A28,'FY2021 EAE Opt in out survey'!A2:E95,5,FALSE)</f>
        <v>Opt-in</v>
      </c>
      <c r="D28" s="51">
        <f t="shared" si="0"/>
        <v>5909</v>
      </c>
    </row>
    <row r="29" spans="1:4" x14ac:dyDescent="0.25">
      <c r="A29" s="11">
        <v>3615</v>
      </c>
      <c r="B29" s="3" t="s">
        <v>114</v>
      </c>
      <c r="C29" s="40" t="str">
        <f>VLOOKUP(A29,'FY2021 EAE Opt in out survey'!A2:E95,5,FALSE)</f>
        <v>Opt-out</v>
      </c>
      <c r="D29" s="51">
        <f t="shared" si="0"/>
        <v>0</v>
      </c>
    </row>
    <row r="30" spans="1:4" x14ac:dyDescent="0.25">
      <c r="A30" s="11">
        <v>3644</v>
      </c>
      <c r="B30" s="3" t="s">
        <v>16</v>
      </c>
      <c r="C30" s="40" t="str">
        <f>VLOOKUP(A30,'FY2021 EAE Opt in out survey'!A2:E95,5,FALSE)</f>
        <v>Opt-out</v>
      </c>
      <c r="D30" s="51">
        <f t="shared" si="0"/>
        <v>0</v>
      </c>
    </row>
    <row r="31" spans="1:4" x14ac:dyDescent="0.25">
      <c r="A31" s="11">
        <v>3646</v>
      </c>
      <c r="B31" s="3" t="s">
        <v>38</v>
      </c>
      <c r="C31" s="40" t="str">
        <f>VLOOKUP(A31,'FY2021 EAE Opt in out survey'!A2:E95,5,FALSE)</f>
        <v>Opt-out</v>
      </c>
      <c r="D31" s="51">
        <f t="shared" si="0"/>
        <v>0</v>
      </c>
    </row>
    <row r="32" spans="1:4" x14ac:dyDescent="0.25">
      <c r="A32" s="11">
        <v>3656</v>
      </c>
      <c r="B32" s="3" t="s">
        <v>39</v>
      </c>
      <c r="C32" s="40" t="str">
        <f>VLOOKUP(A32,'FY2021 EAE Opt in out survey'!A2:E95,5,FALSE)</f>
        <v>Opt-in</v>
      </c>
      <c r="D32" s="51">
        <f t="shared" si="0"/>
        <v>5909</v>
      </c>
    </row>
    <row r="33" spans="1:4" x14ac:dyDescent="0.25">
      <c r="A33" s="11">
        <v>3658</v>
      </c>
      <c r="B33" s="3" t="s">
        <v>40</v>
      </c>
      <c r="C33" s="40" t="str">
        <f>VLOOKUP(A33,'FY2021 EAE Opt in out survey'!A2:E95,5,FALSE)</f>
        <v>Opt-out</v>
      </c>
      <c r="D33" s="51">
        <f t="shared" si="0"/>
        <v>0</v>
      </c>
    </row>
    <row r="34" spans="1:4" x14ac:dyDescent="0.25">
      <c r="A34" s="11">
        <v>9741</v>
      </c>
      <c r="B34" s="3" t="s">
        <v>41</v>
      </c>
      <c r="C34" s="40" t="str">
        <f>VLOOKUP(A34,'FY2021 EAE Opt in out survey'!A2:E95,5,FALSE)</f>
        <v>Opt-in</v>
      </c>
      <c r="D34" s="51">
        <f t="shared" si="0"/>
        <v>5909</v>
      </c>
    </row>
    <row r="35" spans="1:4" x14ac:dyDescent="0.25">
      <c r="A35" s="11">
        <v>3661</v>
      </c>
      <c r="B35" s="3" t="s">
        <v>42</v>
      </c>
      <c r="C35" s="40" t="str">
        <f>VLOOKUP(A35,'FY2021 EAE Opt in out survey'!A2:E95,5,FALSE)</f>
        <v>Opt-out</v>
      </c>
      <c r="D35" s="51">
        <f t="shared" si="0"/>
        <v>0</v>
      </c>
    </row>
    <row r="36" spans="1:4" x14ac:dyDescent="0.25">
      <c r="A36" s="11">
        <v>10115</v>
      </c>
      <c r="B36" s="3" t="s">
        <v>43</v>
      </c>
      <c r="C36" s="40" t="str">
        <f>VLOOKUP(A36,'FY2021 EAE Opt in out survey'!A2:E95,5,FALSE)</f>
        <v>Opt-in</v>
      </c>
      <c r="D36" s="51">
        <f t="shared" si="0"/>
        <v>5909</v>
      </c>
    </row>
    <row r="37" spans="1:4" x14ac:dyDescent="0.25">
      <c r="A37" s="11">
        <v>11163</v>
      </c>
      <c r="B37" s="3" t="s">
        <v>44</v>
      </c>
      <c r="C37" s="40" t="str">
        <f>VLOOKUP(A37,'FY2021 EAE Opt in out survey'!A2:E95,5,FALSE)</f>
        <v>Opt-out</v>
      </c>
      <c r="D37" s="51">
        <f t="shared" si="0"/>
        <v>0</v>
      </c>
    </row>
    <row r="38" spans="1:4" x14ac:dyDescent="0.25">
      <c r="A38" s="11">
        <v>9930</v>
      </c>
      <c r="B38" s="3" t="s">
        <v>438</v>
      </c>
      <c r="C38" s="40" t="str">
        <f>VLOOKUP(A38,'FY2021 EAE Opt in out survey'!A2:E95,5,FALSE)</f>
        <v>Opt-in</v>
      </c>
      <c r="D38" s="51">
        <f t="shared" si="0"/>
        <v>5909</v>
      </c>
    </row>
    <row r="39" spans="1:4" x14ac:dyDescent="0.25">
      <c r="A39" s="11">
        <v>3652</v>
      </c>
      <c r="B39" s="3" t="s">
        <v>45</v>
      </c>
      <c r="C39" s="40" t="str">
        <f>VLOOKUP(A39,'FY2021 EAE Opt in out survey'!A2:E95,5,FALSE)</f>
        <v>Opt-out</v>
      </c>
      <c r="D39" s="51">
        <f t="shared" si="0"/>
        <v>0</v>
      </c>
    </row>
    <row r="40" spans="1:4" s="26" customFormat="1" ht="14.25" x14ac:dyDescent="0.2">
      <c r="A40" s="11">
        <v>11711</v>
      </c>
      <c r="B40" s="3" t="s">
        <v>17</v>
      </c>
      <c r="C40" s="40" t="str">
        <f>VLOOKUP(A40,'FY2021 EAE Opt in out survey'!A2:E95,5,FALSE)</f>
        <v>Opt-in</v>
      </c>
      <c r="D40" s="51">
        <f t="shared" si="0"/>
        <v>5909</v>
      </c>
    </row>
    <row r="41" spans="1:4" x14ac:dyDescent="0.25">
      <c r="A41" s="11">
        <v>12826</v>
      </c>
      <c r="B41" s="3" t="s">
        <v>46</v>
      </c>
      <c r="C41" s="40" t="str">
        <f>VLOOKUP(A41,'FY2021 EAE Opt in out survey'!A2:E95,5,FALSE)</f>
        <v>Opt-out</v>
      </c>
      <c r="D41" s="51">
        <f t="shared" si="0"/>
        <v>0</v>
      </c>
    </row>
    <row r="42" spans="1:4" x14ac:dyDescent="0.25">
      <c r="A42" s="11">
        <v>13231</v>
      </c>
      <c r="B42" s="3" t="s">
        <v>18</v>
      </c>
      <c r="C42" s="40" t="str">
        <f>VLOOKUP(A42,'FY2021 EAE Opt in out survey'!A2:E95,5,FALSE)</f>
        <v>Opt-in</v>
      </c>
      <c r="D42" s="51">
        <f t="shared" si="0"/>
        <v>5909</v>
      </c>
    </row>
    <row r="43" spans="1:4" x14ac:dyDescent="0.25">
      <c r="A43" s="11">
        <v>3594</v>
      </c>
      <c r="B43" s="3" t="s">
        <v>19</v>
      </c>
      <c r="C43" s="40" t="str">
        <f>VLOOKUP(A43,'FY2021 EAE Opt in out survey'!A2:E95,5,FALSE)</f>
        <v>Opt-in</v>
      </c>
      <c r="D43" s="51">
        <f t="shared" si="0"/>
        <v>5909</v>
      </c>
    </row>
    <row r="44" spans="1:4" x14ac:dyDescent="0.25">
      <c r="A44" s="11">
        <v>42421</v>
      </c>
      <c r="B44" s="3" t="s">
        <v>439</v>
      </c>
      <c r="C44" s="40" t="str">
        <f>VLOOKUP(A44,'FY2021 EAE Opt in out survey'!A2:E95,5,FALSE)</f>
        <v>Opt-in</v>
      </c>
      <c r="D44" s="51">
        <f t="shared" si="0"/>
        <v>5909</v>
      </c>
    </row>
    <row r="45" spans="1:4" x14ac:dyDescent="0.25">
      <c r="A45" s="11">
        <v>3665</v>
      </c>
      <c r="B45" s="3" t="s">
        <v>20</v>
      </c>
      <c r="C45" s="40" t="str">
        <f>VLOOKUP(A45,'FY2021 EAE Opt in out survey'!A2:E95,5,FALSE)</f>
        <v>Opt-out</v>
      </c>
      <c r="D45" s="51">
        <f t="shared" si="0"/>
        <v>0</v>
      </c>
    </row>
    <row r="46" spans="1:4" x14ac:dyDescent="0.25">
      <c r="A46" s="11">
        <v>3599</v>
      </c>
      <c r="B46" s="3" t="s">
        <v>47</v>
      </c>
      <c r="C46" s="40" t="str">
        <f>VLOOKUP(A46,'FY2021 EAE Opt in out survey'!A2:E95,5,FALSE)</f>
        <v>Opt-in</v>
      </c>
      <c r="D46" s="51">
        <f t="shared" si="0"/>
        <v>5909</v>
      </c>
    </row>
    <row r="47" spans="1:4" ht="15.75" thickBot="1" x14ac:dyDescent="0.3">
      <c r="A47" s="23" t="s">
        <v>432</v>
      </c>
      <c r="B47" s="24"/>
      <c r="C47" s="25"/>
      <c r="D47" s="52"/>
    </row>
    <row r="48" spans="1:4" x14ac:dyDescent="0.25">
      <c r="A48" s="1">
        <v>25554</v>
      </c>
      <c r="B48" s="14" t="s">
        <v>440</v>
      </c>
      <c r="C48" s="40" t="e">
        <f>VLOOKUP(A48,'FY2021 EAE Opt in out survey'!A2:E95,5,FALSE)</f>
        <v>#N/A</v>
      </c>
      <c r="D48" s="51">
        <f t="shared" ref="D48:D56" si="1">IF(IFERROR(SEARCH("In",$C48),0),$C$7,0)</f>
        <v>0</v>
      </c>
    </row>
    <row r="49" spans="1:4" x14ac:dyDescent="0.25">
      <c r="A49" s="1">
        <v>4951</v>
      </c>
      <c r="B49" s="14" t="s">
        <v>441</v>
      </c>
      <c r="C49" s="40" t="e">
        <f>VLOOKUP(A49,'FY2021 EAE Opt in out survey'!A2:E95,5,FALSE)</f>
        <v>#N/A</v>
      </c>
      <c r="D49" s="51">
        <f t="shared" si="1"/>
        <v>0</v>
      </c>
    </row>
    <row r="50" spans="1:4" x14ac:dyDescent="0.25">
      <c r="A50" s="1">
        <v>42439</v>
      </c>
      <c r="B50" s="14" t="s">
        <v>442</v>
      </c>
      <c r="C50" s="40" t="e">
        <f>VLOOKUP(A50,'FY2021 EAE Opt in out survey'!A2:E95,5,FALSE)</f>
        <v>#N/A</v>
      </c>
      <c r="D50" s="51">
        <f t="shared" si="1"/>
        <v>0</v>
      </c>
    </row>
    <row r="51" spans="1:4" x14ac:dyDescent="0.25">
      <c r="A51" s="1">
        <v>4952</v>
      </c>
      <c r="B51" s="14" t="s">
        <v>81</v>
      </c>
      <c r="C51" s="40" t="e">
        <f>VLOOKUP(A51,'FY2021 EAE Opt in out survey'!A2:E95,5,FALSE)</f>
        <v>#N/A</v>
      </c>
      <c r="D51" s="51">
        <f t="shared" si="1"/>
        <v>0</v>
      </c>
    </row>
    <row r="52" spans="1:4" ht="29.25" x14ac:dyDescent="0.25">
      <c r="A52" s="11">
        <v>3659</v>
      </c>
      <c r="B52" s="3" t="s">
        <v>443</v>
      </c>
      <c r="C52" s="40" t="e">
        <f>VLOOKUP(A52,'FY2021 EAE Opt in out survey'!A2:E95,5,FALSE)</f>
        <v>#N/A</v>
      </c>
      <c r="D52" s="51">
        <f t="shared" si="1"/>
        <v>0</v>
      </c>
    </row>
    <row r="53" spans="1:4" ht="29.25" x14ac:dyDescent="0.25">
      <c r="A53" s="11">
        <v>9768</v>
      </c>
      <c r="B53" s="3" t="s">
        <v>444</v>
      </c>
      <c r="C53" s="40" t="e">
        <f>VLOOKUP(A53,'FY2021 EAE Opt in out survey'!A2:E95,5,FALSE)</f>
        <v>#N/A</v>
      </c>
      <c r="D53" s="51">
        <f t="shared" si="1"/>
        <v>0</v>
      </c>
    </row>
    <row r="54" spans="1:4" x14ac:dyDescent="0.25">
      <c r="A54" s="11">
        <v>10019</v>
      </c>
      <c r="B54" s="3" t="s">
        <v>445</v>
      </c>
      <c r="C54" s="40" t="e">
        <f>VLOOKUP(A54,'FY2021 EAE Opt in out survey'!A2:E95,5,FALSE)</f>
        <v>#N/A</v>
      </c>
      <c r="D54" s="51">
        <f t="shared" si="1"/>
        <v>0</v>
      </c>
    </row>
    <row r="55" spans="1:4" x14ac:dyDescent="0.25">
      <c r="A55" s="11">
        <v>4948</v>
      </c>
      <c r="B55" s="3" t="s">
        <v>446</v>
      </c>
      <c r="C55" s="40" t="e">
        <f>VLOOKUP(A55,'FY2021 EAE Opt in out survey'!A2:E95,5,FALSE)</f>
        <v>#N/A</v>
      </c>
      <c r="D55" s="51">
        <f t="shared" si="1"/>
        <v>0</v>
      </c>
    </row>
    <row r="56" spans="1:4" x14ac:dyDescent="0.25">
      <c r="A56" s="1">
        <v>10674</v>
      </c>
      <c r="B56" s="3" t="s">
        <v>447</v>
      </c>
      <c r="C56" s="40" t="e">
        <f>VLOOKUP(A56,'FY2021 EAE Opt in out survey'!A2:E95,5,FALSE)</f>
        <v>#N/A</v>
      </c>
      <c r="D56" s="51">
        <f t="shared" si="1"/>
        <v>0</v>
      </c>
    </row>
    <row r="57" spans="1:4" ht="15.75" thickBot="1" x14ac:dyDescent="0.3">
      <c r="A57" s="23" t="s">
        <v>433</v>
      </c>
      <c r="B57" s="24"/>
      <c r="C57" s="25"/>
      <c r="D57" s="52"/>
    </row>
    <row r="58" spans="1:4" x14ac:dyDescent="0.25">
      <c r="A58" s="11">
        <v>3539</v>
      </c>
      <c r="B58" s="3" t="s">
        <v>48</v>
      </c>
      <c r="C58" s="40" t="str">
        <f>VLOOKUP(A58,'FY2021 EAE Opt in out survey'!A2:E95,5,FALSE)</f>
        <v>Opt-in</v>
      </c>
      <c r="D58" s="51">
        <f t="shared" ref="D58:D89" si="2">IF(IFERROR(SEARCH("In",$C58),0),$C$7,0)</f>
        <v>5909</v>
      </c>
    </row>
    <row r="59" spans="1:4" x14ac:dyDescent="0.25">
      <c r="A59" s="1">
        <v>3540</v>
      </c>
      <c r="B59" s="3" t="s">
        <v>49</v>
      </c>
      <c r="C59" s="40" t="str">
        <f>VLOOKUP(A59,'FY2021 EAE Opt in out survey'!A2:E95,5,FALSE)</f>
        <v>Opt-out</v>
      </c>
      <c r="D59" s="51">
        <f t="shared" si="2"/>
        <v>0</v>
      </c>
    </row>
    <row r="60" spans="1:4" x14ac:dyDescent="0.25">
      <c r="A60" s="11">
        <v>6661</v>
      </c>
      <c r="B60" s="3" t="s">
        <v>0</v>
      </c>
      <c r="C60" s="40" t="str">
        <f>VLOOKUP(A60,'FY2021 EAE Opt in out survey'!A2:E95,5,FALSE)</f>
        <v>Opt-in</v>
      </c>
      <c r="D60" s="51">
        <f t="shared" si="2"/>
        <v>5909</v>
      </c>
    </row>
    <row r="61" spans="1:4" x14ac:dyDescent="0.25">
      <c r="A61" s="11">
        <v>12015</v>
      </c>
      <c r="B61" s="3" t="s">
        <v>1</v>
      </c>
      <c r="C61" s="40" t="str">
        <f>VLOOKUP(A61,'FY2021 EAE Opt in out survey'!A2:E95,5,FALSE)</f>
        <v>Opt-out</v>
      </c>
      <c r="D61" s="51">
        <f t="shared" si="2"/>
        <v>0</v>
      </c>
    </row>
    <row r="62" spans="1:4" x14ac:dyDescent="0.25">
      <c r="A62" s="1">
        <v>3549</v>
      </c>
      <c r="B62" s="3" t="s">
        <v>82</v>
      </c>
      <c r="C62" s="40" t="str">
        <f>VLOOKUP(A62,'FY2021 EAE Opt in out survey'!A2:E95,5,FALSE)</f>
        <v>Opt-out</v>
      </c>
      <c r="D62" s="51">
        <f t="shared" si="2"/>
        <v>0</v>
      </c>
    </row>
    <row r="63" spans="1:4" x14ac:dyDescent="0.25">
      <c r="A63" s="11">
        <v>7287</v>
      </c>
      <c r="B63" s="3" t="s">
        <v>50</v>
      </c>
      <c r="C63" s="40" t="str">
        <f>VLOOKUP(A63,'FY2021 EAE Opt in out survey'!A2:E95,5,FALSE)</f>
        <v>Opt-in</v>
      </c>
      <c r="D63" s="51">
        <f t="shared" si="2"/>
        <v>5909</v>
      </c>
    </row>
    <row r="64" spans="1:4" x14ac:dyDescent="0.25">
      <c r="A64" s="11">
        <v>4003</v>
      </c>
      <c r="B64" s="3" t="s">
        <v>51</v>
      </c>
      <c r="C64" s="40" t="str">
        <f>VLOOKUP(A64,'FY2021 EAE Opt in out survey'!A2:E95,5,FALSE)</f>
        <v>Opt-out</v>
      </c>
      <c r="D64" s="51">
        <f t="shared" si="2"/>
        <v>0</v>
      </c>
    </row>
    <row r="65" spans="1:5" x14ac:dyDescent="0.25">
      <c r="A65" s="11">
        <v>3553</v>
      </c>
      <c r="B65" s="3" t="s">
        <v>83</v>
      </c>
      <c r="C65" s="40" t="str">
        <f>VLOOKUP(A65,'FY2021 EAE Opt in out survey'!A2:E95,5,FALSE)</f>
        <v>Opt-in</v>
      </c>
      <c r="D65" s="51">
        <f t="shared" si="2"/>
        <v>5909</v>
      </c>
    </row>
    <row r="66" spans="1:5" s="26" customFormat="1" x14ac:dyDescent="0.25">
      <c r="A66" s="11">
        <v>3554</v>
      </c>
      <c r="B66" s="3" t="s">
        <v>2</v>
      </c>
      <c r="C66" s="40" t="str">
        <f>VLOOKUP(A66,'FY2021 EAE Opt in out survey'!A2:E95,5,FALSE)</f>
        <v>Opt-in</v>
      </c>
      <c r="D66" s="72">
        <f t="shared" si="2"/>
        <v>5909</v>
      </c>
      <c r="E66" s="73"/>
    </row>
    <row r="67" spans="1:5" s="26" customFormat="1" x14ac:dyDescent="0.25">
      <c r="A67" s="11">
        <v>3546</v>
      </c>
      <c r="B67" s="3" t="s">
        <v>52</v>
      </c>
      <c r="C67" s="40" t="str">
        <f>VLOOKUP(A67,'FY2021 EAE Opt in out survey'!A2:E95,5,FALSE)</f>
        <v>Opt-out</v>
      </c>
      <c r="D67" s="72">
        <f t="shared" si="2"/>
        <v>0</v>
      </c>
      <c r="E67" s="73"/>
    </row>
    <row r="68" spans="1:5" s="26" customFormat="1" x14ac:dyDescent="0.25">
      <c r="A68" s="11">
        <v>7096</v>
      </c>
      <c r="B68" s="5" t="s">
        <v>448</v>
      </c>
      <c r="C68" s="40" t="str">
        <f>VLOOKUP(A68,'FY2021 EAE Opt in out survey'!A2:E95,5,FALSE)</f>
        <v>Opt-out</v>
      </c>
      <c r="D68" s="72">
        <f t="shared" si="2"/>
        <v>0</v>
      </c>
      <c r="E68" s="73"/>
    </row>
    <row r="69" spans="1:5" s="26" customFormat="1" x14ac:dyDescent="0.25">
      <c r="A69" s="11">
        <v>23614</v>
      </c>
      <c r="B69" s="3" t="s">
        <v>53</v>
      </c>
      <c r="C69" s="40" t="str">
        <f>VLOOKUP(A69,'FY2021 EAE Opt in out survey'!A2:E95,5,FALSE)</f>
        <v>Opt-out</v>
      </c>
      <c r="D69" s="72">
        <f t="shared" si="2"/>
        <v>0</v>
      </c>
      <c r="E69" s="73"/>
    </row>
    <row r="70" spans="1:5" s="26" customFormat="1" x14ac:dyDescent="0.25">
      <c r="A70" s="11">
        <v>9331</v>
      </c>
      <c r="B70" s="3" t="s">
        <v>449</v>
      </c>
      <c r="C70" s="40" t="str">
        <f>VLOOKUP(A70,'FY2021 EAE Opt in out survey'!A2:E95,5,FALSE)</f>
        <v>Opt-in</v>
      </c>
      <c r="D70" s="72">
        <f t="shared" si="2"/>
        <v>5909</v>
      </c>
      <c r="E70" s="73"/>
    </row>
    <row r="71" spans="1:5" x14ac:dyDescent="0.25">
      <c r="A71" s="11">
        <v>3563</v>
      </c>
      <c r="B71" s="3" t="s">
        <v>54</v>
      </c>
      <c r="C71" s="40" t="str">
        <f>VLOOKUP(A71,'FY2021 EAE Opt in out survey'!A2:E95,5,FALSE)</f>
        <v>Opt-out</v>
      </c>
      <c r="D71" s="51">
        <f t="shared" si="2"/>
        <v>0</v>
      </c>
    </row>
    <row r="72" spans="1:5" x14ac:dyDescent="0.25">
      <c r="A72" s="11">
        <v>10387</v>
      </c>
      <c r="B72" s="3" t="s">
        <v>450</v>
      </c>
      <c r="C72" s="40" t="str">
        <f>VLOOKUP(A72,'FY2021 EAE Opt in out survey'!A2:E95,5,FALSE)</f>
        <v>Opt-out</v>
      </c>
      <c r="D72" s="51">
        <f t="shared" si="2"/>
        <v>0</v>
      </c>
    </row>
    <row r="73" spans="1:5" x14ac:dyDescent="0.25">
      <c r="A73" s="11">
        <v>3568</v>
      </c>
      <c r="B73" s="3" t="s">
        <v>84</v>
      </c>
      <c r="C73" s="40" t="str">
        <f>VLOOKUP(A73,'FY2021 EAE Opt in out survey'!A2:E95,5,FALSE)</f>
        <v>Opt-out</v>
      </c>
      <c r="D73" s="51">
        <f t="shared" si="2"/>
        <v>0</v>
      </c>
    </row>
    <row r="74" spans="1:5" x14ac:dyDescent="0.25">
      <c r="A74" s="11">
        <v>6662</v>
      </c>
      <c r="B74" s="3" t="s">
        <v>55</v>
      </c>
      <c r="C74" s="40" t="str">
        <f>VLOOKUP(A74,'FY2021 EAE Opt in out survey'!A2:E95,5,FALSE)</f>
        <v>Opt-out</v>
      </c>
      <c r="D74" s="51">
        <f t="shared" si="2"/>
        <v>0</v>
      </c>
    </row>
    <row r="75" spans="1:5" x14ac:dyDescent="0.25">
      <c r="A75" s="11">
        <v>3570</v>
      </c>
      <c r="B75" s="3" t="s">
        <v>332</v>
      </c>
      <c r="C75" s="40" t="str">
        <f>VLOOKUP(A75,'FY2021 EAE Opt in out survey'!A2:E95,5,FALSE)</f>
        <v>Opt-in</v>
      </c>
      <c r="D75" s="51">
        <f t="shared" si="2"/>
        <v>5909</v>
      </c>
    </row>
    <row r="76" spans="1:5" x14ac:dyDescent="0.25">
      <c r="A76" s="11">
        <v>3573</v>
      </c>
      <c r="B76" s="3" t="s">
        <v>56</v>
      </c>
      <c r="C76" s="40" t="str">
        <f>VLOOKUP(A76,'FY2021 EAE Opt in out survey'!A2:E95,5,FALSE)</f>
        <v>Opt-out</v>
      </c>
      <c r="D76" s="51">
        <f t="shared" si="2"/>
        <v>0</v>
      </c>
    </row>
    <row r="77" spans="1:5" x14ac:dyDescent="0.25">
      <c r="A77" s="11">
        <v>10633</v>
      </c>
      <c r="B77" s="3" t="s">
        <v>451</v>
      </c>
      <c r="C77" s="40" t="str">
        <f>VLOOKUP(A77,'FY2021 EAE Opt in out survey'!A2:E95,5,FALSE)</f>
        <v>Opt-out</v>
      </c>
      <c r="D77" s="51">
        <f t="shared" si="2"/>
        <v>0</v>
      </c>
    </row>
    <row r="78" spans="1:5" x14ac:dyDescent="0.25">
      <c r="A78" s="11">
        <v>3574</v>
      </c>
      <c r="B78" s="3" t="s">
        <v>58</v>
      </c>
      <c r="C78" s="40" t="str">
        <f>VLOOKUP(A78,'FY2021 EAE Opt in out survey'!A2:E95,5,FALSE)</f>
        <v>Opt-in</v>
      </c>
      <c r="D78" s="51">
        <f t="shared" si="2"/>
        <v>5909</v>
      </c>
    </row>
    <row r="79" spans="1:5" x14ac:dyDescent="0.25">
      <c r="A79" s="11">
        <v>3580</v>
      </c>
      <c r="B79" s="3" t="s">
        <v>59</v>
      </c>
      <c r="C79" s="40" t="str">
        <f>VLOOKUP(A79,'FY2021 EAE Opt in out survey'!A2:E95,5,FALSE)</f>
        <v>Opt-out</v>
      </c>
      <c r="D79" s="51">
        <f t="shared" si="2"/>
        <v>0</v>
      </c>
    </row>
    <row r="80" spans="1:5" x14ac:dyDescent="0.25">
      <c r="A80" s="11">
        <v>3582</v>
      </c>
      <c r="B80" s="3" t="s">
        <v>60</v>
      </c>
      <c r="C80" s="40" t="str">
        <f>VLOOKUP(A80,'FY2021 EAE Opt in out survey'!A2:E95,5,FALSE)</f>
        <v>Opt-out</v>
      </c>
      <c r="D80" s="51">
        <f t="shared" si="2"/>
        <v>0</v>
      </c>
    </row>
    <row r="81" spans="1:4" x14ac:dyDescent="0.25">
      <c r="A81" s="11">
        <v>3583</v>
      </c>
      <c r="B81" s="3" t="s">
        <v>23</v>
      </c>
      <c r="C81" s="40" t="str">
        <f>VLOOKUP(A81,'FY2021 EAE Opt in out survey'!A2:E95,5,FALSE)</f>
        <v>Opt-out</v>
      </c>
      <c r="D81" s="51">
        <f t="shared" si="2"/>
        <v>0</v>
      </c>
    </row>
    <row r="82" spans="1:4" x14ac:dyDescent="0.25">
      <c r="A82" s="11">
        <v>11145</v>
      </c>
      <c r="B82" s="3" t="s">
        <v>452</v>
      </c>
      <c r="C82" s="40" t="str">
        <f>VLOOKUP(A82,'FY2021 EAE Opt in out survey'!A2:E95,5,FALSE)</f>
        <v>Opt-in</v>
      </c>
      <c r="D82" s="51">
        <f t="shared" si="2"/>
        <v>5909</v>
      </c>
    </row>
    <row r="83" spans="1:4" x14ac:dyDescent="0.25">
      <c r="A83" s="11">
        <v>3590</v>
      </c>
      <c r="B83" s="3" t="s">
        <v>3</v>
      </c>
      <c r="C83" s="40" t="str">
        <f>VLOOKUP(A83,'FY2021 EAE Opt in out survey'!A2:E95,5,FALSE)</f>
        <v>Opt-in</v>
      </c>
      <c r="D83" s="51">
        <f t="shared" si="2"/>
        <v>5909</v>
      </c>
    </row>
    <row r="84" spans="1:4" x14ac:dyDescent="0.25">
      <c r="A84" s="11">
        <v>9797</v>
      </c>
      <c r="B84" s="3" t="s">
        <v>61</v>
      </c>
      <c r="C84" s="40" t="str">
        <f>VLOOKUP(A84,'FY2021 EAE Opt in out survey'!A2:E95,5,FALSE)</f>
        <v>Opt-out</v>
      </c>
      <c r="D84" s="51">
        <f t="shared" si="2"/>
        <v>0</v>
      </c>
    </row>
    <row r="85" spans="1:4" x14ac:dyDescent="0.25">
      <c r="A85" s="11">
        <v>3593</v>
      </c>
      <c r="B85" s="3" t="s">
        <v>62</v>
      </c>
      <c r="C85" s="40" t="str">
        <f>VLOOKUP(A85,'FY2021 EAE Opt in out survey'!A2:E95,5,FALSE)</f>
        <v>Opt-out</v>
      </c>
      <c r="D85" s="51">
        <f t="shared" si="2"/>
        <v>0</v>
      </c>
    </row>
    <row r="86" spans="1:4" x14ac:dyDescent="0.25">
      <c r="A86" s="11">
        <v>3558</v>
      </c>
      <c r="B86" s="3" t="s">
        <v>63</v>
      </c>
      <c r="C86" s="40" t="str">
        <f>VLOOKUP(A86,'FY2021 EAE Opt in out survey'!A2:E95,5,FALSE)</f>
        <v>Opt-out</v>
      </c>
      <c r="D86" s="51">
        <f t="shared" si="2"/>
        <v>0</v>
      </c>
    </row>
    <row r="87" spans="1:4" ht="29.25" x14ac:dyDescent="0.25">
      <c r="A87" s="11">
        <v>309</v>
      </c>
      <c r="B87" s="3" t="s">
        <v>453</v>
      </c>
      <c r="C87" s="40" t="str">
        <f>VLOOKUP(A87,'FY2021 EAE Opt in out survey'!A2:E95,5,FALSE)</f>
        <v>Opt-in</v>
      </c>
      <c r="D87" s="51">
        <f t="shared" si="2"/>
        <v>5909</v>
      </c>
    </row>
    <row r="88" spans="1:4" x14ac:dyDescent="0.25">
      <c r="A88" s="11">
        <v>23154</v>
      </c>
      <c r="B88" s="3" t="s">
        <v>64</v>
      </c>
      <c r="C88" s="40" t="str">
        <f>VLOOKUP(A88,'FY2021 EAE Opt in out survey'!A2:E95,5,FALSE)</f>
        <v>Opt-in</v>
      </c>
      <c r="D88" s="51">
        <f t="shared" si="2"/>
        <v>5909</v>
      </c>
    </row>
    <row r="89" spans="1:4" x14ac:dyDescent="0.25">
      <c r="A89" s="11">
        <v>307</v>
      </c>
      <c r="B89" s="3" t="s">
        <v>65</v>
      </c>
      <c r="C89" s="40" t="str">
        <f>VLOOKUP(A89,'FY2021 EAE Opt in out survey'!A2:E95,5,FALSE)</f>
        <v>Opt-in</v>
      </c>
      <c r="D89" s="51">
        <f t="shared" si="2"/>
        <v>5909</v>
      </c>
    </row>
    <row r="90" spans="1:4" x14ac:dyDescent="0.25">
      <c r="A90" s="11">
        <v>3596</v>
      </c>
      <c r="B90" s="3" t="s">
        <v>454</v>
      </c>
      <c r="C90" s="40" t="str">
        <f>VLOOKUP(A90,'FY2021 EAE Opt in out survey'!A2:E95,5,FALSE)</f>
        <v>Opt-in</v>
      </c>
      <c r="D90" s="51">
        <f t="shared" ref="D90:D111" si="3">IF(IFERROR(SEARCH("In",$C90),0),$C$7,0)</f>
        <v>5909</v>
      </c>
    </row>
    <row r="91" spans="1:4" x14ac:dyDescent="0.25">
      <c r="A91" s="11">
        <v>23413</v>
      </c>
      <c r="B91" s="3" t="s">
        <v>67</v>
      </c>
      <c r="C91" s="40" t="str">
        <f>VLOOKUP(A91,'FY2021 EAE Opt in out survey'!A2:E95,5,FALSE)</f>
        <v>Opt-in</v>
      </c>
      <c r="D91" s="51">
        <f t="shared" si="3"/>
        <v>5909</v>
      </c>
    </row>
    <row r="92" spans="1:4" x14ac:dyDescent="0.25">
      <c r="A92" s="11">
        <v>3600</v>
      </c>
      <c r="B92" s="3" t="s">
        <v>68</v>
      </c>
      <c r="C92" s="40" t="str">
        <f>VLOOKUP(A92,'FY2021 EAE Opt in out survey'!A2:E95,5,FALSE)</f>
        <v>Opt-out</v>
      </c>
      <c r="D92" s="51">
        <f t="shared" si="3"/>
        <v>0</v>
      </c>
    </row>
    <row r="93" spans="1:4" x14ac:dyDescent="0.25">
      <c r="A93" s="11">
        <v>3601</v>
      </c>
      <c r="B93" s="3" t="s">
        <v>69</v>
      </c>
      <c r="C93" s="40" t="str">
        <f>VLOOKUP(A93,'FY2021 EAE Opt in out survey'!A2:E95,5,FALSE)</f>
        <v>Opt-in</v>
      </c>
      <c r="D93" s="51">
        <f t="shared" si="3"/>
        <v>5909</v>
      </c>
    </row>
    <row r="94" spans="1:4" x14ac:dyDescent="0.25">
      <c r="A94" s="11">
        <v>3603</v>
      </c>
      <c r="B94" s="5" t="s">
        <v>85</v>
      </c>
      <c r="C94" s="40" t="str">
        <f>VLOOKUP(A94,'FY2021 EAE Opt in out survey'!A2:E95,5,FALSE)</f>
        <v>Opt-in</v>
      </c>
      <c r="D94" s="51">
        <f t="shared" si="3"/>
        <v>5909</v>
      </c>
    </row>
    <row r="95" spans="1:4" x14ac:dyDescent="0.25">
      <c r="A95" s="11">
        <v>9163</v>
      </c>
      <c r="B95" s="3" t="s">
        <v>70</v>
      </c>
      <c r="C95" s="40" t="str">
        <f>VLOOKUP(A95,'FY2021 EAE Opt in out survey'!A2:E95,5,FALSE)</f>
        <v>Opt-in</v>
      </c>
      <c r="D95" s="51">
        <f t="shared" si="3"/>
        <v>5909</v>
      </c>
    </row>
    <row r="96" spans="1:4" x14ac:dyDescent="0.25">
      <c r="A96" s="11">
        <v>3609</v>
      </c>
      <c r="B96" s="3" t="s">
        <v>455</v>
      </c>
      <c r="C96" s="40" t="str">
        <f>VLOOKUP(A96,'FY2021 EAE Opt in out survey'!A2:E95,5,FALSE)</f>
        <v>Opt-out</v>
      </c>
      <c r="D96" s="51">
        <f t="shared" si="3"/>
        <v>0</v>
      </c>
    </row>
    <row r="97" spans="1:4" x14ac:dyDescent="0.25">
      <c r="A97" s="11">
        <v>3608</v>
      </c>
      <c r="B97" s="3" t="s">
        <v>71</v>
      </c>
      <c r="C97" s="40" t="str">
        <f>VLOOKUP(A97,'FY2021 EAE Opt in out survey'!A2:E95,5,FALSE)</f>
        <v>Opt-in</v>
      </c>
      <c r="D97" s="51">
        <f t="shared" si="3"/>
        <v>5909</v>
      </c>
    </row>
    <row r="98" spans="1:4" x14ac:dyDescent="0.25">
      <c r="A98" s="11">
        <v>3611</v>
      </c>
      <c r="B98" s="3" t="s">
        <v>86</v>
      </c>
      <c r="C98" s="40" t="str">
        <f>VLOOKUP(A98,'FY2021 EAE Opt in out survey'!A2:E95,5,FALSE)</f>
        <v>Opt-in</v>
      </c>
      <c r="D98" s="51">
        <f t="shared" si="3"/>
        <v>5909</v>
      </c>
    </row>
    <row r="99" spans="1:4" x14ac:dyDescent="0.25">
      <c r="A99" s="11">
        <v>31034</v>
      </c>
      <c r="B99" s="3" t="s">
        <v>4</v>
      </c>
      <c r="C99" s="40" t="str">
        <f>VLOOKUP(A99,'FY2021 EAE Opt in out survey'!A2:E95,5,FALSE)</f>
        <v>Opt-in</v>
      </c>
      <c r="D99" s="51">
        <f t="shared" si="3"/>
        <v>5909</v>
      </c>
    </row>
    <row r="100" spans="1:4" x14ac:dyDescent="0.25">
      <c r="A100" s="11">
        <v>3614</v>
      </c>
      <c r="B100" s="3" t="s">
        <v>5</v>
      </c>
      <c r="C100" s="40" t="str">
        <f>VLOOKUP(A100,'FY2021 EAE Opt in out survey'!A2:E95,5,FALSE)</f>
        <v>Opt-out</v>
      </c>
      <c r="D100" s="51">
        <f t="shared" si="3"/>
        <v>0</v>
      </c>
    </row>
    <row r="101" spans="1:4" x14ac:dyDescent="0.25">
      <c r="A101" s="11">
        <v>3626</v>
      </c>
      <c r="B101" s="3" t="s">
        <v>6</v>
      </c>
      <c r="C101" s="40" t="str">
        <f>VLOOKUP(A101,'FY2021 EAE Opt in out survey'!A2:E95,5,FALSE)</f>
        <v>Opt-in</v>
      </c>
      <c r="D101" s="51">
        <f t="shared" si="3"/>
        <v>5909</v>
      </c>
    </row>
    <row r="102" spans="1:4" x14ac:dyDescent="0.25">
      <c r="A102" s="11">
        <v>3628</v>
      </c>
      <c r="B102" s="3" t="s">
        <v>72</v>
      </c>
      <c r="C102" s="40" t="str">
        <f>VLOOKUP(A102,'FY2021 EAE Opt in out survey'!A2:E95,5,FALSE)</f>
        <v>Opt-out</v>
      </c>
      <c r="D102" s="51">
        <f t="shared" si="3"/>
        <v>0</v>
      </c>
    </row>
    <row r="103" spans="1:4" x14ac:dyDescent="0.25">
      <c r="A103" s="11">
        <v>3627</v>
      </c>
      <c r="B103" s="3" t="s">
        <v>73</v>
      </c>
      <c r="C103" s="40" t="str">
        <f>VLOOKUP(A103,'FY2021 EAE Opt in out survey'!A2:E95,5,FALSE)</f>
        <v>Opt-out</v>
      </c>
      <c r="D103" s="51">
        <f t="shared" si="3"/>
        <v>0</v>
      </c>
    </row>
    <row r="104" spans="1:4" x14ac:dyDescent="0.25">
      <c r="A104" s="11">
        <v>3643</v>
      </c>
      <c r="B104" s="3" t="s">
        <v>74</v>
      </c>
      <c r="C104" s="40" t="str">
        <f>VLOOKUP(A104,'FY2021 EAE Opt in out survey'!A2:E95,5,FALSE)</f>
        <v>Opt-out</v>
      </c>
      <c r="D104" s="51">
        <f t="shared" si="3"/>
        <v>0</v>
      </c>
    </row>
    <row r="105" spans="1:4" x14ac:dyDescent="0.25">
      <c r="A105" s="11">
        <v>3572</v>
      </c>
      <c r="B105" s="3" t="s">
        <v>7</v>
      </c>
      <c r="C105" s="40" t="str">
        <f>VLOOKUP(A105,'FY2021 EAE Opt in out survey'!A2:E95,5,FALSE)</f>
        <v>Opt-in</v>
      </c>
      <c r="D105" s="51">
        <f t="shared" si="3"/>
        <v>5909</v>
      </c>
    </row>
    <row r="106" spans="1:4" x14ac:dyDescent="0.25">
      <c r="A106" s="11">
        <v>3648</v>
      </c>
      <c r="B106" s="3" t="s">
        <v>8</v>
      </c>
      <c r="C106" s="40" t="str">
        <f>VLOOKUP(A106,'FY2021 EAE Opt in out survey'!A2:E95,5,FALSE)</f>
        <v>Opt-out</v>
      </c>
      <c r="D106" s="51">
        <f t="shared" si="3"/>
        <v>0</v>
      </c>
    </row>
    <row r="107" spans="1:4" x14ac:dyDescent="0.25">
      <c r="A107" s="11">
        <v>10060</v>
      </c>
      <c r="B107" s="3" t="s">
        <v>9</v>
      </c>
      <c r="C107" s="40" t="str">
        <f>VLOOKUP(A107,'FY2021 EAE Opt in out survey'!A2:E95,5,FALSE)</f>
        <v>Opt-out</v>
      </c>
      <c r="D107" s="51">
        <f t="shared" si="3"/>
        <v>0</v>
      </c>
    </row>
    <row r="108" spans="1:4" x14ac:dyDescent="0.25">
      <c r="A108" s="11">
        <v>3662</v>
      </c>
      <c r="B108" s="3" t="s">
        <v>10</v>
      </c>
      <c r="C108" s="40" t="str">
        <f>VLOOKUP(A108,'FY2021 EAE Opt in out survey'!A2:E95,5,FALSE)</f>
        <v>Opt-in</v>
      </c>
      <c r="D108" s="51">
        <f t="shared" si="3"/>
        <v>5909</v>
      </c>
    </row>
    <row r="109" spans="1:4" x14ac:dyDescent="0.25">
      <c r="A109" s="11">
        <v>3664</v>
      </c>
      <c r="B109" s="5" t="s">
        <v>11</v>
      </c>
      <c r="C109" s="40" t="str">
        <f>VLOOKUP(A109,'FY2021 EAE Opt in out survey'!A2:E95,5,FALSE)</f>
        <v>Opt-out</v>
      </c>
      <c r="D109" s="51">
        <f t="shared" si="3"/>
        <v>0</v>
      </c>
    </row>
    <row r="110" spans="1:4" x14ac:dyDescent="0.25">
      <c r="A110" s="11">
        <v>9549</v>
      </c>
      <c r="B110" s="5" t="s">
        <v>87</v>
      </c>
      <c r="C110" s="40" t="str">
        <f>VLOOKUP(A110,'FY2021 EAE Opt in out survey'!A2:E95,5,FALSE)</f>
        <v>Opt-out</v>
      </c>
      <c r="D110" s="51">
        <f t="shared" si="3"/>
        <v>0</v>
      </c>
    </row>
    <row r="111" spans="1:4" x14ac:dyDescent="0.25">
      <c r="A111" s="11">
        <v>3668</v>
      </c>
      <c r="B111" s="3" t="s">
        <v>75</v>
      </c>
      <c r="C111" s="40" t="str">
        <f>VLOOKUP(A111,'FY2021 EAE Opt in out survey'!A2:E95,5,FALSE)</f>
        <v>Opt-out</v>
      </c>
      <c r="D111" s="51">
        <f t="shared" si="3"/>
        <v>0</v>
      </c>
    </row>
    <row r="112" spans="1:4" ht="15.75" thickBot="1" x14ac:dyDescent="0.3">
      <c r="A112" s="23" t="s">
        <v>76</v>
      </c>
      <c r="B112" s="24"/>
      <c r="C112" s="25"/>
      <c r="D112" s="52"/>
    </row>
    <row r="113" spans="1:5" x14ac:dyDescent="0.25">
      <c r="A113" s="11">
        <v>36273</v>
      </c>
      <c r="B113" s="3" t="s">
        <v>77</v>
      </c>
      <c r="C113" s="40" t="str">
        <f>VLOOKUP(A113,'FY2021 EAE Opt in out survey'!A2:E95,5, FALSE)</f>
        <v>Opt-out</v>
      </c>
      <c r="D113" s="51">
        <f>IF(IFERROR(SEARCH("In",$C113),0),$C$7,0)</f>
        <v>0</v>
      </c>
    </row>
    <row r="114" spans="1:5" x14ac:dyDescent="0.25">
      <c r="A114" s="11">
        <v>23582</v>
      </c>
      <c r="B114" s="3" t="s">
        <v>78</v>
      </c>
      <c r="C114" s="40" t="str">
        <f>VLOOKUP(A114,'FY2021 EAE Opt in out survey'!A2:E95,5, FALSE)</f>
        <v>Opt-out</v>
      </c>
      <c r="D114" s="51">
        <f>IF(IFERROR(SEARCH("In",$C114),0),$C$7,0)</f>
        <v>0</v>
      </c>
    </row>
    <row r="115" spans="1:5" x14ac:dyDescent="0.25">
      <c r="A115" s="11">
        <v>23485</v>
      </c>
      <c r="B115" s="3" t="s">
        <v>79</v>
      </c>
      <c r="C115" s="40" t="str">
        <f>VLOOKUP(A115,'FY2021 EAE Opt in out survey'!A2:E95,5, FALSE)</f>
        <v>Opt-out</v>
      </c>
      <c r="D115" s="51">
        <f>IF(IFERROR(SEARCH("In",$C115),0),$C$7,0)</f>
        <v>0</v>
      </c>
    </row>
    <row r="116" spans="1:5" ht="15.75" thickBot="1" x14ac:dyDescent="0.3">
      <c r="A116" s="23" t="s">
        <v>21</v>
      </c>
      <c r="B116" s="24"/>
      <c r="C116" s="25"/>
      <c r="D116" s="52"/>
    </row>
    <row r="117" spans="1:5" x14ac:dyDescent="0.25">
      <c r="A117" s="11">
        <v>3634</v>
      </c>
      <c r="B117" s="3" t="s">
        <v>22</v>
      </c>
      <c r="C117" s="40" t="str">
        <f>VLOOKUP(A117,'FY2021 EAE Opt in out survey'!A2:E95,5,FALSE)</f>
        <v>Opt-out</v>
      </c>
      <c r="D117" s="51">
        <f>IF(IFERROR(SEARCH("In",$C117),0),$C$7,0)</f>
        <v>0</v>
      </c>
    </row>
    <row r="118" spans="1:5" x14ac:dyDescent="0.25">
      <c r="A118" s="16"/>
      <c r="B118" s="15" t="s">
        <v>88</v>
      </c>
      <c r="C118" s="43"/>
      <c r="D118" s="53">
        <f>SUM(D11:D117)</f>
        <v>259996</v>
      </c>
    </row>
    <row r="119" spans="1:5" ht="15.75" thickBot="1" x14ac:dyDescent="0.3">
      <c r="A119" s="10"/>
      <c r="B119" s="3"/>
      <c r="C119" s="44"/>
      <c r="D119" s="54"/>
    </row>
    <row r="120" spans="1:5" s="17" customFormat="1" ht="15.75" thickBot="1" x14ac:dyDescent="0.3">
      <c r="A120" s="75" t="s">
        <v>435</v>
      </c>
      <c r="B120" s="76"/>
      <c r="C120" s="77"/>
      <c r="D120" s="48"/>
      <c r="E120" s="74"/>
    </row>
    <row r="121" spans="1:5" ht="15.75" thickBot="1" x14ac:dyDescent="0.3"/>
    <row r="122" spans="1:5" ht="15.75" thickBot="1" x14ac:dyDescent="0.3">
      <c r="A122" s="87" t="s">
        <v>436</v>
      </c>
      <c r="B122" s="88"/>
    </row>
    <row r="123" spans="1:5" x14ac:dyDescent="0.25">
      <c r="A123" s="6"/>
      <c r="B123" s="3"/>
    </row>
    <row r="124" spans="1:5" x14ac:dyDescent="0.25">
      <c r="A124" s="4"/>
      <c r="B124" s="5"/>
    </row>
    <row r="125" spans="1:5" x14ac:dyDescent="0.25">
      <c r="A125" s="4"/>
      <c r="B125" s="5"/>
    </row>
    <row r="126" spans="1:5" x14ac:dyDescent="0.25">
      <c r="A126" s="7"/>
      <c r="B126" s="3"/>
    </row>
    <row r="127" spans="1:5" x14ac:dyDescent="0.25">
      <c r="A127" s="2"/>
      <c r="B127" s="3"/>
    </row>
    <row r="128" spans="1:5" x14ac:dyDescent="0.25">
      <c r="A128" s="2"/>
      <c r="B128" s="3"/>
    </row>
    <row r="129" spans="1:2" x14ac:dyDescent="0.25">
      <c r="A129" s="2"/>
      <c r="B129" s="3"/>
    </row>
    <row r="130" spans="1:2" x14ac:dyDescent="0.25">
      <c r="A130" s="2"/>
      <c r="B130" s="3"/>
    </row>
    <row r="131" spans="1:2" x14ac:dyDescent="0.25">
      <c r="A131" s="2"/>
      <c r="B131" s="3"/>
    </row>
    <row r="132" spans="1:2" x14ac:dyDescent="0.25">
      <c r="A132" s="2"/>
      <c r="B132" s="3"/>
    </row>
    <row r="133" spans="1:2" x14ac:dyDescent="0.25">
      <c r="A133" s="2"/>
      <c r="B133" s="3"/>
    </row>
    <row r="134" spans="1:2" x14ac:dyDescent="0.25">
      <c r="A134" s="2"/>
      <c r="B134" s="3"/>
    </row>
    <row r="135" spans="1:2" x14ac:dyDescent="0.25">
      <c r="A135" s="2"/>
      <c r="B135" s="3"/>
    </row>
    <row r="136" spans="1:2" x14ac:dyDescent="0.25">
      <c r="A136" s="2"/>
      <c r="B136" s="3"/>
    </row>
    <row r="137" spans="1:2" x14ac:dyDescent="0.25">
      <c r="A137" s="2"/>
      <c r="B137" s="3"/>
    </row>
    <row r="138" spans="1:2" x14ac:dyDescent="0.25">
      <c r="A138" s="2"/>
      <c r="B138" s="3"/>
    </row>
    <row r="139" spans="1:2" x14ac:dyDescent="0.25">
      <c r="A139" s="2"/>
      <c r="B139" s="3"/>
    </row>
    <row r="140" spans="1:2" x14ac:dyDescent="0.25">
      <c r="A140" s="2"/>
      <c r="B140" s="3"/>
    </row>
    <row r="141" spans="1:2" x14ac:dyDescent="0.25">
      <c r="A141" s="2"/>
      <c r="B141" s="3"/>
    </row>
    <row r="142" spans="1:2" x14ac:dyDescent="0.25">
      <c r="A142" s="2"/>
      <c r="B142" s="3"/>
    </row>
    <row r="143" spans="1:2" x14ac:dyDescent="0.25">
      <c r="A143" s="2"/>
      <c r="B143" s="3"/>
    </row>
    <row r="144" spans="1:2" x14ac:dyDescent="0.25">
      <c r="A144" s="2"/>
      <c r="B144" s="3"/>
    </row>
    <row r="145" spans="1:2" x14ac:dyDescent="0.25">
      <c r="A145" s="2"/>
      <c r="B145" s="3"/>
    </row>
    <row r="146" spans="1:2" x14ac:dyDescent="0.25">
      <c r="A146" s="2"/>
      <c r="B146" s="3"/>
    </row>
    <row r="147" spans="1:2" x14ac:dyDescent="0.25">
      <c r="A147" s="2"/>
      <c r="B147" s="3"/>
    </row>
    <row r="148" spans="1:2" x14ac:dyDescent="0.25">
      <c r="A148" s="2"/>
      <c r="B148" s="3"/>
    </row>
    <row r="149" spans="1:2" x14ac:dyDescent="0.25">
      <c r="A149" s="2"/>
      <c r="B149" s="3"/>
    </row>
    <row r="150" spans="1:2" x14ac:dyDescent="0.25">
      <c r="A150" s="2"/>
      <c r="B150" s="3"/>
    </row>
    <row r="151" spans="1:2" x14ac:dyDescent="0.25">
      <c r="A151" s="2"/>
      <c r="B151" s="3"/>
    </row>
    <row r="152" spans="1:2" x14ac:dyDescent="0.25">
      <c r="A152" s="2"/>
      <c r="B152" s="3"/>
    </row>
    <row r="153" spans="1:2" x14ac:dyDescent="0.25">
      <c r="A153" s="2"/>
      <c r="B153" s="3"/>
    </row>
    <row r="154" spans="1:2" x14ac:dyDescent="0.25">
      <c r="A154" s="2"/>
      <c r="B154" s="3"/>
    </row>
    <row r="155" spans="1:2" x14ac:dyDescent="0.25">
      <c r="A155" s="2"/>
      <c r="B155" s="3"/>
    </row>
    <row r="156" spans="1:2" x14ac:dyDescent="0.25">
      <c r="A156" s="2"/>
      <c r="B156" s="3"/>
    </row>
    <row r="157" spans="1:2" x14ac:dyDescent="0.25">
      <c r="A157" s="2"/>
      <c r="B157" s="3"/>
    </row>
    <row r="158" spans="1:2" x14ac:dyDescent="0.25">
      <c r="A158" s="2"/>
      <c r="B158" s="3"/>
    </row>
    <row r="159" spans="1:2" x14ac:dyDescent="0.25">
      <c r="A159" s="2"/>
      <c r="B159" s="3"/>
    </row>
    <row r="160" spans="1:2" x14ac:dyDescent="0.25">
      <c r="A160" s="2"/>
      <c r="B160" s="3"/>
    </row>
    <row r="161" spans="1:2" x14ac:dyDescent="0.25">
      <c r="A161" s="2"/>
      <c r="B161" s="3"/>
    </row>
    <row r="162" spans="1:2" x14ac:dyDescent="0.25">
      <c r="A162" s="2"/>
      <c r="B162" s="3"/>
    </row>
  </sheetData>
  <mergeCells count="5">
    <mergeCell ref="A5:B5"/>
    <mergeCell ref="A6:B6"/>
    <mergeCell ref="A7:B7"/>
    <mergeCell ref="A122:B122"/>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7FAF7-6C5E-4AED-AF4A-057158FB37E4}">
  <dimension ref="A1:I95"/>
  <sheetViews>
    <sheetView zoomScale="80" zoomScaleNormal="80" workbookViewId="0">
      <selection activeCell="A46" sqref="A46:XFD47"/>
    </sheetView>
  </sheetViews>
  <sheetFormatPr defaultColWidth="47.5703125" defaultRowHeight="15" x14ac:dyDescent="0.25"/>
  <cols>
    <col min="1" max="1" width="14.5703125" style="60" bestFit="1" customWidth="1"/>
    <col min="2" max="2" width="10.5703125" style="66" bestFit="1" customWidth="1"/>
    <col min="3" max="3" width="57.85546875" style="67" bestFit="1" customWidth="1"/>
    <col min="4" max="4" width="34.42578125" style="67" bestFit="1" customWidth="1"/>
    <col min="5" max="5" width="46.85546875" style="67" bestFit="1" customWidth="1"/>
    <col min="6" max="6" width="47.140625" style="67" bestFit="1" customWidth="1"/>
    <col min="7" max="7" width="59.140625" style="67" bestFit="1" customWidth="1"/>
    <col min="8" max="8" width="40.5703125" style="67" bestFit="1" customWidth="1"/>
    <col min="9" max="9" width="22.42578125" style="68" bestFit="1" customWidth="1"/>
    <col min="10" max="16384" width="47.5703125" style="67"/>
  </cols>
  <sheetData>
    <row r="1" spans="1:9" s="59" customFormat="1" ht="75" x14ac:dyDescent="0.25">
      <c r="A1" s="56" t="s">
        <v>311</v>
      </c>
      <c r="B1" s="57" t="s">
        <v>313</v>
      </c>
      <c r="C1" s="57" t="s">
        <v>93</v>
      </c>
      <c r="D1" s="57" t="s">
        <v>94</v>
      </c>
      <c r="E1" s="57" t="s">
        <v>314</v>
      </c>
      <c r="F1" s="57" t="s">
        <v>301</v>
      </c>
      <c r="G1" s="57" t="s">
        <v>302</v>
      </c>
      <c r="H1" s="57" t="s">
        <v>303</v>
      </c>
      <c r="I1" s="58" t="s">
        <v>304</v>
      </c>
    </row>
    <row r="2" spans="1:9" s="65" customFormat="1" x14ac:dyDescent="0.25">
      <c r="A2" s="60">
        <v>3539</v>
      </c>
      <c r="B2" s="61">
        <v>43864.518599537034</v>
      </c>
      <c r="C2" s="62" t="s">
        <v>48</v>
      </c>
      <c r="D2" s="62" t="s">
        <v>97</v>
      </c>
      <c r="E2" s="63" t="s">
        <v>92</v>
      </c>
      <c r="F2" s="62" t="s">
        <v>315</v>
      </c>
      <c r="G2" s="62" t="s">
        <v>171</v>
      </c>
      <c r="H2" s="62" t="s">
        <v>316</v>
      </c>
      <c r="I2" s="64" t="s">
        <v>119</v>
      </c>
    </row>
    <row r="3" spans="1:9" x14ac:dyDescent="0.25">
      <c r="A3" s="60">
        <v>3540</v>
      </c>
      <c r="B3" s="66">
        <v>43887.483865740738</v>
      </c>
      <c r="C3" s="67" t="s">
        <v>96</v>
      </c>
      <c r="D3" s="67" t="s">
        <v>97</v>
      </c>
      <c r="E3" s="67" t="s">
        <v>91</v>
      </c>
      <c r="F3" s="67" t="s">
        <v>120</v>
      </c>
      <c r="G3" s="67" t="s">
        <v>121</v>
      </c>
      <c r="H3" s="67" t="s">
        <v>122</v>
      </c>
      <c r="I3" s="68" t="s">
        <v>123</v>
      </c>
    </row>
    <row r="4" spans="1:9" x14ac:dyDescent="0.25">
      <c r="A4" s="60">
        <v>6661</v>
      </c>
      <c r="B4" s="61">
        <v>43864.496701388889</v>
      </c>
      <c r="C4" s="62" t="s">
        <v>0</v>
      </c>
      <c r="D4" s="62" t="s">
        <v>97</v>
      </c>
      <c r="E4" s="63" t="s">
        <v>92</v>
      </c>
      <c r="F4" s="62" t="s">
        <v>317</v>
      </c>
      <c r="G4" s="62" t="s">
        <v>121</v>
      </c>
      <c r="H4" s="62" t="s">
        <v>318</v>
      </c>
      <c r="I4" s="64">
        <v>9366333209</v>
      </c>
    </row>
    <row r="5" spans="1:9" x14ac:dyDescent="0.25">
      <c r="A5" s="60">
        <v>12015</v>
      </c>
      <c r="B5" s="66">
        <v>43886.676863425928</v>
      </c>
      <c r="C5" s="67" t="s">
        <v>1</v>
      </c>
      <c r="D5" s="67" t="s">
        <v>97</v>
      </c>
      <c r="E5" s="67" t="s">
        <v>91</v>
      </c>
      <c r="F5" s="67" t="s">
        <v>126</v>
      </c>
      <c r="G5" s="67" t="s">
        <v>319</v>
      </c>
      <c r="H5" s="67" t="s">
        <v>127</v>
      </c>
      <c r="I5" s="68" t="s">
        <v>128</v>
      </c>
    </row>
    <row r="6" spans="1:9" x14ac:dyDescent="0.25">
      <c r="A6" s="60">
        <v>3549</v>
      </c>
      <c r="B6" s="66">
        <v>43888.343391203707</v>
      </c>
      <c r="C6" s="67" t="s">
        <v>98</v>
      </c>
      <c r="D6" s="67" t="s">
        <v>97</v>
      </c>
      <c r="E6" s="67" t="s">
        <v>91</v>
      </c>
      <c r="F6" s="67" t="s">
        <v>129</v>
      </c>
      <c r="G6" s="67" t="s">
        <v>320</v>
      </c>
      <c r="H6" s="67" t="s">
        <v>130</v>
      </c>
      <c r="I6" s="68">
        <v>9798314146</v>
      </c>
    </row>
    <row r="7" spans="1:9" x14ac:dyDescent="0.25">
      <c r="A7" s="60">
        <v>7287</v>
      </c>
      <c r="B7" s="61">
        <v>43865.350046296298</v>
      </c>
      <c r="C7" s="62" t="s">
        <v>50</v>
      </c>
      <c r="D7" s="62" t="s">
        <v>97</v>
      </c>
      <c r="E7" s="63" t="s">
        <v>92</v>
      </c>
      <c r="F7" s="62" t="s">
        <v>321</v>
      </c>
      <c r="G7" s="62" t="s">
        <v>171</v>
      </c>
      <c r="H7" s="62" t="s">
        <v>322</v>
      </c>
      <c r="I7" s="64">
        <v>9792303441</v>
      </c>
    </row>
    <row r="8" spans="1:9" x14ac:dyDescent="0.25">
      <c r="A8" s="60">
        <v>4003</v>
      </c>
      <c r="B8" s="66">
        <v>43892</v>
      </c>
      <c r="C8" s="67" t="s">
        <v>51</v>
      </c>
      <c r="D8" s="67" t="s">
        <v>97</v>
      </c>
      <c r="E8" s="67" t="s">
        <v>91</v>
      </c>
      <c r="F8" s="67" t="s">
        <v>323</v>
      </c>
      <c r="G8" s="67" t="s">
        <v>324</v>
      </c>
      <c r="H8" s="62" t="s">
        <v>131</v>
      </c>
      <c r="I8" s="68">
        <v>2545261205</v>
      </c>
    </row>
    <row r="9" spans="1:9" x14ac:dyDescent="0.25">
      <c r="A9" s="60">
        <v>3553</v>
      </c>
      <c r="B9" s="61">
        <v>43872.50105324074</v>
      </c>
      <c r="C9" s="62" t="s">
        <v>99</v>
      </c>
      <c r="D9" s="62" t="s">
        <v>97</v>
      </c>
      <c r="E9" s="63" t="s">
        <v>92</v>
      </c>
      <c r="F9" s="62" t="s">
        <v>132</v>
      </c>
      <c r="G9" s="62" t="s">
        <v>133</v>
      </c>
      <c r="H9" s="62" t="s">
        <v>134</v>
      </c>
      <c r="I9" s="64" t="s">
        <v>135</v>
      </c>
    </row>
    <row r="10" spans="1:9" x14ac:dyDescent="0.25">
      <c r="A10" s="60">
        <v>3554</v>
      </c>
      <c r="B10" s="61">
        <v>37319</v>
      </c>
      <c r="C10" s="62" t="s">
        <v>2</v>
      </c>
      <c r="D10" s="62" t="s">
        <v>97</v>
      </c>
      <c r="E10" s="63" t="s">
        <v>92</v>
      </c>
      <c r="F10" s="62" t="s">
        <v>136</v>
      </c>
      <c r="G10" s="62" t="s">
        <v>121</v>
      </c>
      <c r="H10" s="62" t="s">
        <v>137</v>
      </c>
      <c r="I10" s="64">
        <v>8068744809</v>
      </c>
    </row>
    <row r="11" spans="1:9" x14ac:dyDescent="0.25">
      <c r="A11" s="60">
        <v>3546</v>
      </c>
      <c r="B11" s="66">
        <v>43881</v>
      </c>
      <c r="C11" s="67" t="s">
        <v>52</v>
      </c>
      <c r="D11" s="67" t="s">
        <v>97</v>
      </c>
      <c r="E11" s="67" t="s">
        <v>91</v>
      </c>
      <c r="F11" s="67" t="s">
        <v>138</v>
      </c>
      <c r="G11" s="67" t="s">
        <v>121</v>
      </c>
      <c r="H11" s="67" t="s">
        <v>139</v>
      </c>
      <c r="I11" s="68" t="s">
        <v>140</v>
      </c>
    </row>
    <row r="12" spans="1:9" x14ac:dyDescent="0.25">
      <c r="A12" s="60">
        <v>7096</v>
      </c>
      <c r="B12" s="61">
        <v>43865.352754629632</v>
      </c>
      <c r="C12" s="62" t="s">
        <v>312</v>
      </c>
      <c r="D12" s="62" t="s">
        <v>97</v>
      </c>
      <c r="E12" s="62" t="s">
        <v>91</v>
      </c>
      <c r="F12" s="62" t="s">
        <v>141</v>
      </c>
      <c r="G12" s="62" t="s">
        <v>142</v>
      </c>
      <c r="H12" s="62" t="s">
        <v>143</v>
      </c>
      <c r="I12" s="64">
        <v>4099338466</v>
      </c>
    </row>
    <row r="13" spans="1:9" x14ac:dyDescent="0.25">
      <c r="A13" s="60">
        <v>23614</v>
      </c>
      <c r="B13" s="66">
        <v>43893.281643518516</v>
      </c>
      <c r="C13" s="67" t="s">
        <v>100</v>
      </c>
      <c r="D13" s="67" t="s">
        <v>97</v>
      </c>
      <c r="E13" s="67" t="s">
        <v>91</v>
      </c>
      <c r="F13" s="67" t="s">
        <v>144</v>
      </c>
      <c r="G13" s="67" t="s">
        <v>133</v>
      </c>
      <c r="H13" s="67" t="s">
        <v>325</v>
      </c>
      <c r="I13" s="68" t="s">
        <v>326</v>
      </c>
    </row>
    <row r="14" spans="1:9" x14ac:dyDescent="0.25">
      <c r="A14" s="60">
        <v>9331</v>
      </c>
      <c r="B14" s="61">
        <v>43875.634085648147</v>
      </c>
      <c r="C14" s="62" t="s">
        <v>101</v>
      </c>
      <c r="D14" s="62" t="s">
        <v>97</v>
      </c>
      <c r="E14" s="63" t="s">
        <v>92</v>
      </c>
      <c r="F14" s="62" t="s">
        <v>327</v>
      </c>
      <c r="G14" s="62" t="s">
        <v>145</v>
      </c>
      <c r="H14" s="62" t="s">
        <v>146</v>
      </c>
      <c r="I14" s="64" t="s">
        <v>147</v>
      </c>
    </row>
    <row r="15" spans="1:9" x14ac:dyDescent="0.25">
      <c r="A15" s="60">
        <v>3563</v>
      </c>
      <c r="B15" s="66">
        <v>43864.47283564815</v>
      </c>
      <c r="C15" s="62" t="s">
        <v>54</v>
      </c>
      <c r="D15" s="62" t="s">
        <v>97</v>
      </c>
      <c r="E15" s="62" t="s">
        <v>91</v>
      </c>
      <c r="F15" s="62" t="s">
        <v>328</v>
      </c>
      <c r="G15" s="62" t="s">
        <v>329</v>
      </c>
      <c r="H15" s="62" t="s">
        <v>330</v>
      </c>
      <c r="I15" s="64" t="s">
        <v>331</v>
      </c>
    </row>
    <row r="16" spans="1:9" x14ac:dyDescent="0.25">
      <c r="A16" s="60">
        <v>10387</v>
      </c>
      <c r="B16" s="61">
        <v>43872.638703703706</v>
      </c>
      <c r="C16" s="62" t="s">
        <v>102</v>
      </c>
      <c r="D16" s="62" t="s">
        <v>97</v>
      </c>
      <c r="E16" s="62" t="s">
        <v>91</v>
      </c>
      <c r="F16" s="62" t="s">
        <v>149</v>
      </c>
      <c r="G16" s="62" t="s">
        <v>269</v>
      </c>
      <c r="H16" s="62" t="s">
        <v>150</v>
      </c>
      <c r="I16" s="64" t="s">
        <v>151</v>
      </c>
    </row>
    <row r="17" spans="1:9" x14ac:dyDescent="0.25">
      <c r="A17" s="60">
        <v>3568</v>
      </c>
      <c r="B17" s="66">
        <v>43888.54892361111</v>
      </c>
      <c r="C17" s="67" t="s">
        <v>103</v>
      </c>
      <c r="D17" s="67" t="s">
        <v>97</v>
      </c>
      <c r="E17" s="67" t="s">
        <v>91</v>
      </c>
      <c r="F17" s="67" t="s">
        <v>152</v>
      </c>
      <c r="G17" s="67" t="s">
        <v>153</v>
      </c>
      <c r="H17" s="67" t="s">
        <v>154</v>
      </c>
      <c r="I17" s="68">
        <v>8064574200</v>
      </c>
    </row>
    <row r="18" spans="1:9" x14ac:dyDescent="0.25">
      <c r="A18" s="60">
        <v>6662</v>
      </c>
      <c r="B18" s="61">
        <v>43864.637326388889</v>
      </c>
      <c r="C18" s="62" t="s">
        <v>55</v>
      </c>
      <c r="D18" s="62" t="s">
        <v>97</v>
      </c>
      <c r="E18" s="62" t="s">
        <v>91</v>
      </c>
      <c r="F18" s="62" t="s">
        <v>155</v>
      </c>
      <c r="G18" s="62" t="s">
        <v>121</v>
      </c>
      <c r="H18" s="62" t="s">
        <v>156</v>
      </c>
      <c r="I18" s="64">
        <v>4099441238</v>
      </c>
    </row>
    <row r="19" spans="1:9" x14ac:dyDescent="0.25">
      <c r="A19" s="60">
        <v>3570</v>
      </c>
      <c r="B19" s="61">
        <v>43864.511458333334</v>
      </c>
      <c r="C19" s="62" t="s">
        <v>332</v>
      </c>
      <c r="D19" s="62" t="s">
        <v>97</v>
      </c>
      <c r="E19" s="63" t="s">
        <v>92</v>
      </c>
      <c r="F19" s="62" t="s">
        <v>157</v>
      </c>
      <c r="G19" s="62" t="s">
        <v>158</v>
      </c>
      <c r="H19" s="62" t="s">
        <v>159</v>
      </c>
      <c r="I19" s="64" t="s">
        <v>160</v>
      </c>
    </row>
    <row r="20" spans="1:9" x14ac:dyDescent="0.25">
      <c r="A20" s="60">
        <v>3573</v>
      </c>
      <c r="B20" s="66">
        <v>43889</v>
      </c>
      <c r="C20" s="67" t="s">
        <v>56</v>
      </c>
      <c r="D20" s="67" t="s">
        <v>97</v>
      </c>
      <c r="E20" s="67" t="s">
        <v>91</v>
      </c>
      <c r="F20" s="67" t="s">
        <v>161</v>
      </c>
      <c r="G20" s="67" t="s">
        <v>162</v>
      </c>
      <c r="H20" s="62" t="s">
        <v>333</v>
      </c>
      <c r="I20" s="68">
        <v>2546597632</v>
      </c>
    </row>
    <row r="21" spans="1:9" x14ac:dyDescent="0.25">
      <c r="A21" s="60">
        <v>10633</v>
      </c>
      <c r="B21" s="66">
        <v>43892.553784722222</v>
      </c>
      <c r="C21" s="67" t="s">
        <v>57</v>
      </c>
      <c r="D21" s="67" t="s">
        <v>97</v>
      </c>
      <c r="E21" s="67" t="s">
        <v>91</v>
      </c>
      <c r="F21" s="67" t="s">
        <v>334</v>
      </c>
      <c r="G21" s="67" t="s">
        <v>259</v>
      </c>
      <c r="H21" s="67" t="s">
        <v>335</v>
      </c>
      <c r="I21" s="68">
        <v>7137188891</v>
      </c>
    </row>
    <row r="22" spans="1:9" x14ac:dyDescent="0.25">
      <c r="A22" s="60">
        <v>3574</v>
      </c>
      <c r="B22" s="61">
        <v>43865.575023148151</v>
      </c>
      <c r="C22" s="62" t="s">
        <v>58</v>
      </c>
      <c r="D22" s="62" t="s">
        <v>97</v>
      </c>
      <c r="E22" s="63" t="s">
        <v>92</v>
      </c>
      <c r="F22" s="62" t="s">
        <v>163</v>
      </c>
      <c r="G22" s="62" t="s">
        <v>164</v>
      </c>
      <c r="H22" s="62" t="s">
        <v>165</v>
      </c>
      <c r="I22" s="64" t="s">
        <v>166</v>
      </c>
    </row>
    <row r="23" spans="1:9" x14ac:dyDescent="0.25">
      <c r="A23" s="60">
        <v>3580</v>
      </c>
      <c r="B23" s="61">
        <v>43864.489687499998</v>
      </c>
      <c r="C23" s="62" t="s">
        <v>59</v>
      </c>
      <c r="D23" s="62" t="s">
        <v>97</v>
      </c>
      <c r="E23" s="62" t="s">
        <v>91</v>
      </c>
      <c r="F23" s="62" t="s">
        <v>167</v>
      </c>
      <c r="G23" s="62" t="s">
        <v>121</v>
      </c>
      <c r="H23" s="62" t="s">
        <v>168</v>
      </c>
      <c r="I23" s="64" t="s">
        <v>169</v>
      </c>
    </row>
    <row r="24" spans="1:9" x14ac:dyDescent="0.25">
      <c r="A24" s="60">
        <v>3582</v>
      </c>
      <c r="B24" s="66">
        <v>43886.79446759259</v>
      </c>
      <c r="C24" s="67" t="s">
        <v>305</v>
      </c>
      <c r="D24" s="67" t="s">
        <v>97</v>
      </c>
      <c r="E24" s="67" t="s">
        <v>91</v>
      </c>
      <c r="F24" s="67" t="s">
        <v>309</v>
      </c>
      <c r="G24" s="67" t="s">
        <v>178</v>
      </c>
      <c r="H24" s="67" t="s">
        <v>179</v>
      </c>
      <c r="I24" s="68">
        <v>9567215361</v>
      </c>
    </row>
    <row r="25" spans="1:9" x14ac:dyDescent="0.25">
      <c r="A25" s="60">
        <v>3583</v>
      </c>
      <c r="B25" s="66">
        <v>43893.344722222224</v>
      </c>
      <c r="C25" s="67" t="s">
        <v>23</v>
      </c>
      <c r="D25" s="67" t="s">
        <v>97</v>
      </c>
      <c r="E25" s="67" t="s">
        <v>91</v>
      </c>
      <c r="F25" s="67" t="s">
        <v>180</v>
      </c>
      <c r="G25" s="67" t="s">
        <v>121</v>
      </c>
      <c r="H25" s="67" t="s">
        <v>181</v>
      </c>
      <c r="I25" s="68">
        <v>2814256362</v>
      </c>
    </row>
    <row r="26" spans="1:9" x14ac:dyDescent="0.25">
      <c r="A26" s="60">
        <v>11145</v>
      </c>
      <c r="B26" s="66">
        <v>43881</v>
      </c>
      <c r="C26" s="67" t="s">
        <v>336</v>
      </c>
      <c r="D26" s="67" t="s">
        <v>97</v>
      </c>
      <c r="E26" s="69" t="s">
        <v>92</v>
      </c>
      <c r="F26" s="67" t="s">
        <v>337</v>
      </c>
      <c r="G26" s="67" t="s">
        <v>338</v>
      </c>
      <c r="H26" s="67" t="s">
        <v>339</v>
      </c>
      <c r="I26" s="68" t="s">
        <v>340</v>
      </c>
    </row>
    <row r="27" spans="1:9" x14ac:dyDescent="0.25">
      <c r="A27" s="60">
        <v>3590</v>
      </c>
      <c r="B27" s="61">
        <v>43865.360300925924</v>
      </c>
      <c r="C27" s="62" t="s">
        <v>341</v>
      </c>
      <c r="D27" s="62" t="s">
        <v>97</v>
      </c>
      <c r="E27" s="63" t="s">
        <v>92</v>
      </c>
      <c r="F27" s="62" t="s">
        <v>306</v>
      </c>
      <c r="G27" s="62" t="s">
        <v>121</v>
      </c>
      <c r="H27" s="62" t="s">
        <v>182</v>
      </c>
      <c r="I27" s="64" t="s">
        <v>183</v>
      </c>
    </row>
    <row r="28" spans="1:9" x14ac:dyDescent="0.25">
      <c r="A28" s="60">
        <v>9797</v>
      </c>
      <c r="B28" s="66">
        <v>43892.522800925923</v>
      </c>
      <c r="C28" s="67" t="s">
        <v>61</v>
      </c>
      <c r="D28" s="67" t="s">
        <v>97</v>
      </c>
      <c r="E28" s="67" t="s">
        <v>91</v>
      </c>
      <c r="F28" s="67" t="s">
        <v>184</v>
      </c>
      <c r="G28" s="67" t="s">
        <v>121</v>
      </c>
      <c r="H28" s="67" t="s">
        <v>185</v>
      </c>
      <c r="I28" s="68">
        <v>4326854733</v>
      </c>
    </row>
    <row r="29" spans="1:9" x14ac:dyDescent="0.25">
      <c r="A29" s="60">
        <v>3593</v>
      </c>
      <c r="B29" s="66">
        <v>43886.555694444447</v>
      </c>
      <c r="C29" s="67" t="s">
        <v>62</v>
      </c>
      <c r="D29" s="67" t="s">
        <v>97</v>
      </c>
      <c r="E29" s="67" t="s">
        <v>91</v>
      </c>
      <c r="F29" s="67" t="s">
        <v>187</v>
      </c>
      <c r="G29" s="67" t="s">
        <v>342</v>
      </c>
      <c r="H29" s="67" t="s">
        <v>188</v>
      </c>
      <c r="I29" s="68" t="s">
        <v>189</v>
      </c>
    </row>
    <row r="30" spans="1:9" x14ac:dyDescent="0.25">
      <c r="A30" s="60">
        <v>3558</v>
      </c>
      <c r="B30" s="66">
        <v>43886.692650462966</v>
      </c>
      <c r="C30" s="67" t="s">
        <v>63</v>
      </c>
      <c r="D30" s="67" t="s">
        <v>97</v>
      </c>
      <c r="E30" s="67" t="s">
        <v>91</v>
      </c>
      <c r="F30" s="67" t="s">
        <v>190</v>
      </c>
      <c r="G30" s="67" t="s">
        <v>343</v>
      </c>
      <c r="H30" s="67" t="s">
        <v>191</v>
      </c>
      <c r="I30" s="68" t="s">
        <v>192</v>
      </c>
    </row>
    <row r="31" spans="1:9" x14ac:dyDescent="0.25">
      <c r="A31" s="70">
        <v>309</v>
      </c>
      <c r="B31" s="61">
        <v>43878.355520833335</v>
      </c>
      <c r="C31" s="62" t="s">
        <v>90</v>
      </c>
      <c r="D31" s="62" t="s">
        <v>97</v>
      </c>
      <c r="E31" s="63" t="s">
        <v>92</v>
      </c>
      <c r="F31" s="62" t="s">
        <v>344</v>
      </c>
      <c r="G31" s="62" t="s">
        <v>345</v>
      </c>
      <c r="H31" s="62" t="s">
        <v>193</v>
      </c>
      <c r="I31" s="64">
        <v>2104850613</v>
      </c>
    </row>
    <row r="32" spans="1:9" x14ac:dyDescent="0.25">
      <c r="A32" s="60">
        <v>23154</v>
      </c>
      <c r="B32" s="66">
        <v>43889.455335648148</v>
      </c>
      <c r="C32" s="67" t="s">
        <v>64</v>
      </c>
      <c r="D32" s="67" t="s">
        <v>97</v>
      </c>
      <c r="E32" s="69" t="s">
        <v>92</v>
      </c>
      <c r="F32" s="67" t="s">
        <v>194</v>
      </c>
      <c r="G32" s="67" t="s">
        <v>346</v>
      </c>
      <c r="H32" s="67" t="s">
        <v>195</v>
      </c>
      <c r="I32" s="68">
        <v>9034348133</v>
      </c>
    </row>
    <row r="33" spans="1:9" x14ac:dyDescent="0.25">
      <c r="A33" s="70">
        <v>307</v>
      </c>
      <c r="B33" s="61">
        <v>43878.354155092595</v>
      </c>
      <c r="C33" s="62" t="s">
        <v>65</v>
      </c>
      <c r="D33" s="62" t="s">
        <v>97</v>
      </c>
      <c r="E33" s="63" t="s">
        <v>92</v>
      </c>
      <c r="F33" s="62" t="s">
        <v>344</v>
      </c>
      <c r="G33" s="62" t="s">
        <v>345</v>
      </c>
      <c r="H33" s="62" t="s">
        <v>193</v>
      </c>
      <c r="I33" s="64">
        <v>2104850613</v>
      </c>
    </row>
    <row r="34" spans="1:9" x14ac:dyDescent="0.25">
      <c r="A34" s="60">
        <v>3596</v>
      </c>
      <c r="B34" s="66">
        <v>43892.672291666669</v>
      </c>
      <c r="C34" s="67" t="s">
        <v>66</v>
      </c>
      <c r="D34" s="67" t="s">
        <v>97</v>
      </c>
      <c r="E34" s="69" t="s">
        <v>92</v>
      </c>
      <c r="F34" s="67" t="s">
        <v>196</v>
      </c>
      <c r="G34" s="67" t="s">
        <v>347</v>
      </c>
      <c r="H34" s="67" t="s">
        <v>197</v>
      </c>
      <c r="I34" s="68" t="s">
        <v>198</v>
      </c>
    </row>
    <row r="35" spans="1:9" x14ac:dyDescent="0.25">
      <c r="A35" s="70">
        <v>23413</v>
      </c>
      <c r="B35" s="61">
        <v>43878.35224537037</v>
      </c>
      <c r="C35" s="62" t="s">
        <v>67</v>
      </c>
      <c r="D35" s="62" t="s">
        <v>97</v>
      </c>
      <c r="E35" s="63" t="s">
        <v>92</v>
      </c>
      <c r="F35" s="62" t="s">
        <v>344</v>
      </c>
      <c r="G35" s="62" t="s">
        <v>345</v>
      </c>
      <c r="H35" s="62" t="s">
        <v>193</v>
      </c>
      <c r="I35" s="64">
        <v>2104850613</v>
      </c>
    </row>
    <row r="36" spans="1:9" x14ac:dyDescent="0.25">
      <c r="A36" s="60">
        <v>3600</v>
      </c>
      <c r="B36" s="66">
        <v>43864.46534722222</v>
      </c>
      <c r="C36" s="62" t="s">
        <v>68</v>
      </c>
      <c r="D36" s="62" t="s">
        <v>97</v>
      </c>
      <c r="E36" s="62" t="s">
        <v>91</v>
      </c>
      <c r="F36" s="62" t="s">
        <v>199</v>
      </c>
      <c r="G36" s="62" t="s">
        <v>121</v>
      </c>
      <c r="H36" s="62" t="s">
        <v>200</v>
      </c>
      <c r="I36" s="64" t="s">
        <v>201</v>
      </c>
    </row>
    <row r="37" spans="1:9" x14ac:dyDescent="0.25">
      <c r="A37" s="60">
        <v>3601</v>
      </c>
      <c r="B37" s="61">
        <v>43864.534050925926</v>
      </c>
      <c r="C37" s="62" t="s">
        <v>69</v>
      </c>
      <c r="D37" s="62" t="s">
        <v>97</v>
      </c>
      <c r="E37" s="63" t="s">
        <v>92</v>
      </c>
      <c r="F37" s="62" t="s">
        <v>202</v>
      </c>
      <c r="G37" s="62" t="s">
        <v>203</v>
      </c>
      <c r="H37" s="62" t="s">
        <v>204</v>
      </c>
      <c r="I37" s="64">
        <v>9037820242</v>
      </c>
    </row>
    <row r="38" spans="1:9" x14ac:dyDescent="0.25">
      <c r="A38" s="60">
        <v>3603</v>
      </c>
      <c r="B38" s="66">
        <v>43889.456134259257</v>
      </c>
      <c r="C38" s="67" t="s">
        <v>107</v>
      </c>
      <c r="D38" s="67" t="s">
        <v>97</v>
      </c>
      <c r="E38" s="69" t="s">
        <v>92</v>
      </c>
      <c r="F38" s="67" t="s">
        <v>207</v>
      </c>
      <c r="G38" s="67" t="s">
        <v>348</v>
      </c>
      <c r="H38" s="67" t="s">
        <v>208</v>
      </c>
      <c r="I38" s="68" t="s">
        <v>209</v>
      </c>
    </row>
    <row r="39" spans="1:9" x14ac:dyDescent="0.25">
      <c r="A39" s="60">
        <v>9163</v>
      </c>
      <c r="B39" s="61">
        <v>43875.642557870371</v>
      </c>
      <c r="C39" s="62" t="s">
        <v>70</v>
      </c>
      <c r="D39" s="62" t="s">
        <v>97</v>
      </c>
      <c r="E39" s="63" t="s">
        <v>92</v>
      </c>
      <c r="F39" s="62" t="s">
        <v>344</v>
      </c>
      <c r="G39" s="62" t="s">
        <v>349</v>
      </c>
      <c r="H39" s="62" t="s">
        <v>193</v>
      </c>
      <c r="I39" s="64">
        <v>2104850613</v>
      </c>
    </row>
    <row r="40" spans="1:9" x14ac:dyDescent="0.25">
      <c r="A40" s="60">
        <v>3609</v>
      </c>
      <c r="B40" s="61">
        <v>43864.571493055555</v>
      </c>
      <c r="C40" s="62" t="s">
        <v>108</v>
      </c>
      <c r="D40" s="62" t="s">
        <v>97</v>
      </c>
      <c r="E40" s="62" t="s">
        <v>91</v>
      </c>
      <c r="F40" s="62" t="s">
        <v>214</v>
      </c>
      <c r="G40" s="62" t="s">
        <v>215</v>
      </c>
      <c r="H40" s="62" t="s">
        <v>216</v>
      </c>
      <c r="I40" s="64">
        <v>2819986342</v>
      </c>
    </row>
    <row r="41" spans="1:9" x14ac:dyDescent="0.25">
      <c r="A41" s="60">
        <v>3611</v>
      </c>
      <c r="B41" s="61">
        <v>43868.382337962961</v>
      </c>
      <c r="C41" s="62" t="s">
        <v>109</v>
      </c>
      <c r="D41" s="62" t="s">
        <v>97</v>
      </c>
      <c r="E41" s="63" t="s">
        <v>92</v>
      </c>
      <c r="F41" s="62" t="s">
        <v>217</v>
      </c>
      <c r="G41" s="62" t="s">
        <v>121</v>
      </c>
      <c r="H41" s="62" t="s">
        <v>218</v>
      </c>
      <c r="I41" s="64" t="s">
        <v>219</v>
      </c>
    </row>
    <row r="42" spans="1:9" x14ac:dyDescent="0.25">
      <c r="A42" s="60">
        <v>31034</v>
      </c>
      <c r="B42" s="66">
        <v>43889</v>
      </c>
      <c r="C42" s="67" t="s">
        <v>350</v>
      </c>
      <c r="D42" s="67" t="s">
        <v>97</v>
      </c>
      <c r="E42" s="69" t="s">
        <v>92</v>
      </c>
      <c r="F42" s="67" t="s">
        <v>351</v>
      </c>
      <c r="G42" s="67" t="s">
        <v>220</v>
      </c>
      <c r="H42" s="62" t="s">
        <v>221</v>
      </c>
      <c r="I42" s="68">
        <v>9568723419</v>
      </c>
    </row>
    <row r="43" spans="1:9" x14ac:dyDescent="0.25">
      <c r="A43" s="60">
        <v>3614</v>
      </c>
      <c r="B43" s="66">
        <v>43864.464259259257</v>
      </c>
      <c r="C43" s="62" t="s">
        <v>5</v>
      </c>
      <c r="D43" s="62" t="s">
        <v>97</v>
      </c>
      <c r="E43" s="62" t="s">
        <v>91</v>
      </c>
      <c r="F43" s="62" t="s">
        <v>222</v>
      </c>
      <c r="G43" s="62" t="s">
        <v>121</v>
      </c>
      <c r="H43" s="62" t="s">
        <v>223</v>
      </c>
      <c r="I43" s="64">
        <v>8305917318</v>
      </c>
    </row>
    <row r="44" spans="1:9" x14ac:dyDescent="0.25">
      <c r="A44" s="70">
        <v>3608</v>
      </c>
      <c r="B44" s="61">
        <v>43878.350717592592</v>
      </c>
      <c r="C44" s="62" t="s">
        <v>71</v>
      </c>
      <c r="D44" s="62" t="s">
        <v>97</v>
      </c>
      <c r="E44" s="63" t="s">
        <v>92</v>
      </c>
      <c r="F44" s="62" t="s">
        <v>344</v>
      </c>
      <c r="G44" s="62" t="s">
        <v>352</v>
      </c>
      <c r="H44" s="62" t="s">
        <v>193</v>
      </c>
      <c r="I44" s="64">
        <v>2104850613</v>
      </c>
    </row>
    <row r="45" spans="1:9" x14ac:dyDescent="0.25">
      <c r="A45" s="60">
        <v>3626</v>
      </c>
      <c r="B45" s="61">
        <v>43864.576203703706</v>
      </c>
      <c r="C45" s="62" t="s">
        <v>6</v>
      </c>
      <c r="D45" s="62" t="s">
        <v>97</v>
      </c>
      <c r="E45" s="63" t="s">
        <v>92</v>
      </c>
      <c r="F45" s="62" t="s">
        <v>229</v>
      </c>
      <c r="G45" s="62" t="s">
        <v>230</v>
      </c>
      <c r="H45" s="62" t="s">
        <v>231</v>
      </c>
      <c r="I45" s="64" t="s">
        <v>353</v>
      </c>
    </row>
    <row r="46" spans="1:9" x14ac:dyDescent="0.25">
      <c r="A46" s="60">
        <v>3627</v>
      </c>
      <c r="B46" s="66">
        <v>43887.456296296295</v>
      </c>
      <c r="C46" s="67" t="s">
        <v>73</v>
      </c>
      <c r="D46" s="67" t="s">
        <v>97</v>
      </c>
      <c r="E46" s="67" t="s">
        <v>91</v>
      </c>
      <c r="F46" s="67" t="s">
        <v>232</v>
      </c>
      <c r="G46" s="67" t="s">
        <v>148</v>
      </c>
      <c r="H46" s="67" t="s">
        <v>233</v>
      </c>
      <c r="I46" s="68" t="s">
        <v>234</v>
      </c>
    </row>
    <row r="47" spans="1:9" x14ac:dyDescent="0.25">
      <c r="A47" s="60">
        <v>3628</v>
      </c>
      <c r="B47" s="66">
        <v>43885</v>
      </c>
      <c r="C47" s="67" t="s">
        <v>72</v>
      </c>
      <c r="D47" s="67" t="s">
        <v>97</v>
      </c>
      <c r="E47" s="67" t="s">
        <v>91</v>
      </c>
      <c r="F47" s="67" t="s">
        <v>235</v>
      </c>
      <c r="G47" s="67" t="s">
        <v>121</v>
      </c>
      <c r="H47" s="67" t="s">
        <v>236</v>
      </c>
      <c r="I47" s="68" t="s">
        <v>237</v>
      </c>
    </row>
    <row r="48" spans="1:9" x14ac:dyDescent="0.25">
      <c r="A48" s="60">
        <v>3643</v>
      </c>
      <c r="B48" s="61">
        <v>43865.387314814812</v>
      </c>
      <c r="C48" s="62" t="s">
        <v>74</v>
      </c>
      <c r="D48" s="62" t="s">
        <v>97</v>
      </c>
      <c r="E48" s="62" t="s">
        <v>91</v>
      </c>
      <c r="F48" s="62" t="s">
        <v>354</v>
      </c>
      <c r="G48" s="62" t="s">
        <v>171</v>
      </c>
      <c r="H48" s="62" t="s">
        <v>355</v>
      </c>
      <c r="I48" s="64" t="s">
        <v>356</v>
      </c>
    </row>
    <row r="49" spans="1:9" x14ac:dyDescent="0.25">
      <c r="A49" s="60">
        <v>3572</v>
      </c>
      <c r="B49" s="66">
        <v>43889.462037037039</v>
      </c>
      <c r="C49" s="67" t="s">
        <v>357</v>
      </c>
      <c r="D49" s="67" t="s">
        <v>97</v>
      </c>
      <c r="E49" s="69" t="s">
        <v>92</v>
      </c>
      <c r="F49" s="67" t="s">
        <v>358</v>
      </c>
      <c r="G49" s="67" t="s">
        <v>121</v>
      </c>
      <c r="H49" s="67" t="s">
        <v>359</v>
      </c>
      <c r="I49" s="68" t="s">
        <v>360</v>
      </c>
    </row>
    <row r="50" spans="1:9" s="65" customFormat="1" x14ac:dyDescent="0.25">
      <c r="A50" s="60">
        <v>3648</v>
      </c>
      <c r="B50" s="66">
        <v>43864.465694444443</v>
      </c>
      <c r="C50" s="62" t="s">
        <v>8</v>
      </c>
      <c r="D50" s="62" t="s">
        <v>97</v>
      </c>
      <c r="E50" s="62" t="s">
        <v>91</v>
      </c>
      <c r="F50" s="62" t="s">
        <v>265</v>
      </c>
      <c r="G50" s="62" t="s">
        <v>266</v>
      </c>
      <c r="H50" s="62" t="s">
        <v>267</v>
      </c>
      <c r="I50" s="64" t="s">
        <v>268</v>
      </c>
    </row>
    <row r="51" spans="1:9" x14ac:dyDescent="0.25">
      <c r="A51" s="60">
        <v>10060</v>
      </c>
      <c r="B51" s="66">
        <v>43888.435520833336</v>
      </c>
      <c r="C51" s="67" t="s">
        <v>9</v>
      </c>
      <c r="D51" s="67" t="s">
        <v>97</v>
      </c>
      <c r="E51" s="67" t="s">
        <v>91</v>
      </c>
      <c r="F51" s="67" t="s">
        <v>290</v>
      </c>
      <c r="G51" s="67" t="s">
        <v>121</v>
      </c>
      <c r="H51" s="67" t="s">
        <v>291</v>
      </c>
      <c r="I51" s="68">
        <v>9405526291</v>
      </c>
    </row>
    <row r="52" spans="1:9" x14ac:dyDescent="0.25">
      <c r="A52" s="60">
        <v>3662</v>
      </c>
      <c r="B52" s="66">
        <v>43864.471504629626</v>
      </c>
      <c r="C52" s="62" t="s">
        <v>10</v>
      </c>
      <c r="D52" s="62" t="s">
        <v>97</v>
      </c>
      <c r="E52" s="63" t="s">
        <v>92</v>
      </c>
      <c r="F52" s="62" t="s">
        <v>292</v>
      </c>
      <c r="G52" s="62" t="s">
        <v>171</v>
      </c>
      <c r="H52" s="62" t="s">
        <v>293</v>
      </c>
      <c r="I52" s="64">
        <v>3615726410</v>
      </c>
    </row>
    <row r="53" spans="1:9" x14ac:dyDescent="0.25">
      <c r="A53" s="60">
        <v>3664</v>
      </c>
      <c r="B53" s="66">
        <v>43889.450428240743</v>
      </c>
      <c r="C53" s="67" t="s">
        <v>11</v>
      </c>
      <c r="D53" s="67" t="s">
        <v>97</v>
      </c>
      <c r="E53" s="67" t="s">
        <v>91</v>
      </c>
      <c r="F53" s="67" t="s">
        <v>294</v>
      </c>
      <c r="G53" s="67" t="s">
        <v>121</v>
      </c>
      <c r="H53" s="67" t="s">
        <v>295</v>
      </c>
      <c r="I53" s="68">
        <v>8175986295</v>
      </c>
    </row>
    <row r="54" spans="1:9" x14ac:dyDescent="0.25">
      <c r="A54" s="60">
        <v>9549</v>
      </c>
      <c r="B54" s="66">
        <v>43889.458321759259</v>
      </c>
      <c r="C54" s="67" t="s">
        <v>361</v>
      </c>
      <c r="D54" s="67" t="s">
        <v>97</v>
      </c>
      <c r="E54" s="67" t="s">
        <v>91</v>
      </c>
      <c r="F54" s="67" t="s">
        <v>362</v>
      </c>
      <c r="G54" s="67" t="s">
        <v>121</v>
      </c>
      <c r="H54" s="67" t="s">
        <v>363</v>
      </c>
      <c r="I54" s="68" t="s">
        <v>364</v>
      </c>
    </row>
    <row r="55" spans="1:9" x14ac:dyDescent="0.25">
      <c r="A55" s="60">
        <v>3668</v>
      </c>
      <c r="B55" s="61">
        <v>43864.478726851848</v>
      </c>
      <c r="C55" s="62" t="s">
        <v>75</v>
      </c>
      <c r="D55" s="62" t="s">
        <v>97</v>
      </c>
      <c r="E55" s="62" t="s">
        <v>91</v>
      </c>
      <c r="F55" s="62" t="s">
        <v>365</v>
      </c>
      <c r="G55" s="62" t="s">
        <v>121</v>
      </c>
      <c r="H55" s="62" t="s">
        <v>366</v>
      </c>
      <c r="I55" s="64" t="s">
        <v>367</v>
      </c>
    </row>
    <row r="56" spans="1:9" x14ac:dyDescent="0.25">
      <c r="A56" s="60">
        <v>36273</v>
      </c>
      <c r="B56" s="66">
        <v>43888.583460648151</v>
      </c>
      <c r="C56" s="67" t="s">
        <v>77</v>
      </c>
      <c r="D56" s="67" t="s">
        <v>104</v>
      </c>
      <c r="E56" s="67" t="s">
        <v>91</v>
      </c>
      <c r="F56" s="67" t="s">
        <v>170</v>
      </c>
      <c r="G56" s="67" t="s">
        <v>121</v>
      </c>
      <c r="H56" s="67" t="s">
        <v>172</v>
      </c>
      <c r="I56" s="68" t="s">
        <v>173</v>
      </c>
    </row>
    <row r="57" spans="1:9" x14ac:dyDescent="0.25">
      <c r="A57" s="60">
        <v>23485</v>
      </c>
      <c r="B57" s="66">
        <v>43864.467245370368</v>
      </c>
      <c r="C57" s="62" t="s">
        <v>105</v>
      </c>
      <c r="D57" s="62" t="s">
        <v>106</v>
      </c>
      <c r="E57" s="62" t="s">
        <v>91</v>
      </c>
      <c r="F57" s="62" t="s">
        <v>174</v>
      </c>
      <c r="G57" s="62" t="s">
        <v>148</v>
      </c>
      <c r="H57" s="62" t="s">
        <v>175</v>
      </c>
      <c r="I57" s="64" t="s">
        <v>176</v>
      </c>
    </row>
    <row r="58" spans="1:9" x14ac:dyDescent="0.25">
      <c r="A58" s="60">
        <v>23582</v>
      </c>
      <c r="B58" s="66">
        <v>43889.463206018518</v>
      </c>
      <c r="C58" s="67" t="s">
        <v>368</v>
      </c>
      <c r="D58" s="67" t="s">
        <v>106</v>
      </c>
      <c r="E58" s="67" t="s">
        <v>91</v>
      </c>
      <c r="F58" s="67" t="s">
        <v>369</v>
      </c>
      <c r="G58" s="67" t="s">
        <v>121</v>
      </c>
      <c r="H58" s="67" t="s">
        <v>177</v>
      </c>
      <c r="I58" s="68">
        <v>4098823362</v>
      </c>
    </row>
    <row r="59" spans="1:9" x14ac:dyDescent="0.25">
      <c r="A59" s="60">
        <v>3634</v>
      </c>
      <c r="B59" s="66">
        <v>43886.715925925928</v>
      </c>
      <c r="C59" s="67" t="s">
        <v>113</v>
      </c>
      <c r="D59" s="67" t="s">
        <v>104</v>
      </c>
      <c r="E59" s="67" t="s">
        <v>91</v>
      </c>
      <c r="F59" s="67" t="s">
        <v>258</v>
      </c>
      <c r="G59" s="67" t="s">
        <v>259</v>
      </c>
      <c r="H59" s="67" t="s">
        <v>370</v>
      </c>
      <c r="I59" s="68" t="s">
        <v>260</v>
      </c>
    </row>
    <row r="60" spans="1:9" x14ac:dyDescent="0.25">
      <c r="A60" s="60">
        <v>3541</v>
      </c>
      <c r="B60" s="66">
        <v>43892.528402777774</v>
      </c>
      <c r="C60" s="67" t="s">
        <v>26</v>
      </c>
      <c r="D60" s="67" t="s">
        <v>95</v>
      </c>
      <c r="E60" s="69" t="s">
        <v>92</v>
      </c>
      <c r="F60" s="67" t="s">
        <v>124</v>
      </c>
      <c r="G60" s="67" t="s">
        <v>121</v>
      </c>
      <c r="H60" s="67" t="s">
        <v>125</v>
      </c>
      <c r="I60" s="68">
        <v>3254866748</v>
      </c>
    </row>
    <row r="61" spans="1:9" s="65" customFormat="1" x14ac:dyDescent="0.25">
      <c r="A61" s="70">
        <v>3581</v>
      </c>
      <c r="B61" s="61">
        <v>43878.555763888886</v>
      </c>
      <c r="C61" s="62" t="s">
        <v>27</v>
      </c>
      <c r="D61" s="62" t="s">
        <v>95</v>
      </c>
      <c r="E61" s="62" t="s">
        <v>91</v>
      </c>
      <c r="F61" s="62" t="s">
        <v>371</v>
      </c>
      <c r="G61" s="62" t="s">
        <v>121</v>
      </c>
      <c r="H61" s="62" t="s">
        <v>372</v>
      </c>
      <c r="I61" s="64">
        <v>4098807340</v>
      </c>
    </row>
    <row r="62" spans="1:9" x14ac:dyDescent="0.25">
      <c r="A62" s="60">
        <v>3592</v>
      </c>
      <c r="B62" s="66">
        <v>43864.46634259259</v>
      </c>
      <c r="C62" s="62" t="s">
        <v>28</v>
      </c>
      <c r="D62" s="62" t="s">
        <v>95</v>
      </c>
      <c r="E62" s="62" t="s">
        <v>91</v>
      </c>
      <c r="F62" s="62" t="s">
        <v>373</v>
      </c>
      <c r="G62" s="62" t="s">
        <v>121</v>
      </c>
      <c r="H62" s="62" t="s">
        <v>186</v>
      </c>
      <c r="I62" s="64">
        <v>9403974119</v>
      </c>
    </row>
    <row r="63" spans="1:9" x14ac:dyDescent="0.25">
      <c r="A63" s="60">
        <v>3630</v>
      </c>
      <c r="B63" s="66">
        <v>43892.741898148146</v>
      </c>
      <c r="C63" s="67" t="s">
        <v>29</v>
      </c>
      <c r="D63" s="67" t="s">
        <v>95</v>
      </c>
      <c r="E63" s="67" t="s">
        <v>91</v>
      </c>
      <c r="F63" s="67" t="s">
        <v>205</v>
      </c>
      <c r="G63" s="67" t="s">
        <v>374</v>
      </c>
      <c r="H63" s="67" t="s">
        <v>206</v>
      </c>
      <c r="I63" s="68" t="s">
        <v>375</v>
      </c>
    </row>
    <row r="64" spans="1:9" x14ac:dyDescent="0.25">
      <c r="A64" s="60">
        <v>3606</v>
      </c>
      <c r="B64" s="66">
        <v>43887.384641203702</v>
      </c>
      <c r="C64" s="67" t="s">
        <v>13</v>
      </c>
      <c r="D64" s="67" t="s">
        <v>95</v>
      </c>
      <c r="E64" s="69" t="s">
        <v>92</v>
      </c>
      <c r="F64" s="67" t="s">
        <v>211</v>
      </c>
      <c r="G64" s="67" t="s">
        <v>376</v>
      </c>
      <c r="H64" s="67" t="s">
        <v>212</v>
      </c>
      <c r="I64" s="68" t="s">
        <v>213</v>
      </c>
    </row>
    <row r="65" spans="1:9" x14ac:dyDescent="0.25">
      <c r="A65" s="60">
        <v>3624</v>
      </c>
      <c r="B65" s="66">
        <v>43886.436249999999</v>
      </c>
      <c r="C65" s="67" t="s">
        <v>110</v>
      </c>
      <c r="D65" s="67" t="s">
        <v>95</v>
      </c>
      <c r="E65" s="67" t="s">
        <v>91</v>
      </c>
      <c r="F65" s="67" t="s">
        <v>377</v>
      </c>
      <c r="G65" s="67" t="s">
        <v>378</v>
      </c>
      <c r="H65" s="67" t="s">
        <v>224</v>
      </c>
      <c r="I65" s="68">
        <v>9364683973</v>
      </c>
    </row>
    <row r="66" spans="1:9" x14ac:dyDescent="0.25">
      <c r="A66" s="60">
        <v>3625</v>
      </c>
      <c r="B66" s="66">
        <v>43889.450046296297</v>
      </c>
      <c r="C66" s="67" t="s">
        <v>31</v>
      </c>
      <c r="D66" s="67" t="s">
        <v>95</v>
      </c>
      <c r="E66" s="67" t="s">
        <v>91</v>
      </c>
      <c r="F66" s="67" t="s">
        <v>225</v>
      </c>
      <c r="G66" s="67" t="s">
        <v>121</v>
      </c>
      <c r="H66" s="67" t="s">
        <v>226</v>
      </c>
      <c r="I66" s="68">
        <v>4328378056</v>
      </c>
    </row>
    <row r="67" spans="1:9" x14ac:dyDescent="0.25">
      <c r="A67" s="60">
        <v>3631</v>
      </c>
      <c r="B67" s="66">
        <v>43889.465960648151</v>
      </c>
      <c r="C67" s="67" t="s">
        <v>32</v>
      </c>
      <c r="D67" s="67" t="s">
        <v>95</v>
      </c>
      <c r="E67" s="69" t="s">
        <v>92</v>
      </c>
      <c r="F67" s="67" t="s">
        <v>379</v>
      </c>
      <c r="G67" s="67" t="s">
        <v>380</v>
      </c>
      <c r="H67" s="67" t="s">
        <v>227</v>
      </c>
      <c r="I67" s="68" t="s">
        <v>228</v>
      </c>
    </row>
    <row r="68" spans="1:9" x14ac:dyDescent="0.25">
      <c r="A68" s="60">
        <v>42485</v>
      </c>
      <c r="B68" s="66">
        <v>43889.501354166663</v>
      </c>
      <c r="C68" s="67" t="s">
        <v>381</v>
      </c>
      <c r="D68" s="67" t="s">
        <v>95</v>
      </c>
      <c r="E68" s="69" t="s">
        <v>92</v>
      </c>
      <c r="F68" s="67" t="s">
        <v>382</v>
      </c>
      <c r="G68" s="67" t="s">
        <v>383</v>
      </c>
      <c r="H68" s="67" t="s">
        <v>384</v>
      </c>
      <c r="I68" s="68">
        <v>2107841320</v>
      </c>
    </row>
    <row r="69" spans="1:9" s="65" customFormat="1" x14ac:dyDescent="0.25">
      <c r="A69" s="60">
        <v>9651</v>
      </c>
      <c r="B69" s="61">
        <v>43865.3908912037</v>
      </c>
      <c r="C69" s="62" t="s">
        <v>24</v>
      </c>
      <c r="D69" s="62" t="s">
        <v>95</v>
      </c>
      <c r="E69" s="63" t="s">
        <v>92</v>
      </c>
      <c r="F69" s="62" t="s">
        <v>385</v>
      </c>
      <c r="G69" s="62" t="s">
        <v>121</v>
      </c>
      <c r="H69" s="62" t="s">
        <v>386</v>
      </c>
      <c r="I69" s="64" t="s">
        <v>241</v>
      </c>
    </row>
    <row r="70" spans="1:9" x14ac:dyDescent="0.25">
      <c r="A70" s="60">
        <v>3565</v>
      </c>
      <c r="B70" s="66">
        <v>43881</v>
      </c>
      <c r="C70" s="67" t="s">
        <v>387</v>
      </c>
      <c r="D70" s="67" t="s">
        <v>95</v>
      </c>
      <c r="E70" s="67" t="s">
        <v>91</v>
      </c>
      <c r="F70" s="67" t="s">
        <v>388</v>
      </c>
      <c r="G70" s="67" t="s">
        <v>121</v>
      </c>
      <c r="H70" s="67" t="s">
        <v>389</v>
      </c>
      <c r="I70" s="68" t="s">
        <v>390</v>
      </c>
    </row>
    <row r="71" spans="1:9" x14ac:dyDescent="0.25">
      <c r="A71" s="60">
        <v>3632</v>
      </c>
      <c r="B71" s="61">
        <v>43869.468599537038</v>
      </c>
      <c r="C71" s="62" t="s">
        <v>391</v>
      </c>
      <c r="D71" s="62" t="s">
        <v>95</v>
      </c>
      <c r="E71" s="63" t="s">
        <v>92</v>
      </c>
      <c r="F71" s="62" t="s">
        <v>238</v>
      </c>
      <c r="G71" s="62" t="s">
        <v>239</v>
      </c>
      <c r="H71" s="62" t="s">
        <v>240</v>
      </c>
      <c r="I71" s="64" t="s">
        <v>392</v>
      </c>
    </row>
    <row r="72" spans="1:9" x14ac:dyDescent="0.25">
      <c r="A72" s="60">
        <v>10298</v>
      </c>
      <c r="B72" s="61">
        <v>43869.46943287037</v>
      </c>
      <c r="C72" s="62" t="s">
        <v>393</v>
      </c>
      <c r="D72" s="62" t="s">
        <v>95</v>
      </c>
      <c r="E72" s="62" t="s">
        <v>91</v>
      </c>
      <c r="F72" s="62" t="s">
        <v>238</v>
      </c>
      <c r="G72" s="62" t="s">
        <v>239</v>
      </c>
      <c r="H72" t="s">
        <v>240</v>
      </c>
      <c r="I72" s="64" t="s">
        <v>392</v>
      </c>
    </row>
    <row r="73" spans="1:9" x14ac:dyDescent="0.25">
      <c r="A73" s="60">
        <v>29269</v>
      </c>
      <c r="B73" s="66">
        <v>43889.35527777778</v>
      </c>
      <c r="C73" s="67" t="s">
        <v>111</v>
      </c>
      <c r="D73" s="67" t="s">
        <v>95</v>
      </c>
      <c r="E73" s="69" t="s">
        <v>92</v>
      </c>
      <c r="F73" s="67" t="s">
        <v>242</v>
      </c>
      <c r="G73" s="67" t="s">
        <v>243</v>
      </c>
      <c r="H73" s="67" t="s">
        <v>244</v>
      </c>
      <c r="I73" s="68" t="s">
        <v>245</v>
      </c>
    </row>
    <row r="74" spans="1:9" x14ac:dyDescent="0.25">
      <c r="A74" s="60">
        <v>42295</v>
      </c>
      <c r="B74" s="66">
        <v>43889.458229166667</v>
      </c>
      <c r="C74" s="67" t="s">
        <v>112</v>
      </c>
      <c r="D74" s="67" t="s">
        <v>95</v>
      </c>
      <c r="E74" s="69" t="s">
        <v>92</v>
      </c>
      <c r="F74" s="67" t="s">
        <v>246</v>
      </c>
      <c r="G74" s="67" t="s">
        <v>247</v>
      </c>
      <c r="H74" s="67" t="s">
        <v>248</v>
      </c>
      <c r="I74" s="68" t="s">
        <v>249</v>
      </c>
    </row>
    <row r="75" spans="1:9" x14ac:dyDescent="0.25">
      <c r="A75" s="60">
        <v>11161</v>
      </c>
      <c r="B75" s="61">
        <v>43864.486388888887</v>
      </c>
      <c r="C75" s="62" t="s">
        <v>15</v>
      </c>
      <c r="D75" s="62" t="s">
        <v>95</v>
      </c>
      <c r="E75" s="63" t="s">
        <v>92</v>
      </c>
      <c r="F75" s="62" t="s">
        <v>250</v>
      </c>
      <c r="G75" s="62" t="s">
        <v>133</v>
      </c>
      <c r="H75" s="62" t="s">
        <v>251</v>
      </c>
      <c r="I75" s="64" t="s">
        <v>252</v>
      </c>
    </row>
    <row r="76" spans="1:9" x14ac:dyDescent="0.25">
      <c r="A76" s="70">
        <v>3639</v>
      </c>
      <c r="B76" s="61">
        <v>43875.709363425929</v>
      </c>
      <c r="C76" s="62" t="s">
        <v>35</v>
      </c>
      <c r="D76" s="62" t="s">
        <v>95</v>
      </c>
      <c r="E76" s="63" t="s">
        <v>92</v>
      </c>
      <c r="F76" s="62" t="s">
        <v>253</v>
      </c>
      <c r="G76" s="62" t="s">
        <v>148</v>
      </c>
      <c r="H76" s="62" t="s">
        <v>254</v>
      </c>
      <c r="I76" s="64" t="s">
        <v>255</v>
      </c>
    </row>
    <row r="77" spans="1:9" x14ac:dyDescent="0.25">
      <c r="A77" s="60">
        <v>3642</v>
      </c>
      <c r="B77" s="66">
        <v>43889.495995370373</v>
      </c>
      <c r="C77" s="67" t="s">
        <v>37</v>
      </c>
      <c r="D77" s="67" t="s">
        <v>95</v>
      </c>
      <c r="E77" s="69" t="s">
        <v>92</v>
      </c>
      <c r="F77" s="67" t="s">
        <v>394</v>
      </c>
      <c r="G77" s="67" t="s">
        <v>148</v>
      </c>
      <c r="H77" s="67" t="s">
        <v>256</v>
      </c>
      <c r="I77" s="68" t="s">
        <v>257</v>
      </c>
    </row>
    <row r="78" spans="1:9" x14ac:dyDescent="0.25">
      <c r="A78" s="70">
        <v>3615</v>
      </c>
      <c r="B78" s="61">
        <v>43880.383692129632</v>
      </c>
      <c r="C78" s="62" t="s">
        <v>114</v>
      </c>
      <c r="D78" s="62" t="s">
        <v>95</v>
      </c>
      <c r="E78" s="62" t="s">
        <v>91</v>
      </c>
      <c r="F78" s="62" t="s">
        <v>261</v>
      </c>
      <c r="G78" s="62" t="s">
        <v>395</v>
      </c>
      <c r="H78" s="62" t="s">
        <v>262</v>
      </c>
      <c r="I78" s="64">
        <v>5122453975</v>
      </c>
    </row>
    <row r="79" spans="1:9" x14ac:dyDescent="0.25">
      <c r="A79" s="60">
        <v>3644</v>
      </c>
      <c r="B79" s="61">
        <v>43865.497685185182</v>
      </c>
      <c r="C79" s="62" t="s">
        <v>16</v>
      </c>
      <c r="D79" s="62" t="s">
        <v>95</v>
      </c>
      <c r="E79" s="62" t="s">
        <v>91</v>
      </c>
      <c r="F79" s="62" t="s">
        <v>396</v>
      </c>
      <c r="G79" s="62" t="s">
        <v>397</v>
      </c>
      <c r="H79" s="62" t="s">
        <v>398</v>
      </c>
      <c r="I79" s="64">
        <v>8068347570</v>
      </c>
    </row>
    <row r="80" spans="1:9" x14ac:dyDescent="0.25">
      <c r="A80" s="60">
        <v>3646</v>
      </c>
      <c r="B80" s="61">
        <v>43865.44458333333</v>
      </c>
      <c r="C80" s="62" t="s">
        <v>38</v>
      </c>
      <c r="D80" s="62" t="s">
        <v>95</v>
      </c>
      <c r="E80" s="62" t="s">
        <v>91</v>
      </c>
      <c r="F80" s="62" t="s">
        <v>399</v>
      </c>
      <c r="G80" s="62" t="s">
        <v>210</v>
      </c>
      <c r="H80" s="62" t="s">
        <v>400</v>
      </c>
      <c r="I80" s="64" t="s">
        <v>401</v>
      </c>
    </row>
    <row r="81" spans="1:9" x14ac:dyDescent="0.25">
      <c r="A81" s="60">
        <v>3661</v>
      </c>
      <c r="B81" s="66">
        <v>43886.706817129627</v>
      </c>
      <c r="C81" s="67" t="s">
        <v>42</v>
      </c>
      <c r="D81" s="67" t="s">
        <v>95</v>
      </c>
      <c r="E81" s="67" t="s">
        <v>91</v>
      </c>
      <c r="F81" s="67" t="s">
        <v>263</v>
      </c>
      <c r="G81" s="67" t="s">
        <v>402</v>
      </c>
      <c r="H81" s="67" t="s">
        <v>264</v>
      </c>
      <c r="I81" s="68">
        <v>9157477315</v>
      </c>
    </row>
    <row r="82" spans="1:9" x14ac:dyDescent="0.25">
      <c r="A82" s="60">
        <v>3652</v>
      </c>
      <c r="B82" s="66">
        <v>43892.714780092596</v>
      </c>
      <c r="C82" s="67" t="s">
        <v>45</v>
      </c>
      <c r="D82" s="67" t="s">
        <v>95</v>
      </c>
      <c r="E82" s="67" t="s">
        <v>91</v>
      </c>
      <c r="F82" s="67" t="s">
        <v>310</v>
      </c>
      <c r="G82" s="67" t="s">
        <v>403</v>
      </c>
      <c r="H82" s="71" t="s">
        <v>404</v>
      </c>
      <c r="I82" s="68" t="s">
        <v>405</v>
      </c>
    </row>
    <row r="83" spans="1:9" x14ac:dyDescent="0.25">
      <c r="A83" s="60">
        <v>11711</v>
      </c>
      <c r="B83" s="61">
        <v>43874.442858796298</v>
      </c>
      <c r="C83" s="62" t="s">
        <v>17</v>
      </c>
      <c r="D83" s="62" t="s">
        <v>95</v>
      </c>
      <c r="E83" s="63" t="s">
        <v>92</v>
      </c>
      <c r="F83" s="62" t="s">
        <v>406</v>
      </c>
      <c r="G83" s="62" t="s">
        <v>407</v>
      </c>
      <c r="H83" s="62" t="s">
        <v>270</v>
      </c>
      <c r="I83" s="64" t="s">
        <v>271</v>
      </c>
    </row>
    <row r="84" spans="1:9" x14ac:dyDescent="0.25">
      <c r="A84" s="60">
        <v>12826</v>
      </c>
      <c r="B84" s="66">
        <v>43892.412638888891</v>
      </c>
      <c r="C84" s="67" t="s">
        <v>46</v>
      </c>
      <c r="D84" s="67" t="s">
        <v>95</v>
      </c>
      <c r="E84" s="67" t="s">
        <v>91</v>
      </c>
      <c r="F84" s="67" t="s">
        <v>272</v>
      </c>
      <c r="G84" s="67" t="s">
        <v>408</v>
      </c>
      <c r="H84" s="67" t="s">
        <v>273</v>
      </c>
      <c r="I84" s="68">
        <v>7132218162</v>
      </c>
    </row>
    <row r="85" spans="1:9" x14ac:dyDescent="0.25">
      <c r="A85" s="60">
        <v>13231</v>
      </c>
      <c r="B85" s="61">
        <v>43871.536030092589</v>
      </c>
      <c r="C85" s="62" t="s">
        <v>18</v>
      </c>
      <c r="D85" s="62" t="s">
        <v>95</v>
      </c>
      <c r="E85" s="63" t="s">
        <v>92</v>
      </c>
      <c r="F85" s="62" t="s">
        <v>274</v>
      </c>
      <c r="G85" s="62" t="s">
        <v>148</v>
      </c>
      <c r="H85" s="62" t="s">
        <v>275</v>
      </c>
      <c r="I85" s="64" t="s">
        <v>409</v>
      </c>
    </row>
    <row r="86" spans="1:9" x14ac:dyDescent="0.25">
      <c r="A86" s="60">
        <v>3594</v>
      </c>
      <c r="B86" s="66">
        <v>43887.389317129629</v>
      </c>
      <c r="C86" s="67" t="s">
        <v>19</v>
      </c>
      <c r="D86" s="67" t="s">
        <v>95</v>
      </c>
      <c r="E86" s="69" t="s">
        <v>92</v>
      </c>
      <c r="F86" s="67" t="s">
        <v>276</v>
      </c>
      <c r="G86" s="67" t="s">
        <v>277</v>
      </c>
      <c r="H86" s="67" t="s">
        <v>278</v>
      </c>
      <c r="I86" s="68" t="s">
        <v>279</v>
      </c>
    </row>
    <row r="87" spans="1:9" x14ac:dyDescent="0.25">
      <c r="A87" s="60">
        <v>42421</v>
      </c>
      <c r="B87" s="61">
        <v>43875.535868055558</v>
      </c>
      <c r="C87" s="62" t="s">
        <v>115</v>
      </c>
      <c r="D87" s="62" t="s">
        <v>95</v>
      </c>
      <c r="E87" s="63" t="s">
        <v>92</v>
      </c>
      <c r="F87" s="62" t="s">
        <v>410</v>
      </c>
      <c r="G87" s="62" t="s">
        <v>121</v>
      </c>
      <c r="H87" s="62" t="s">
        <v>280</v>
      </c>
      <c r="I87" s="64" t="s">
        <v>281</v>
      </c>
    </row>
    <row r="88" spans="1:9" x14ac:dyDescent="0.25">
      <c r="A88" s="60">
        <v>3656</v>
      </c>
      <c r="B88" s="66">
        <v>43886.434224537035</v>
      </c>
      <c r="C88" s="67" t="s">
        <v>116</v>
      </c>
      <c r="D88" s="67" t="s">
        <v>95</v>
      </c>
      <c r="E88" s="69" t="s">
        <v>92</v>
      </c>
      <c r="F88" s="67" t="s">
        <v>282</v>
      </c>
      <c r="G88" s="67" t="s">
        <v>407</v>
      </c>
      <c r="H88" s="71" t="s">
        <v>283</v>
      </c>
      <c r="I88" s="68" t="s">
        <v>284</v>
      </c>
    </row>
    <row r="89" spans="1:9" x14ac:dyDescent="0.25">
      <c r="A89" s="60">
        <v>3658</v>
      </c>
      <c r="B89" s="66">
        <v>43882</v>
      </c>
      <c r="C89" s="67" t="s">
        <v>307</v>
      </c>
      <c r="D89" s="67" t="s">
        <v>95</v>
      </c>
      <c r="E89" s="67" t="s">
        <v>91</v>
      </c>
      <c r="F89" s="67" t="s">
        <v>285</v>
      </c>
      <c r="G89" s="67" t="s">
        <v>210</v>
      </c>
      <c r="H89" s="67" t="s">
        <v>286</v>
      </c>
      <c r="I89" s="68" t="s">
        <v>308</v>
      </c>
    </row>
    <row r="90" spans="1:9" x14ac:dyDescent="0.25">
      <c r="A90" s="70">
        <v>9741</v>
      </c>
      <c r="B90" s="61">
        <v>43878.528425925928</v>
      </c>
      <c r="C90" s="62" t="s">
        <v>411</v>
      </c>
      <c r="D90" s="62" t="s">
        <v>95</v>
      </c>
      <c r="E90" s="63" t="s">
        <v>92</v>
      </c>
      <c r="F90" s="62" t="s">
        <v>287</v>
      </c>
      <c r="G90" s="62" t="s">
        <v>412</v>
      </c>
      <c r="H90" s="62" t="s">
        <v>288</v>
      </c>
      <c r="I90" s="64" t="s">
        <v>413</v>
      </c>
    </row>
    <row r="91" spans="1:9" x14ac:dyDescent="0.25">
      <c r="A91" s="70">
        <v>10115</v>
      </c>
      <c r="B91" s="61">
        <v>43879.630543981482</v>
      </c>
      <c r="C91" s="62" t="s">
        <v>414</v>
      </c>
      <c r="D91" s="62" t="s">
        <v>95</v>
      </c>
      <c r="E91" s="63" t="s">
        <v>92</v>
      </c>
      <c r="F91" s="62" t="s">
        <v>415</v>
      </c>
      <c r="G91" s="62" t="s">
        <v>416</v>
      </c>
      <c r="H91" s="62" t="s">
        <v>417</v>
      </c>
      <c r="I91" s="64" t="s">
        <v>418</v>
      </c>
    </row>
    <row r="92" spans="1:9" x14ac:dyDescent="0.25">
      <c r="A92" s="60">
        <v>11163</v>
      </c>
      <c r="B92" s="66">
        <v>43864.464120370372</v>
      </c>
      <c r="C92" s="62" t="s">
        <v>117</v>
      </c>
      <c r="D92" s="62" t="s">
        <v>95</v>
      </c>
      <c r="E92" s="62" t="s">
        <v>91</v>
      </c>
      <c r="F92" s="62" t="s">
        <v>419</v>
      </c>
      <c r="G92" s="62" t="s">
        <v>121</v>
      </c>
      <c r="H92" s="62" t="s">
        <v>289</v>
      </c>
      <c r="I92" s="64" t="s">
        <v>420</v>
      </c>
    </row>
    <row r="93" spans="1:9" x14ac:dyDescent="0.25">
      <c r="A93" s="60">
        <v>9930</v>
      </c>
      <c r="B93" s="66">
        <v>43886.66611111111</v>
      </c>
      <c r="C93" s="67" t="s">
        <v>421</v>
      </c>
      <c r="D93" s="67" t="s">
        <v>95</v>
      </c>
      <c r="E93" s="69" t="s">
        <v>92</v>
      </c>
      <c r="F93" s="67" t="s">
        <v>422</v>
      </c>
      <c r="G93" s="67" t="s">
        <v>423</v>
      </c>
      <c r="H93" s="67" t="s">
        <v>424</v>
      </c>
    </row>
    <row r="94" spans="1:9" x14ac:dyDescent="0.25">
      <c r="A94" s="60">
        <v>3599</v>
      </c>
      <c r="B94" s="61">
        <v>43865.352118055554</v>
      </c>
      <c r="C94" s="62" t="s">
        <v>425</v>
      </c>
      <c r="D94" s="62" t="s">
        <v>95</v>
      </c>
      <c r="E94" s="63" t="s">
        <v>92</v>
      </c>
      <c r="F94" s="62" t="s">
        <v>426</v>
      </c>
      <c r="G94" s="62" t="s">
        <v>427</v>
      </c>
      <c r="H94" t="s">
        <v>428</v>
      </c>
      <c r="I94" s="64" t="s">
        <v>429</v>
      </c>
    </row>
    <row r="95" spans="1:9" x14ac:dyDescent="0.25">
      <c r="A95" s="60">
        <v>3665</v>
      </c>
      <c r="B95" s="66">
        <v>43889.671238425923</v>
      </c>
      <c r="C95" s="67" t="s">
        <v>20</v>
      </c>
      <c r="D95" s="67" t="s">
        <v>95</v>
      </c>
      <c r="E95" s="67" t="s">
        <v>91</v>
      </c>
      <c r="F95" s="67" t="s">
        <v>296</v>
      </c>
      <c r="G95" s="67" t="s">
        <v>121</v>
      </c>
      <c r="H95" s="71" t="s">
        <v>297</v>
      </c>
      <c r="I95" s="68">
        <v>8066512061</v>
      </c>
    </row>
  </sheetData>
  <autoFilter ref="A1:L95" xr:uid="{26DC7585-4AEB-4DE8-AA99-7A976B17077C}"/>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Rule</vt:lpstr>
      <vt:lpstr>Calculation</vt:lpstr>
      <vt:lpstr>FY2021 EAE Opt in out survey</vt:lpstr>
      <vt:lpstr>'FY2021 EAE Opt in out survey'!DATA</vt:lpstr>
      <vt:lpstr>DATA_SOURCE</vt:lpstr>
      <vt:lpstr>'FY2021 EAE Opt in out survey'!DATA2</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Joella</dc:creator>
  <cp:lastModifiedBy>Johnson, Troyling</cp:lastModifiedBy>
  <dcterms:created xsi:type="dcterms:W3CDTF">2016-05-09T19:06:01Z</dcterms:created>
  <dcterms:modified xsi:type="dcterms:W3CDTF">2020-06-22T20:05:49Z</dcterms:modified>
</cp:coreProperties>
</file>